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onnieabuan/Desktop/Bullseye Order Master/2021 Orders/05-2021 Orders/"/>
    </mc:Choice>
  </mc:AlternateContent>
  <xr:revisionPtr revIDLastSave="0" documentId="13_ncr:1_{DAF3C707-1BD5-2648-9A86-0AFAEF6E9348}" xr6:coauthVersionLast="46" xr6:coauthVersionMax="46" xr10:uidLastSave="{00000000-0000-0000-0000-000000000000}"/>
  <bookViews>
    <workbookView xWindow="8500" yWindow="1080" windowWidth="24180" windowHeight="17360" xr2:uid="{00000000-000D-0000-FFFF-FFFF00000000}"/>
  </bookViews>
  <sheets>
    <sheet name="Order Form" sheetId="1" r:id="rId1"/>
    <sheet name="Lookup" sheetId="2" state="hidden" r:id="rId2"/>
  </sheets>
  <definedNames>
    <definedName name="_xlnm._FilterDatabase" localSheetId="1" hidden="1">Lookup!$A$12:$I$3234</definedName>
    <definedName name="Item">Lookup!$A:$I</definedName>
    <definedName name="Size">Lookup!$N$13:$O$55</definedName>
    <definedName name="TABLE" localSheetId="0">'Order Form'!$D$33:$D$47</definedName>
    <definedName name="TABLE_2" localSheetId="0">'Order Form'!$D$33:$D$47</definedName>
    <definedName name="TABLE_3" localSheetId="0">'Order Form'!$D$33:$D$47</definedName>
  </definedNames>
  <calcPr calcId="191029"/>
  <customWorkbookViews>
    <customWorkbookView name="Barbara Neece - Personal View" guid="{4A287CE1-3B3C-4D7A-BE49-8CA0BEFBE6E3}" mergeInterval="0" personalView="1" maximized="1" windowWidth="1306" windowHeight="50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36" i="2" l="1"/>
  <c r="H4035" i="2"/>
  <c r="H4034" i="2"/>
  <c r="G4033" i="2" l="1"/>
  <c r="H4033" i="2"/>
  <c r="H4032" i="2"/>
  <c r="H4031" i="2"/>
  <c r="H4030" i="2"/>
  <c r="G4030" i="2"/>
  <c r="H4029" i="2"/>
  <c r="G4029" i="2"/>
  <c r="H4028" i="2"/>
  <c r="G4028" i="2"/>
  <c r="H4027" i="2"/>
  <c r="G4027" i="2"/>
  <c r="H4026" i="2"/>
  <c r="G4026" i="2"/>
  <c r="H4025" i="2"/>
  <c r="G4025" i="2"/>
  <c r="G4024" i="2"/>
  <c r="H4024" i="2"/>
  <c r="G4023" i="2"/>
  <c r="H4023" i="2"/>
  <c r="G4022" i="2"/>
  <c r="H4022" i="2"/>
  <c r="G4021" i="2"/>
  <c r="H4021" i="2"/>
  <c r="G4020" i="2"/>
  <c r="H4020" i="2"/>
  <c r="G4019" i="2"/>
  <c r="H4019" i="2"/>
  <c r="G4018" i="2"/>
  <c r="H4018" i="2"/>
  <c r="G4017" i="2"/>
  <c r="H4017" i="2"/>
  <c r="G72" i="2"/>
  <c r="D11" i="1"/>
  <c r="E11" i="1"/>
  <c r="F11" i="1"/>
  <c r="G11" i="1"/>
  <c r="H11" i="1" s="1"/>
  <c r="I11" i="1"/>
  <c r="D12" i="1"/>
  <c r="E12" i="1"/>
  <c r="F12" i="1"/>
  <c r="G12" i="1"/>
  <c r="H12" i="1" s="1"/>
  <c r="I12" i="1"/>
  <c r="D13" i="1"/>
  <c r="E13" i="1"/>
  <c r="F13" i="1"/>
  <c r="G13" i="1"/>
  <c r="H13" i="1" s="1"/>
  <c r="I13" i="1"/>
  <c r="G4016" i="2"/>
  <c r="H4016" i="2"/>
  <c r="H4015" i="2" l="1"/>
  <c r="G4015" i="2"/>
  <c r="H4014" i="2" l="1"/>
  <c r="G4014" i="2"/>
  <c r="H4013" i="2"/>
  <c r="G4013" i="2"/>
  <c r="H4012" i="2" l="1"/>
  <c r="G4011" i="2"/>
  <c r="H4011" i="2"/>
  <c r="H4010" i="2"/>
  <c r="H4009" i="2"/>
  <c r="H4008" i="2"/>
  <c r="H4007" i="2"/>
  <c r="G4007" i="2"/>
  <c r="H4006" i="2"/>
  <c r="G4006" i="2"/>
  <c r="H4005" i="2"/>
  <c r="H4004" i="2"/>
  <c r="H4003" i="2"/>
  <c r="H4002" i="2"/>
  <c r="H4001" i="2"/>
  <c r="H4000" i="2"/>
  <c r="H3999" i="2"/>
  <c r="H3998" i="2"/>
  <c r="H3997" i="2"/>
  <c r="H3996" i="2"/>
  <c r="G3996" i="2"/>
  <c r="H3995" i="2"/>
  <c r="H3994" i="2"/>
  <c r="G3994" i="2"/>
  <c r="H3993" i="2"/>
  <c r="G3993" i="2"/>
  <c r="H3992" i="2"/>
  <c r="G3992" i="2"/>
  <c r="H3991" i="2"/>
  <c r="H3990" i="2"/>
  <c r="G3990" i="2"/>
  <c r="H3989" i="2"/>
  <c r="G3989" i="2"/>
  <c r="H3988" i="2"/>
  <c r="G3988" i="2"/>
  <c r="H3987" i="2"/>
  <c r="H3986" i="2"/>
  <c r="H3985" i="2"/>
  <c r="G3985" i="2"/>
  <c r="H3984" i="2"/>
  <c r="G3984" i="2"/>
  <c r="H3983" i="2"/>
  <c r="G3983" i="2"/>
  <c r="H3982" i="2"/>
  <c r="H3981" i="2"/>
  <c r="H3980" i="2"/>
  <c r="H3979" i="2"/>
  <c r="H3978" i="2"/>
  <c r="H3977" i="2"/>
  <c r="H3976" i="2"/>
  <c r="H3975" i="2"/>
  <c r="H3974" i="2"/>
  <c r="H3973" i="2"/>
  <c r="H3972" i="2"/>
  <c r="H3971" i="2"/>
  <c r="H3970" i="2"/>
  <c r="H3969" i="2"/>
  <c r="H3968" i="2"/>
  <c r="H3967" i="2"/>
  <c r="H3966" i="2"/>
  <c r="H3965" i="2"/>
  <c r="H3964" i="2"/>
  <c r="H3963" i="2"/>
  <c r="H3962" i="2"/>
  <c r="H3961" i="2"/>
  <c r="H3960" i="2"/>
  <c r="G3960" i="2"/>
  <c r="H3959" i="2"/>
  <c r="G3959" i="2"/>
  <c r="H3958" i="2"/>
  <c r="G3958" i="2"/>
  <c r="H3957" i="2"/>
  <c r="G3957" i="2"/>
  <c r="H3956" i="2"/>
  <c r="G3956" i="2"/>
  <c r="G3911" i="2" l="1"/>
  <c r="H3911" i="2"/>
  <c r="G3690" i="2" l="1"/>
  <c r="G3724" i="2" l="1"/>
  <c r="G1456" i="2"/>
  <c r="G1487" i="2"/>
  <c r="G3951" i="2"/>
  <c r="G3466" i="2"/>
  <c r="G2136" i="2"/>
  <c r="H1940" i="2"/>
  <c r="G1940" i="2"/>
  <c r="G1702" i="2"/>
  <c r="H3937" i="2" l="1"/>
  <c r="H3924" i="2" l="1"/>
  <c r="G564" i="2" l="1"/>
  <c r="H564" i="2"/>
  <c r="G1132" i="2"/>
  <c r="H1132" i="2"/>
  <c r="G1423" i="2" l="1"/>
  <c r="G1422" i="2"/>
  <c r="H1422" i="2"/>
  <c r="H1423" i="2"/>
  <c r="G914" i="2" l="1"/>
  <c r="H914" i="2"/>
  <c r="G915" i="2"/>
  <c r="H915" i="2"/>
  <c r="H3690" i="2" l="1"/>
  <c r="G3685" i="2"/>
  <c r="H3685" i="2"/>
  <c r="H1520" i="2" l="1"/>
  <c r="G1520" i="2"/>
  <c r="H1519" i="2"/>
  <c r="G1519" i="2"/>
  <c r="H3439" i="2" l="1"/>
  <c r="G3439" i="2"/>
  <c r="D3439" i="2"/>
  <c r="H3936" i="2" l="1"/>
  <c r="H3935" i="2"/>
  <c r="H3934" i="2"/>
  <c r="H3933" i="2"/>
  <c r="G3354" i="2" l="1"/>
  <c r="H3354" i="2"/>
  <c r="G3275" i="2"/>
  <c r="H3275" i="2"/>
  <c r="G3672" i="2" l="1"/>
  <c r="H3672" i="2"/>
  <c r="G3667" i="2"/>
  <c r="H3667" i="2"/>
  <c r="H3955" i="2" l="1"/>
  <c r="H3954" i="2"/>
  <c r="H3953" i="2"/>
  <c r="H3952" i="2"/>
  <c r="H3951" i="2"/>
  <c r="H3950" i="2"/>
  <c r="H3949" i="2"/>
  <c r="H3948" i="2"/>
  <c r="H3947" i="2" l="1"/>
  <c r="H3946" i="2" l="1"/>
  <c r="H3945" i="2"/>
  <c r="H3944" i="2"/>
  <c r="H3943" i="2"/>
  <c r="H3942" i="2"/>
  <c r="H3941" i="2"/>
  <c r="H3940" i="2"/>
  <c r="H3939" i="2"/>
  <c r="H3938" i="2"/>
  <c r="G2045" i="2" l="1"/>
  <c r="H2045" i="2"/>
  <c r="G2044" i="2"/>
  <c r="H2044" i="2"/>
  <c r="G2041" i="2"/>
  <c r="H2041" i="2"/>
  <c r="G2043" i="2"/>
  <c r="H2043" i="2"/>
  <c r="G2038" i="2"/>
  <c r="H2038" i="2"/>
  <c r="G2039" i="2"/>
  <c r="H2039" i="2"/>
  <c r="H2040" i="2"/>
  <c r="H2042" i="2"/>
  <c r="G2040" i="2"/>
  <c r="G2042" i="2"/>
  <c r="G1515" i="2" l="1"/>
  <c r="G2915" i="2"/>
  <c r="G2343" i="2"/>
  <c r="H2343" i="2" s="1"/>
  <c r="G3926" i="2"/>
  <c r="G3921" i="2"/>
  <c r="G440" i="2"/>
  <c r="G466" i="2"/>
  <c r="G489" i="2"/>
  <c r="G3751" i="2"/>
  <c r="G3695" i="2"/>
  <c r="G3696" i="2"/>
  <c r="G3693" i="2"/>
  <c r="G3694" i="2"/>
  <c r="G3692" i="2"/>
  <c r="G1352" i="2"/>
  <c r="G1510" i="2"/>
  <c r="G213" i="2"/>
  <c r="G3704" i="2"/>
  <c r="G3814" i="2"/>
  <c r="G3815" i="2"/>
  <c r="G3780" i="2"/>
  <c r="G2224" i="2"/>
  <c r="G2208" i="2"/>
  <c r="G1401" i="2"/>
  <c r="G773" i="2"/>
  <c r="G777" i="2"/>
  <c r="G780" i="2"/>
  <c r="G901" i="2"/>
  <c r="G823" i="2"/>
  <c r="G635" i="2"/>
  <c r="G460" i="2"/>
  <c r="G357" i="2"/>
  <c r="G3915" i="2"/>
  <c r="G3916" i="2"/>
  <c r="G3917" i="2"/>
  <c r="G3930" i="2"/>
  <c r="G3932" i="2"/>
  <c r="G3914" i="2"/>
  <c r="G2558" i="2" l="1"/>
  <c r="G2347" i="2"/>
  <c r="G1241" i="2"/>
  <c r="G1200" i="2"/>
  <c r="G1162" i="2"/>
  <c r="G1032" i="2"/>
  <c r="G950" i="2"/>
  <c r="G839" i="2"/>
  <c r="G349" i="2"/>
  <c r="G3401" i="2"/>
  <c r="G2574" i="2"/>
  <c r="G2384" i="2"/>
  <c r="G2321" i="2"/>
  <c r="G2337" i="2"/>
  <c r="G2340" i="2"/>
  <c r="G2342" i="2"/>
  <c r="G2317" i="2"/>
  <c r="G2216" i="2"/>
  <c r="G1805" i="2"/>
  <c r="G1703" i="2"/>
  <c r="G1596" i="2"/>
  <c r="G1308" i="2"/>
  <c r="G1246" i="2"/>
  <c r="G179" i="2"/>
  <c r="G2442" i="2"/>
  <c r="G1806" i="2"/>
  <c r="G1804" i="2"/>
  <c r="G1451" i="2"/>
  <c r="G1415" i="2"/>
  <c r="G1399" i="2"/>
  <c r="G1389" i="2"/>
  <c r="G1307" i="2"/>
  <c r="G1290" i="2"/>
  <c r="G1232" i="2"/>
  <c r="G1217" i="2"/>
  <c r="G1092" i="2"/>
  <c r="G997" i="2"/>
  <c r="G827" i="2"/>
  <c r="G768" i="2"/>
  <c r="G617" i="2"/>
  <c r="G531" i="2"/>
  <c r="G442" i="2"/>
  <c r="G383" i="2"/>
  <c r="G365" i="2"/>
  <c r="G296" i="2"/>
  <c r="G178" i="2"/>
  <c r="G172" i="2"/>
  <c r="G169" i="2"/>
  <c r="G106" i="2"/>
  <c r="G86" i="2"/>
  <c r="G68" i="2"/>
  <c r="G42" i="2"/>
  <c r="G285" i="2"/>
  <c r="G2566" i="2"/>
  <c r="G1873" i="2"/>
  <c r="G1795" i="2"/>
  <c r="G1789" i="2"/>
  <c r="G1744" i="2"/>
  <c r="G1760" i="2"/>
  <c r="G1718" i="2"/>
  <c r="G1690" i="2"/>
  <c r="G1172" i="2"/>
  <c r="G1175" i="2"/>
  <c r="G1178" i="2"/>
  <c r="G943" i="2"/>
  <c r="G899" i="2"/>
  <c r="G700" i="2"/>
  <c r="G679" i="2"/>
  <c r="G659" i="2"/>
  <c r="G633" i="2"/>
  <c r="G525" i="2"/>
  <c r="G2235" i="2"/>
  <c r="G2148" i="2"/>
  <c r="G2145" i="2"/>
  <c r="G2333" i="2"/>
  <c r="G2330" i="2"/>
  <c r="G1632" i="2"/>
  <c r="G1637" i="2"/>
  <c r="G3883" i="2" l="1"/>
  <c r="H3883" i="2"/>
  <c r="G3881" i="2"/>
  <c r="H3881" i="2"/>
  <c r="G2137" i="2"/>
  <c r="H2137" i="2"/>
  <c r="H2136" i="2"/>
  <c r="G2135" i="2"/>
  <c r="H2135" i="2"/>
  <c r="G3882" i="2"/>
  <c r="H3882" i="2"/>
  <c r="G3884" i="2"/>
  <c r="H3884" i="2"/>
  <c r="G3885" i="2" l="1"/>
  <c r="H3885" i="2"/>
  <c r="G3886" i="2"/>
  <c r="H3886" i="2"/>
  <c r="G2916" i="2"/>
  <c r="H2916" i="2"/>
  <c r="G2917" i="2"/>
  <c r="H2917" i="2"/>
  <c r="G3853" i="2"/>
  <c r="H3853" i="2"/>
  <c r="G3854" i="2"/>
  <c r="H3854" i="2"/>
  <c r="G2983" i="2" l="1"/>
  <c r="H2983" i="2"/>
  <c r="D2983" i="2"/>
  <c r="G3550" i="2"/>
  <c r="H3550" i="2"/>
  <c r="D3550" i="2"/>
  <c r="G2734" i="2"/>
  <c r="H2734" i="2"/>
  <c r="D2734" i="2"/>
  <c r="G769" i="2"/>
  <c r="H769" i="2"/>
  <c r="D769" i="2"/>
  <c r="G573" i="2"/>
  <c r="H21" i="2"/>
  <c r="G21" i="2"/>
  <c r="G3513" i="2"/>
  <c r="H3513" i="2"/>
  <c r="D3513" i="2"/>
  <c r="D728" i="2"/>
  <c r="G728" i="2"/>
  <c r="H728" i="2"/>
  <c r="D2605" i="2"/>
  <c r="D2656" i="2"/>
  <c r="D2657" i="2"/>
  <c r="D2659" i="2"/>
  <c r="D2710" i="2"/>
  <c r="D2711" i="2"/>
  <c r="D2781" i="2"/>
  <c r="D2782" i="2"/>
  <c r="D2892" i="2"/>
  <c r="D2893" i="2"/>
  <c r="G2605" i="2"/>
  <c r="H2605" i="2"/>
  <c r="G2656" i="2"/>
  <c r="H2656" i="2"/>
  <c r="G2657" i="2"/>
  <c r="H2657" i="2"/>
  <c r="G2659" i="2"/>
  <c r="H2659" i="2"/>
  <c r="G2710" i="2"/>
  <c r="H2710" i="2"/>
  <c r="G2711" i="2"/>
  <c r="H2711" i="2"/>
  <c r="G2781" i="2"/>
  <c r="H2781" i="2"/>
  <c r="G2782" i="2"/>
  <c r="H2782" i="2"/>
  <c r="G2892" i="2"/>
  <c r="H2892" i="2"/>
  <c r="G2893" i="2"/>
  <c r="H2893" i="2"/>
  <c r="G1570" i="2" l="1"/>
  <c r="H1570" i="2"/>
  <c r="D1570" i="2"/>
  <c r="G3418" i="2"/>
  <c r="H3418" i="2"/>
  <c r="D3418" i="2"/>
  <c r="H3705" i="2"/>
  <c r="G3927" i="2"/>
  <c r="G3922" i="2"/>
  <c r="G2914" i="2"/>
  <c r="G3925" i="2"/>
  <c r="G1310" i="2"/>
  <c r="H1508" i="2"/>
  <c r="G2658" i="2"/>
  <c r="G2530" i="2"/>
  <c r="G1951" i="2"/>
  <c r="G1916" i="2"/>
  <c r="G1890" i="2"/>
  <c r="G1733" i="2"/>
  <c r="G1680" i="2"/>
  <c r="G1678" i="2"/>
  <c r="G1624" i="2"/>
  <c r="G1506" i="2"/>
  <c r="G1331" i="2"/>
  <c r="G909" i="2"/>
  <c r="G886" i="2"/>
  <c r="G730" i="2"/>
  <c r="G689" i="2"/>
  <c r="G576" i="2"/>
  <c r="G495" i="2"/>
  <c r="G472" i="2"/>
  <c r="G446" i="2"/>
  <c r="G191" i="2"/>
  <c r="G302" i="2"/>
  <c r="G2130" i="2" l="1"/>
  <c r="G3432" i="2"/>
  <c r="G3431" i="2"/>
  <c r="G3402" i="2"/>
  <c r="G3403" i="2"/>
  <c r="G2783" i="2"/>
  <c r="G2129" i="2"/>
  <c r="G3371" i="2"/>
  <c r="G3455" i="2"/>
  <c r="G2133" i="2"/>
  <c r="G2132" i="2"/>
  <c r="G3269" i="2"/>
  <c r="G48" i="2"/>
  <c r="H3269" i="2"/>
  <c r="G3887" i="2"/>
  <c r="H3887" i="2"/>
  <c r="G3234" i="2"/>
  <c r="H3731" i="2"/>
  <c r="G3358" i="2"/>
  <c r="G3356" i="2"/>
  <c r="G3357" i="2"/>
  <c r="H1699" i="2"/>
  <c r="H3537" i="2"/>
  <c r="H3554" i="2"/>
  <c r="H3344" i="2"/>
  <c r="H3633" i="2"/>
  <c r="H2577" i="2"/>
  <c r="H2106" i="2"/>
  <c r="H2120" i="2"/>
  <c r="H1673" i="2"/>
  <c r="G3653" i="2"/>
  <c r="H3653" i="2"/>
  <c r="G1877" i="2"/>
  <c r="H1877" i="2"/>
  <c r="D1877" i="2"/>
  <c r="G1452" i="2"/>
  <c r="H1452" i="2"/>
  <c r="G104" i="2"/>
  <c r="H104" i="2"/>
  <c r="D104" i="2"/>
  <c r="H466" i="2"/>
  <c r="D466" i="2"/>
  <c r="G3412" i="2"/>
  <c r="H3412" i="2"/>
  <c r="D2414" i="2"/>
  <c r="G2414" i="2"/>
  <c r="H2414" i="2"/>
  <c r="G2339" i="2"/>
  <c r="H2339" i="2"/>
  <c r="G2356" i="2"/>
  <c r="H2356" i="2"/>
  <c r="G2359" i="2"/>
  <c r="H2359" i="2"/>
  <c r="G2383" i="2"/>
  <c r="H2383" i="2"/>
  <c r="G2388" i="2"/>
  <c r="H2388" i="2"/>
  <c r="G2411" i="2"/>
  <c r="H2411" i="2"/>
  <c r="G1230" i="2"/>
  <c r="H1230" i="2"/>
  <c r="D1230" i="2"/>
  <c r="H3798" i="2"/>
  <c r="H3796" i="2"/>
  <c r="H3792" i="2"/>
  <c r="H3787" i="2"/>
  <c r="G3581" i="2"/>
  <c r="H3581" i="2"/>
  <c r="D3581" i="2"/>
  <c r="G3229" i="2"/>
  <c r="H3229" i="2"/>
  <c r="G3232" i="2"/>
  <c r="H3232" i="2"/>
  <c r="G3236" i="2"/>
  <c r="H3236" i="2"/>
  <c r="G3239" i="2"/>
  <c r="H3239" i="2"/>
  <c r="G3242" i="2"/>
  <c r="H3242" i="2"/>
  <c r="G3245" i="2"/>
  <c r="H3245" i="2"/>
  <c r="G3247" i="2"/>
  <c r="H3247" i="2"/>
  <c r="G3250" i="2"/>
  <c r="H3250" i="2"/>
  <c r="G3254" i="2"/>
  <c r="H3254" i="2"/>
  <c r="G3259" i="2"/>
  <c r="H3259" i="2"/>
  <c r="G3264" i="2"/>
  <c r="H3264" i="2"/>
  <c r="G3281" i="2"/>
  <c r="H3281" i="2"/>
  <c r="G3284" i="2"/>
  <c r="H3284" i="2"/>
  <c r="G3293" i="2"/>
  <c r="H3293" i="2"/>
  <c r="G3296" i="2"/>
  <c r="H3296" i="2"/>
  <c r="G3299" i="2"/>
  <c r="H3299" i="2"/>
  <c r="G3302" i="2"/>
  <c r="H3302" i="2"/>
  <c r="G3307" i="2"/>
  <c r="H3307" i="2"/>
  <c r="G3311" i="2"/>
  <c r="H3311" i="2"/>
  <c r="G3315" i="2"/>
  <c r="H3315" i="2"/>
  <c r="G3319" i="2"/>
  <c r="H3319" i="2"/>
  <c r="G3322" i="2"/>
  <c r="H3322" i="2"/>
  <c r="G3326" i="2"/>
  <c r="H3326" i="2"/>
  <c r="G3329" i="2"/>
  <c r="H3329" i="2"/>
  <c r="G3331" i="2"/>
  <c r="H3331" i="2"/>
  <c r="G3334" i="2"/>
  <c r="H3334" i="2"/>
  <c r="G3339" i="2"/>
  <c r="H3339" i="2"/>
  <c r="G3342" i="2"/>
  <c r="H3342" i="2"/>
  <c r="G3360" i="2"/>
  <c r="H3360" i="2"/>
  <c r="G3364" i="2"/>
  <c r="H3364" i="2"/>
  <c r="G3369" i="2"/>
  <c r="H3369" i="2"/>
  <c r="G3374" i="2"/>
  <c r="H3374" i="2"/>
  <c r="G3379" i="2"/>
  <c r="H3379" i="2"/>
  <c r="G3383" i="2"/>
  <c r="H3383" i="2"/>
  <c r="G3387" i="2"/>
  <c r="H3387" i="2"/>
  <c r="G3390" i="2"/>
  <c r="H3390" i="2"/>
  <c r="G3395" i="2"/>
  <c r="H3395" i="2"/>
  <c r="G3400" i="2"/>
  <c r="H3400" i="2"/>
  <c r="G3405" i="2"/>
  <c r="H3405" i="2"/>
  <c r="G3414" i="2"/>
  <c r="H3414" i="2"/>
  <c r="G3417" i="2"/>
  <c r="H3417" i="2"/>
  <c r="G3420" i="2"/>
  <c r="H3420" i="2"/>
  <c r="G3423" i="2"/>
  <c r="H3423" i="2"/>
  <c r="G3429" i="2"/>
  <c r="H3429" i="2"/>
  <c r="G3434" i="2"/>
  <c r="H3434" i="2"/>
  <c r="G3437" i="2"/>
  <c r="H3437" i="2"/>
  <c r="G3442" i="2"/>
  <c r="H3442" i="2"/>
  <c r="G3445" i="2"/>
  <c r="H3445" i="2"/>
  <c r="G3450" i="2"/>
  <c r="H3450" i="2"/>
  <c r="G3453" i="2"/>
  <c r="H3453" i="2"/>
  <c r="G3458" i="2"/>
  <c r="H3458" i="2"/>
  <c r="G3461" i="2"/>
  <c r="H3461" i="2"/>
  <c r="G3467" i="2"/>
  <c r="H3467" i="2"/>
  <c r="G3470" i="2"/>
  <c r="H3470" i="2"/>
  <c r="H3226" i="2"/>
  <c r="G3226" i="2"/>
  <c r="G2702" i="2"/>
  <c r="H2702" i="2"/>
  <c r="G2726" i="2"/>
  <c r="H2726" i="2"/>
  <c r="G2729" i="2"/>
  <c r="H2729" i="2"/>
  <c r="G2749" i="2"/>
  <c r="H2749" i="2"/>
  <c r="G2752" i="2"/>
  <c r="H2752" i="2"/>
  <c r="G2772" i="2"/>
  <c r="H2772" i="2"/>
  <c r="G2775" i="2"/>
  <c r="H2775" i="2"/>
  <c r="G2798" i="2"/>
  <c r="H2798" i="2"/>
  <c r="G2802" i="2"/>
  <c r="H2802" i="2"/>
  <c r="G2822" i="2"/>
  <c r="H2822" i="2"/>
  <c r="G2825" i="2"/>
  <c r="H2825" i="2"/>
  <c r="G2844" i="2"/>
  <c r="H2844" i="2"/>
  <c r="G2847" i="2"/>
  <c r="H2847" i="2"/>
  <c r="G2874" i="2"/>
  <c r="H2874" i="2"/>
  <c r="G2890" i="2"/>
  <c r="H2890" i="2"/>
  <c r="G2908" i="2"/>
  <c r="H2908" i="2"/>
  <c r="G2931" i="2"/>
  <c r="H2931" i="2"/>
  <c r="G2934" i="2"/>
  <c r="H2934" i="2"/>
  <c r="G2949" i="2"/>
  <c r="H2949" i="2"/>
  <c r="G2967" i="2"/>
  <c r="H2967" i="2"/>
  <c r="G2985" i="2"/>
  <c r="H2985" i="2"/>
  <c r="G3000" i="2"/>
  <c r="H3000" i="2"/>
  <c r="G3015" i="2"/>
  <c r="H3015" i="2"/>
  <c r="G3030" i="2"/>
  <c r="H3030" i="2"/>
  <c r="G3045" i="2"/>
  <c r="H3045" i="2"/>
  <c r="G3060" i="2"/>
  <c r="H3060" i="2"/>
  <c r="G3076" i="2"/>
  <c r="H3076" i="2"/>
  <c r="G3094" i="2"/>
  <c r="H3094" i="2"/>
  <c r="G3109" i="2"/>
  <c r="H3109" i="2"/>
  <c r="G3124" i="2"/>
  <c r="H3124" i="2"/>
  <c r="G3142" i="2"/>
  <c r="H3142" i="2"/>
  <c r="G3148" i="2"/>
  <c r="H3148" i="2"/>
  <c r="G3151" i="2"/>
  <c r="H3151" i="2"/>
  <c r="G3154" i="2"/>
  <c r="H3154" i="2"/>
  <c r="G3169" i="2"/>
  <c r="H3169" i="2"/>
  <c r="G3187" i="2"/>
  <c r="H3187" i="2"/>
  <c r="G3202" i="2"/>
  <c r="H3202" i="2"/>
  <c r="G3205" i="2"/>
  <c r="H3205" i="2"/>
  <c r="G3208" i="2"/>
  <c r="H3208" i="2"/>
  <c r="G3211" i="2"/>
  <c r="H3211" i="2"/>
  <c r="G3214" i="2"/>
  <c r="H3214" i="2"/>
  <c r="G3217" i="2"/>
  <c r="H3217" i="2"/>
  <c r="G3220" i="2"/>
  <c r="H3220" i="2"/>
  <c r="G3223" i="2"/>
  <c r="H3223" i="2"/>
  <c r="D2702" i="2"/>
  <c r="D2726" i="2"/>
  <c r="D2729" i="2"/>
  <c r="D2749" i="2"/>
  <c r="D2752" i="2"/>
  <c r="D2772" i="2"/>
  <c r="D2775" i="2"/>
  <c r="D2798" i="2"/>
  <c r="D2802" i="2"/>
  <c r="D2822" i="2"/>
  <c r="D2825" i="2"/>
  <c r="D2844" i="2"/>
  <c r="D2847" i="2"/>
  <c r="D2874" i="2"/>
  <c r="D2890" i="2"/>
  <c r="D2908" i="2"/>
  <c r="D2931" i="2"/>
  <c r="D2934" i="2"/>
  <c r="D2949" i="2"/>
  <c r="D2967" i="2"/>
  <c r="D2985" i="2"/>
  <c r="D3000" i="2"/>
  <c r="D3015" i="2"/>
  <c r="D3030" i="2"/>
  <c r="D3045" i="2"/>
  <c r="D3060" i="2"/>
  <c r="D3076" i="2"/>
  <c r="D3094" i="2"/>
  <c r="D3109" i="2"/>
  <c r="D3124" i="2"/>
  <c r="D3142" i="2"/>
  <c r="D3148" i="2"/>
  <c r="D3151" i="2"/>
  <c r="D3154" i="2"/>
  <c r="D3169" i="2"/>
  <c r="D3187" i="2"/>
  <c r="D3202" i="2"/>
  <c r="D3205" i="2"/>
  <c r="D3208" i="2"/>
  <c r="D3211" i="2"/>
  <c r="D3214" i="2"/>
  <c r="D3217" i="2"/>
  <c r="D3220" i="2"/>
  <c r="D3223" i="2"/>
  <c r="H3840" i="2"/>
  <c r="H3818" i="2"/>
  <c r="G3818" i="2"/>
  <c r="G3770" i="2"/>
  <c r="H3770" i="2"/>
  <c r="G2987" i="2"/>
  <c r="H2987" i="2"/>
  <c r="D2987" i="2"/>
  <c r="G3352" i="2"/>
  <c r="H3352" i="2"/>
  <c r="G3161" i="2" l="1"/>
  <c r="H3161" i="2"/>
  <c r="D3161" i="2"/>
  <c r="G2668" i="2"/>
  <c r="H2668" i="2"/>
  <c r="D2668" i="2"/>
  <c r="G2374" i="2"/>
  <c r="H2374" i="2"/>
  <c r="G2378" i="2"/>
  <c r="H2378" i="2"/>
  <c r="G2381" i="2"/>
  <c r="H2381" i="2"/>
  <c r="G2400" i="2"/>
  <c r="H2400" i="2"/>
  <c r="G2403" i="2"/>
  <c r="H2403" i="2"/>
  <c r="G2406" i="2"/>
  <c r="H2406" i="2"/>
  <c r="G2409" i="2"/>
  <c r="H2409" i="2"/>
  <c r="G2424" i="2"/>
  <c r="H2424" i="2"/>
  <c r="G2427" i="2"/>
  <c r="H2427" i="2"/>
  <c r="G2430" i="2"/>
  <c r="H2430" i="2"/>
  <c r="D2374" i="2"/>
  <c r="D2378" i="2"/>
  <c r="D2381" i="2"/>
  <c r="D2400" i="2"/>
  <c r="D2403" i="2"/>
  <c r="D2406" i="2"/>
  <c r="D2409" i="2"/>
  <c r="D2424" i="2"/>
  <c r="D2427" i="2"/>
  <c r="D2430" i="2"/>
  <c r="G1686" i="2"/>
  <c r="H1686" i="2"/>
  <c r="D1686" i="2"/>
  <c r="G1963" i="2"/>
  <c r="H1963" i="2"/>
  <c r="D1963" i="2"/>
  <c r="G215" i="2"/>
  <c r="H215" i="2"/>
  <c r="G218" i="2"/>
  <c r="H218" i="2"/>
  <c r="G221" i="2"/>
  <c r="H221" i="2"/>
  <c r="G224" i="2"/>
  <c r="H224" i="2"/>
  <c r="G304" i="2"/>
  <c r="H304" i="2"/>
  <c r="G522" i="2"/>
  <c r="H522" i="2"/>
  <c r="D522" i="2"/>
  <c r="G821" i="2"/>
  <c r="H821" i="2"/>
  <c r="D821" i="2"/>
  <c r="G1045" i="2"/>
  <c r="H1045" i="2"/>
  <c r="D1045" i="2"/>
  <c r="G1318" i="2"/>
  <c r="H1318" i="2"/>
  <c r="G1321" i="2"/>
  <c r="H1321" i="2"/>
  <c r="G1334" i="2"/>
  <c r="H1334" i="2"/>
  <c r="G1337" i="2"/>
  <c r="H1337" i="2"/>
  <c r="G1340" i="2"/>
  <c r="H1340" i="2"/>
  <c r="G1343" i="2"/>
  <c r="H1343" i="2"/>
  <c r="G1354" i="2"/>
  <c r="H1354" i="2"/>
  <c r="G1357" i="2"/>
  <c r="H1357" i="2"/>
  <c r="G1360" i="2"/>
  <c r="H1360" i="2"/>
  <c r="G1363" i="2"/>
  <c r="H1363" i="2"/>
  <c r="D1318" i="2"/>
  <c r="D1321" i="2"/>
  <c r="D1334" i="2"/>
  <c r="D1337" i="2"/>
  <c r="D1340" i="2"/>
  <c r="D1343" i="2"/>
  <c r="D1354" i="2"/>
  <c r="D1357" i="2"/>
  <c r="D1360" i="2"/>
  <c r="D1363" i="2"/>
  <c r="D1401" i="2"/>
  <c r="G1681" i="2"/>
  <c r="H1681" i="2"/>
  <c r="D1681" i="2"/>
  <c r="G2092" i="2"/>
  <c r="H2092" i="2"/>
  <c r="D2092" i="2"/>
  <c r="G2398" i="2"/>
  <c r="H2398" i="2"/>
  <c r="D2398" i="2"/>
  <c r="G1262" i="2"/>
  <c r="H1262" i="2"/>
  <c r="D1262" i="2"/>
  <c r="G1050" i="2"/>
  <c r="H1050" i="2"/>
  <c r="D1050" i="2"/>
  <c r="G895" i="2"/>
  <c r="H895" i="2"/>
  <c r="D895" i="2"/>
  <c r="G758" i="2"/>
  <c r="H758" i="2"/>
  <c r="D758" i="2"/>
  <c r="G527" i="2"/>
  <c r="H527" i="2"/>
  <c r="D527" i="2"/>
  <c r="G217" i="2"/>
  <c r="H217" i="2"/>
  <c r="G220" i="2"/>
  <c r="H220" i="2"/>
  <c r="G223" i="2"/>
  <c r="H223" i="2"/>
  <c r="G226" i="2"/>
  <c r="H226" i="2"/>
  <c r="D220" i="2"/>
  <c r="D460" i="2"/>
  <c r="H3743" i="2"/>
  <c r="G3743" i="2"/>
  <c r="G3270" i="2"/>
  <c r="H3270" i="2"/>
  <c r="G3042" i="2"/>
  <c r="H3042" i="2"/>
  <c r="D3042" i="2"/>
  <c r="G2841" i="2"/>
  <c r="H2841" i="2"/>
  <c r="D2841" i="2"/>
  <c r="G2614" i="2"/>
  <c r="H2614" i="2"/>
  <c r="G2617" i="2"/>
  <c r="H2617" i="2"/>
  <c r="G2634" i="2"/>
  <c r="H2634" i="2"/>
  <c r="G2637" i="2"/>
  <c r="H2637" i="2"/>
  <c r="G2640" i="2"/>
  <c r="H2640" i="2"/>
  <c r="G2643" i="2"/>
  <c r="H2643" i="2"/>
  <c r="G2660" i="2"/>
  <c r="H2660" i="2"/>
  <c r="G2664" i="2"/>
  <c r="H2664" i="2"/>
  <c r="G2667" i="2"/>
  <c r="H2667" i="2"/>
  <c r="G2670" i="2"/>
  <c r="H2670" i="2"/>
  <c r="D2614" i="2"/>
  <c r="D2617" i="2"/>
  <c r="D2634" i="2"/>
  <c r="D2637" i="2"/>
  <c r="D2640" i="2"/>
  <c r="D2643" i="2"/>
  <c r="D2660" i="2"/>
  <c r="D2664" i="2"/>
  <c r="D2667" i="2"/>
  <c r="D2670" i="2"/>
  <c r="G2327" i="2"/>
  <c r="H2327" i="2"/>
  <c r="D2327" i="2"/>
  <c r="G2067" i="2"/>
  <c r="H2067" i="2"/>
  <c r="D2067" i="2"/>
  <c r="G1736" i="2"/>
  <c r="H1736" i="2"/>
  <c r="D1736" i="2"/>
  <c r="G1525" i="2"/>
  <c r="H1525" i="2"/>
  <c r="D1525" i="2"/>
  <c r="H86" i="2"/>
  <c r="D86" i="2"/>
  <c r="H296" i="2"/>
  <c r="D296" i="2"/>
  <c r="G597" i="2"/>
  <c r="H597" i="2"/>
  <c r="D597" i="2"/>
  <c r="G861" i="2"/>
  <c r="H861" i="2"/>
  <c r="D861" i="2"/>
  <c r="G1214" i="2"/>
  <c r="H1214" i="2"/>
  <c r="D1214" i="2"/>
  <c r="D1542" i="2"/>
  <c r="G1542" i="2"/>
  <c r="H1542" i="2"/>
  <c r="D1804" i="2"/>
  <c r="H1804" i="2"/>
  <c r="G2112" i="2"/>
  <c r="H2112" i="2"/>
  <c r="G2114" i="2"/>
  <c r="H2114" i="2"/>
  <c r="G2118" i="2"/>
  <c r="H2118" i="2"/>
  <c r="G2121" i="2"/>
  <c r="H2121" i="2"/>
  <c r="G2126" i="2"/>
  <c r="H2126" i="2"/>
  <c r="G2127" i="2"/>
  <c r="H2127" i="2"/>
  <c r="G2151" i="2"/>
  <c r="H2151" i="2"/>
  <c r="G2154" i="2"/>
  <c r="H2154" i="2"/>
  <c r="G2157" i="2"/>
  <c r="H2157" i="2"/>
  <c r="G2159" i="2"/>
  <c r="H2159" i="2"/>
  <c r="G2341" i="2"/>
  <c r="H2341" i="2"/>
  <c r="D2341" i="2"/>
  <c r="G2706" i="2"/>
  <c r="H2706" i="2"/>
  <c r="G3093" i="2"/>
  <c r="H3093" i="2"/>
  <c r="D3093" i="2"/>
  <c r="G3386" i="2"/>
  <c r="H3386" i="2"/>
  <c r="D3386" i="2"/>
  <c r="G1502" i="2"/>
  <c r="H1502" i="2"/>
  <c r="D1502" i="2"/>
  <c r="G2156" i="2"/>
  <c r="H2156" i="2"/>
  <c r="D2156" i="2"/>
  <c r="G1173" i="2"/>
  <c r="H1173" i="2"/>
  <c r="D1173" i="2"/>
  <c r="G1007" i="2"/>
  <c r="H1007" i="2"/>
  <c r="D1007" i="2"/>
  <c r="G740" i="2"/>
  <c r="H740" i="2"/>
  <c r="D740" i="2"/>
  <c r="G538" i="2"/>
  <c r="H538" i="2"/>
  <c r="G541" i="2"/>
  <c r="H541" i="2"/>
  <c r="G544" i="2"/>
  <c r="H544" i="2"/>
  <c r="G554" i="2"/>
  <c r="H554" i="2"/>
  <c r="G556" i="2"/>
  <c r="H556" i="2"/>
  <c r="G559" i="2"/>
  <c r="H559" i="2"/>
  <c r="G562" i="2"/>
  <c r="H562" i="2"/>
  <c r="G566" i="2"/>
  <c r="H566" i="2"/>
  <c r="G579" i="2"/>
  <c r="H579" i="2"/>
  <c r="G581" i="2"/>
  <c r="H581" i="2"/>
  <c r="D538" i="2"/>
  <c r="D541" i="2"/>
  <c r="D544" i="2"/>
  <c r="D554" i="2"/>
  <c r="D556" i="2"/>
  <c r="D559" i="2"/>
  <c r="D562" i="2"/>
  <c r="D566" i="2"/>
  <c r="D579" i="2"/>
  <c r="D581" i="2"/>
  <c r="G316" i="2"/>
  <c r="H316" i="2"/>
  <c r="D316" i="2"/>
  <c r="G225" i="2"/>
  <c r="H225" i="2"/>
  <c r="H2765" i="2"/>
  <c r="G2765" i="2"/>
  <c r="D2765" i="2"/>
  <c r="G219" i="2"/>
  <c r="H219" i="2"/>
  <c r="G222" i="2"/>
  <c r="H222" i="2"/>
  <c r="G216" i="2"/>
  <c r="H216" i="2"/>
  <c r="G81" i="2"/>
  <c r="H81" i="2"/>
  <c r="D81" i="2"/>
  <c r="G3636" i="2"/>
  <c r="H3636" i="2"/>
  <c r="H3638" i="2"/>
  <c r="H3641" i="2"/>
  <c r="G3638" i="2"/>
  <c r="G3641" i="2"/>
  <c r="G3308" i="2"/>
  <c r="H3308" i="2"/>
  <c r="D3308" i="2"/>
  <c r="G3155" i="2"/>
  <c r="H3155" i="2"/>
  <c r="D3155" i="2"/>
  <c r="G2968" i="2"/>
  <c r="H2968" i="2"/>
  <c r="G2709" i="2"/>
  <c r="H2709" i="2"/>
  <c r="G2727" i="2"/>
  <c r="H2727" i="2"/>
  <c r="G2730" i="2"/>
  <c r="H2730" i="2"/>
  <c r="G2680" i="2"/>
  <c r="H2680" i="2"/>
  <c r="G2682" i="2"/>
  <c r="H2682" i="2"/>
  <c r="G2684" i="2"/>
  <c r="H2684" i="2"/>
  <c r="G2700" i="2"/>
  <c r="H2700" i="2"/>
  <c r="G2703" i="2"/>
  <c r="H2703" i="2"/>
  <c r="G2705" i="2"/>
  <c r="H2705" i="2"/>
  <c r="G2707" i="2"/>
  <c r="H2707" i="2"/>
  <c r="D2680" i="2"/>
  <c r="D2682" i="2"/>
  <c r="D2684" i="2"/>
  <c r="D2700" i="2"/>
  <c r="D2703" i="2"/>
  <c r="D2705" i="2"/>
  <c r="D2707" i="2"/>
  <c r="D2709" i="2"/>
  <c r="D2727" i="2"/>
  <c r="D2730" i="2"/>
  <c r="H2443" i="2"/>
  <c r="H2500" i="2"/>
  <c r="G2500" i="2"/>
  <c r="G2443" i="2"/>
  <c r="G2420" i="2"/>
  <c r="G2391" i="2"/>
  <c r="H2391" i="2"/>
  <c r="G2193" i="2"/>
  <c r="H2193" i="2"/>
  <c r="G2191" i="2"/>
  <c r="H2191" i="2"/>
  <c r="G1803" i="2"/>
  <c r="H1803" i="2"/>
  <c r="G1777" i="2"/>
  <c r="H1777" i="2"/>
  <c r="D1777" i="2"/>
  <c r="G1483" i="2" l="1"/>
  <c r="G1459" i="2"/>
  <c r="H1453" i="2"/>
  <c r="G1453" i="2"/>
  <c r="G1450" i="2"/>
  <c r="G1441" i="2"/>
  <c r="G1151" i="2"/>
  <c r="H1151" i="2"/>
  <c r="D1151" i="2"/>
  <c r="G751" i="2"/>
  <c r="H751" i="2"/>
  <c r="G767" i="2"/>
  <c r="H767" i="2"/>
  <c r="G788" i="2"/>
  <c r="H788" i="2"/>
  <c r="G790" i="2"/>
  <c r="H790" i="2"/>
  <c r="G809" i="2"/>
  <c r="H809" i="2"/>
  <c r="G811" i="2"/>
  <c r="H811" i="2"/>
  <c r="G826" i="2"/>
  <c r="H826" i="2"/>
  <c r="G828" i="2"/>
  <c r="H828" i="2"/>
  <c r="D751" i="2"/>
  <c r="D767" i="2"/>
  <c r="D788" i="2"/>
  <c r="D790" i="2"/>
  <c r="D809" i="2"/>
  <c r="D811" i="2"/>
  <c r="D826" i="2"/>
  <c r="D828" i="2"/>
  <c r="G268" i="2"/>
  <c r="H268" i="2"/>
  <c r="H168" i="2"/>
  <c r="G168" i="2"/>
  <c r="H165" i="2"/>
  <c r="G165" i="2"/>
  <c r="G67" i="2"/>
  <c r="G43" i="2"/>
  <c r="G3341" i="2"/>
  <c r="H2385" i="2"/>
  <c r="G2385" i="2"/>
  <c r="G2272" i="2"/>
  <c r="H2032" i="2"/>
  <c r="G2032" i="2"/>
  <c r="G1949" i="2"/>
  <c r="G1700" i="2"/>
  <c r="H1567" i="2"/>
  <c r="G1567" i="2"/>
  <c r="G1494" i="2"/>
  <c r="G1484" i="2"/>
  <c r="G1478" i="2"/>
  <c r="G1481" i="2"/>
  <c r="G1463" i="2"/>
  <c r="G1460" i="2"/>
  <c r="H1307" i="2"/>
  <c r="H1187" i="2"/>
  <c r="G1187" i="2"/>
  <c r="G1150" i="2"/>
  <c r="G936" i="2"/>
  <c r="G752" i="2"/>
  <c r="H752" i="2"/>
  <c r="D752" i="2"/>
  <c r="G248" i="2"/>
  <c r="G229" i="2"/>
  <c r="G3397" i="2" l="1"/>
  <c r="H3397" i="2"/>
  <c r="G3670" i="2" l="1"/>
  <c r="H3670" i="2"/>
  <c r="H3683" i="2"/>
  <c r="G3683" i="2"/>
  <c r="H3679" i="2"/>
  <c r="G3679" i="2"/>
  <c r="H3677" i="2"/>
  <c r="G3677" i="2"/>
  <c r="H3675" i="2"/>
  <c r="G3675" i="2"/>
  <c r="H3664" i="2"/>
  <c r="G3664" i="2"/>
  <c r="H3656" i="2"/>
  <c r="G3656" i="2"/>
  <c r="G3658" i="2"/>
  <c r="H3658" i="2"/>
  <c r="G3659" i="2"/>
  <c r="H3659" i="2"/>
  <c r="G3271" i="2" l="1"/>
  <c r="H3271" i="2"/>
  <c r="G3272" i="2"/>
  <c r="H3272" i="2"/>
  <c r="H3279" i="2"/>
  <c r="G3279" i="2"/>
  <c r="G3278" i="2"/>
  <c r="H3278" i="2"/>
  <c r="G3277" i="2"/>
  <c r="H3277" i="2"/>
  <c r="G3876" i="2" l="1"/>
  <c r="H3876" i="2"/>
  <c r="H3877" i="2"/>
  <c r="G3877" i="2" l="1"/>
  <c r="G3345" i="2"/>
  <c r="H3345" i="2"/>
  <c r="G3722" i="2" l="1"/>
  <c r="H3722" i="2"/>
  <c r="H2465" i="2" l="1"/>
  <c r="H3779" i="2" l="1"/>
  <c r="H2192" i="2"/>
  <c r="H3906" i="2"/>
  <c r="H3919" i="2"/>
  <c r="H3918" i="2"/>
  <c r="H3357" i="2" l="1"/>
  <c r="H3356" i="2"/>
  <c r="H3358" i="2"/>
  <c r="G1454" i="2" l="1"/>
  <c r="G762" i="2" l="1"/>
  <c r="G246" i="2"/>
  <c r="G267" i="2"/>
  <c r="G1457" i="2" l="1"/>
  <c r="H3846" i="2" l="1"/>
  <c r="G3850" i="2"/>
  <c r="G3846" i="2"/>
  <c r="G3847" i="2"/>
  <c r="H3847" i="2"/>
  <c r="H3850" i="2"/>
  <c r="H3614" i="2" l="1"/>
  <c r="G2134" i="2" l="1"/>
  <c r="H2134" i="2"/>
  <c r="G2131" i="2" l="1"/>
  <c r="H2131" i="2"/>
  <c r="H3900" i="2" l="1"/>
  <c r="H3879" i="2" l="1"/>
  <c r="G3879" i="2"/>
  <c r="G2123" i="2" l="1"/>
  <c r="H2123" i="2"/>
  <c r="H3931" i="2" l="1"/>
  <c r="H3734" i="2" l="1"/>
  <c r="G3613" i="2" l="1"/>
  <c r="H3613" i="2"/>
  <c r="H3709" i="2" l="1"/>
  <c r="H622" i="2" l="1"/>
  <c r="H325" i="2"/>
  <c r="H553" i="2"/>
  <c r="H1311" i="2"/>
  <c r="H1191" i="2"/>
  <c r="H793" i="2" l="1"/>
  <c r="G3878" i="2" l="1"/>
  <c r="H3878" i="2"/>
  <c r="H3617" i="2" l="1"/>
  <c r="H1019" i="2"/>
  <c r="H3880" i="2"/>
  <c r="H298" i="2"/>
  <c r="D7" i="1"/>
  <c r="H3895" i="2"/>
  <c r="H3899" i="2"/>
  <c r="H3898" i="2"/>
  <c r="H3894" i="2"/>
  <c r="H3892" i="2"/>
  <c r="H3891" i="2"/>
  <c r="H3890" i="2"/>
  <c r="H3889" i="2"/>
  <c r="H3234" i="2" l="1"/>
  <c r="G3256" i="2"/>
  <c r="H3256" i="2"/>
  <c r="G3385" i="2"/>
  <c r="H3385" i="2"/>
  <c r="H3905" i="2" l="1"/>
  <c r="H3904" i="2" l="1"/>
  <c r="H3901" i="2"/>
  <c r="G3746" i="2" l="1"/>
  <c r="H3746" i="2"/>
  <c r="G2393" i="2" l="1"/>
  <c r="H2393" i="2"/>
  <c r="G2124" i="2" l="1"/>
  <c r="H2124" i="2"/>
  <c r="G1946" i="2"/>
  <c r="H1946" i="2"/>
  <c r="H48" i="2"/>
  <c r="G918" i="2"/>
  <c r="H918" i="2"/>
  <c r="H2132" i="2"/>
  <c r="H2133" i="2"/>
  <c r="G2110" i="2"/>
  <c r="H2110" i="2"/>
  <c r="G449" i="2"/>
  <c r="H449" i="2"/>
  <c r="G578" i="2"/>
  <c r="H578" i="2"/>
  <c r="G1518" i="2"/>
  <c r="H1518" i="2"/>
  <c r="G3720" i="2"/>
  <c r="H3720" i="2"/>
  <c r="G3721" i="2"/>
  <c r="H3721" i="2"/>
  <c r="H3455" i="2"/>
  <c r="H3371" i="2"/>
  <c r="H2129" i="2"/>
  <c r="H2130" i="2"/>
  <c r="H3432" i="2"/>
  <c r="H3431" i="2"/>
  <c r="H3402" i="2"/>
  <c r="H3403" i="2"/>
  <c r="H1680" i="2"/>
  <c r="H1733" i="2"/>
  <c r="H1890" i="2"/>
  <c r="H1916" i="2"/>
  <c r="H1951" i="2"/>
  <c r="H2530" i="2"/>
  <c r="H2658" i="2"/>
  <c r="H2783" i="2"/>
  <c r="H191" i="2"/>
  <c r="H446" i="2"/>
  <c r="H472" i="2"/>
  <c r="H495" i="2"/>
  <c r="H576" i="2"/>
  <c r="H689" i="2"/>
  <c r="H730" i="2"/>
  <c r="H886" i="2"/>
  <c r="H909" i="2"/>
  <c r="H1331" i="2"/>
  <c r="H1506" i="2"/>
  <c r="H1624" i="2"/>
  <c r="H1678" i="2"/>
  <c r="H302" i="2"/>
  <c r="H2344" i="2"/>
  <c r="H2468" i="2"/>
  <c r="H2418" i="2"/>
  <c r="H2600" i="2"/>
  <c r="H2653" i="2"/>
  <c r="H1780" i="2"/>
  <c r="H2806" i="2"/>
  <c r="G3660" i="2" l="1"/>
  <c r="H3660" i="2"/>
  <c r="G3666" i="2"/>
  <c r="H3666" i="2"/>
  <c r="G3665" i="2"/>
  <c r="H3665" i="2"/>
  <c r="G3663" i="2"/>
  <c r="H3663" i="2"/>
  <c r="G3652" i="2"/>
  <c r="H3652" i="2"/>
  <c r="G3682" i="2"/>
  <c r="H3682" i="2"/>
  <c r="G3680" i="2"/>
  <c r="H3680" i="2"/>
  <c r="G3674" i="2"/>
  <c r="H3674" i="2"/>
  <c r="G3671" i="2"/>
  <c r="H3671" i="2"/>
  <c r="G3669" i="2"/>
  <c r="H3669" i="2"/>
  <c r="G3657" i="2"/>
  <c r="H3657" i="2"/>
  <c r="G3655" i="2"/>
  <c r="H3655" i="2"/>
  <c r="G3661" i="2"/>
  <c r="H3661" i="2"/>
  <c r="G3668" i="2"/>
  <c r="H3668" i="2"/>
  <c r="I7" i="1"/>
  <c r="I8" i="1"/>
  <c r="I9" i="1"/>
  <c r="I10" i="1"/>
  <c r="I14" i="1"/>
  <c r="I15" i="1"/>
  <c r="I16" i="1"/>
  <c r="I17" i="1"/>
  <c r="I18" i="1"/>
  <c r="I19" i="1"/>
  <c r="I20" i="1"/>
  <c r="I21" i="1"/>
  <c r="I22" i="1"/>
  <c r="I23" i="1"/>
  <c r="G320" i="2"/>
  <c r="G3410" i="2"/>
  <c r="G1420" i="2"/>
  <c r="G141" i="2"/>
  <c r="G3603" i="2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G1522" i="2"/>
  <c r="H1522" i="2"/>
  <c r="G1521" i="2"/>
  <c r="H1521" i="2"/>
  <c r="G1513" i="2"/>
  <c r="H1513" i="2"/>
  <c r="G1512" i="2"/>
  <c r="H1512" i="2"/>
  <c r="H1516" i="2"/>
  <c r="G1516" i="2"/>
  <c r="H1515" i="2"/>
  <c r="G3330" i="2"/>
  <c r="G570" i="2"/>
  <c r="G3742" i="2"/>
  <c r="G3723" i="2"/>
  <c r="G1271" i="2"/>
  <c r="G723" i="2"/>
  <c r="G339" i="2"/>
  <c r="G703" i="2"/>
  <c r="G439" i="2"/>
  <c r="G1034" i="2"/>
  <c r="G288" i="2"/>
  <c r="G1419" i="2"/>
  <c r="G1693" i="2"/>
  <c r="G2098" i="2"/>
  <c r="G2595" i="2"/>
  <c r="G2437" i="2"/>
  <c r="G1643" i="2"/>
  <c r="G1801" i="2"/>
  <c r="G3378" i="2"/>
  <c r="G139" i="2"/>
  <c r="G3394" i="2"/>
  <c r="G190" i="2"/>
  <c r="G46" i="2"/>
  <c r="G3738" i="2"/>
  <c r="G881" i="2"/>
  <c r="G1078" i="2"/>
  <c r="G1235" i="2"/>
  <c r="G1194" i="2"/>
  <c r="G1153" i="2"/>
  <c r="G891" i="2"/>
  <c r="G830" i="2"/>
  <c r="G625" i="2"/>
  <c r="G8" i="2"/>
  <c r="G904" i="2"/>
  <c r="G616" i="2"/>
  <c r="G364" i="2"/>
  <c r="G1272" i="2"/>
  <c r="G705" i="2"/>
  <c r="G1485" i="2"/>
  <c r="G341" i="2"/>
  <c r="G1149" i="2"/>
  <c r="G65" i="2"/>
  <c r="G902" i="2"/>
  <c r="G318" i="2"/>
  <c r="G362" i="2"/>
  <c r="G3282" i="2"/>
  <c r="G1348" i="2"/>
  <c r="G41" i="2"/>
  <c r="G3430" i="2"/>
  <c r="G3647" i="2"/>
  <c r="G3569" i="2"/>
  <c r="G150" i="2"/>
  <c r="G147" i="2"/>
  <c r="G3509" i="2"/>
  <c r="G3408" i="2"/>
  <c r="G1121" i="2"/>
  <c r="G359" i="2"/>
  <c r="G274" i="2"/>
  <c r="G113" i="2"/>
  <c r="G3230" i="2"/>
  <c r="G3745" i="2"/>
  <c r="G2645" i="2"/>
  <c r="G1829" i="2"/>
  <c r="G1798" i="2"/>
  <c r="G1772" i="2"/>
  <c r="G1823" i="2"/>
  <c r="G1586" i="2"/>
  <c r="G1536" i="2"/>
  <c r="G2518" i="2"/>
  <c r="G1930" i="2"/>
  <c r="G2380" i="2"/>
  <c r="G228" i="2"/>
  <c r="G1932" i="2"/>
  <c r="G517" i="2"/>
  <c r="G3375" i="2"/>
  <c r="G796" i="2"/>
  <c r="G3739" i="2"/>
  <c r="G266" i="2"/>
  <c r="G1242" i="2"/>
  <c r="G2748" i="2"/>
  <c r="G2211" i="2"/>
  <c r="G3528" i="2"/>
  <c r="G3449" i="2"/>
  <c r="G3413" i="2"/>
  <c r="G3715" i="2"/>
  <c r="G2597" i="2"/>
  <c r="G1615" i="2"/>
  <c r="G1881" i="2"/>
  <c r="G1698" i="2"/>
  <c r="G995" i="2"/>
  <c r="G1937" i="2"/>
  <c r="G2909" i="2"/>
  <c r="G39" i="2"/>
  <c r="G2493" i="2"/>
  <c r="G3335" i="2"/>
  <c r="G1793" i="2"/>
  <c r="G3610" i="2"/>
  <c r="G3597" i="2"/>
  <c r="G952" i="2"/>
  <c r="G916" i="2"/>
  <c r="G120" i="2"/>
  <c r="G2367" i="2"/>
  <c r="G558" i="2"/>
  <c r="G1747" i="2"/>
  <c r="G2266" i="2"/>
  <c r="G1324" i="2"/>
  <c r="G860" i="2"/>
  <c r="G290" i="2"/>
  <c r="G3438" i="2"/>
  <c r="G3300" i="2"/>
  <c r="G3243" i="2"/>
  <c r="G1164" i="2"/>
  <c r="G824" i="2"/>
  <c r="G913" i="2"/>
  <c r="G3484" i="2"/>
  <c r="G3488" i="2"/>
  <c r="G523" i="2"/>
  <c r="G334" i="2"/>
  <c r="G2902" i="2"/>
  <c r="G2943" i="2"/>
  <c r="G261" i="2"/>
  <c r="G3367" i="2"/>
  <c r="G3309" i="2"/>
  <c r="G2966" i="2"/>
  <c r="G3147" i="2"/>
  <c r="G3059" i="2"/>
  <c r="G1201" i="2"/>
  <c r="G3544" i="2"/>
  <c r="G441" i="2"/>
  <c r="G725" i="2"/>
  <c r="G1147" i="2"/>
  <c r="G3227" i="2"/>
  <c r="G3553" i="2"/>
  <c r="G2592" i="2"/>
  <c r="G2358" i="2"/>
  <c r="G345" i="2"/>
  <c r="G575" i="2"/>
  <c r="G900" i="2"/>
  <c r="G205" i="2"/>
  <c r="G337" i="2"/>
  <c r="G101" i="2"/>
  <c r="G784" i="2"/>
  <c r="G37" i="2"/>
  <c r="G634" i="2"/>
  <c r="G612" i="2"/>
  <c r="G276" i="2"/>
  <c r="G279" i="2"/>
  <c r="G1523" i="2"/>
  <c r="G1431" i="2"/>
  <c r="G1428" i="2"/>
  <c r="G1434" i="2"/>
  <c r="G1790" i="2"/>
  <c r="G117" i="2"/>
  <c r="G2125" i="2"/>
  <c r="G3260" i="2"/>
  <c r="G571" i="2"/>
  <c r="G2122" i="2"/>
  <c r="G3708" i="2"/>
  <c r="G418" i="2"/>
  <c r="G490" i="2"/>
  <c r="G1326" i="2"/>
  <c r="G467" i="2"/>
  <c r="G2015" i="2"/>
  <c r="G3240" i="2"/>
  <c r="G1642" i="2"/>
  <c r="G1966" i="2"/>
  <c r="G1814" i="2"/>
  <c r="G3316" i="2"/>
  <c r="G2571" i="2"/>
  <c r="G1667" i="2"/>
  <c r="G1564" i="2"/>
  <c r="G1935" i="2"/>
  <c r="G2803" i="2"/>
  <c r="G3582" i="2"/>
  <c r="G3265" i="2"/>
  <c r="G3435" i="2"/>
  <c r="G1099" i="2"/>
  <c r="G1237" i="2"/>
  <c r="G3351" i="2"/>
  <c r="G3411" i="2"/>
  <c r="G750" i="2"/>
  <c r="G2489" i="2"/>
  <c r="G85" i="2"/>
  <c r="G951" i="2"/>
  <c r="G1123" i="2"/>
  <c r="G3855" i="2"/>
  <c r="G300" i="2"/>
  <c r="G3775" i="2"/>
  <c r="G3776" i="2"/>
  <c r="G1517" i="2"/>
  <c r="G647" i="2"/>
  <c r="G1670" i="2"/>
  <c r="G3457" i="2"/>
  <c r="G3760" i="2"/>
  <c r="G3759" i="2"/>
  <c r="G3771" i="2"/>
  <c r="G3766" i="2"/>
  <c r="G3762" i="2"/>
  <c r="G3758" i="2"/>
  <c r="G3754" i="2"/>
  <c r="G3753" i="2"/>
  <c r="G3774" i="2"/>
  <c r="G3785" i="2"/>
  <c r="G791" i="2"/>
  <c r="G1514" i="2"/>
  <c r="G724" i="2"/>
  <c r="G3061" i="2"/>
  <c r="G2116" i="2"/>
  <c r="G2115" i="2"/>
  <c r="G2190" i="2"/>
  <c r="G3929" i="2"/>
  <c r="G3928" i="2"/>
  <c r="G3923" i="2"/>
  <c r="G3920" i="2"/>
  <c r="G3913" i="2"/>
  <c r="G3912" i="2"/>
  <c r="G3910" i="2"/>
  <c r="G3909" i="2"/>
  <c r="G3908" i="2"/>
  <c r="G3747" i="2"/>
  <c r="G3744" i="2"/>
  <c r="G3741" i="2"/>
  <c r="G3740" i="2"/>
  <c r="G3172" i="2"/>
  <c r="G3171" i="2"/>
  <c r="G3145" i="2"/>
  <c r="G3144" i="2"/>
  <c r="G3127" i="2"/>
  <c r="G3126" i="2"/>
  <c r="G3079" i="2"/>
  <c r="G3078" i="2"/>
  <c r="G2970" i="2"/>
  <c r="G2969" i="2"/>
  <c r="G2952" i="2"/>
  <c r="G2951" i="2"/>
  <c r="G2911" i="2"/>
  <c r="G2910" i="2"/>
  <c r="G2604" i="2"/>
  <c r="G2555" i="2"/>
  <c r="G2554" i="2"/>
  <c r="G2529" i="2"/>
  <c r="G2528" i="2"/>
  <c r="G2502" i="2"/>
  <c r="G2501" i="2"/>
  <c r="G2473" i="2"/>
  <c r="G2472" i="2"/>
  <c r="G2445" i="2"/>
  <c r="G2444" i="2"/>
  <c r="G2299" i="2"/>
  <c r="G2298" i="2"/>
  <c r="G2250" i="2"/>
  <c r="G2249" i="2"/>
  <c r="G2248" i="2"/>
  <c r="G2222" i="2"/>
  <c r="G2221" i="2"/>
  <c r="G2162" i="2"/>
  <c r="G2161" i="2"/>
  <c r="G2024" i="2"/>
  <c r="G2023" i="2"/>
  <c r="G1999" i="2"/>
  <c r="G1998" i="2"/>
  <c r="G1975" i="2"/>
  <c r="G1974" i="2"/>
  <c r="G1944" i="2"/>
  <c r="G1943" i="2"/>
  <c r="G1915" i="2"/>
  <c r="G1914" i="2"/>
  <c r="G1889" i="2"/>
  <c r="G1888" i="2"/>
  <c r="G1860" i="2"/>
  <c r="G1859" i="2"/>
  <c r="G1835" i="2"/>
  <c r="G1834" i="2"/>
  <c r="G1809" i="2"/>
  <c r="G1808" i="2"/>
  <c r="G1784" i="2"/>
  <c r="G1783" i="2"/>
  <c r="G1758" i="2"/>
  <c r="G1757" i="2"/>
  <c r="G1732" i="2"/>
  <c r="G1731" i="2"/>
  <c r="G1707" i="2"/>
  <c r="G1706" i="2"/>
  <c r="G1705" i="2"/>
  <c r="G1704" i="2"/>
  <c r="G1677" i="2"/>
  <c r="G1676" i="2"/>
  <c r="G1651" i="2"/>
  <c r="G1650" i="2"/>
  <c r="G1623" i="2"/>
  <c r="G1622" i="2"/>
  <c r="G1598" i="2"/>
  <c r="G1597" i="2"/>
  <c r="G1569" i="2"/>
  <c r="G1507" i="2"/>
  <c r="G1505" i="2"/>
  <c r="G1503" i="2"/>
  <c r="G1378" i="2"/>
  <c r="G1377" i="2"/>
  <c r="G1376" i="2"/>
  <c r="G1330" i="2"/>
  <c r="G1329" i="2"/>
  <c r="G1248" i="2"/>
  <c r="G1247" i="2"/>
  <c r="G1220" i="2"/>
  <c r="G1219" i="2"/>
  <c r="G1190" i="2"/>
  <c r="G1189" i="2"/>
  <c r="G1170" i="2"/>
  <c r="G1169" i="2"/>
  <c r="G1133" i="2"/>
  <c r="G1130" i="2"/>
  <c r="G1129" i="2"/>
  <c r="G1040" i="2"/>
  <c r="G1039" i="2"/>
  <c r="G999" i="2"/>
  <c r="G992" i="2"/>
  <c r="G939" i="2"/>
  <c r="G938" i="2"/>
  <c r="G910" i="2"/>
  <c r="G908" i="2"/>
  <c r="G907" i="2"/>
  <c r="G889" i="2"/>
  <c r="G888" i="2"/>
  <c r="G885" i="2"/>
  <c r="G884" i="2"/>
  <c r="G864" i="2"/>
  <c r="G863" i="2"/>
  <c r="G792" i="2"/>
  <c r="G771" i="2"/>
  <c r="G770" i="2"/>
  <c r="G731" i="2"/>
  <c r="G729" i="2"/>
  <c r="G709" i="2"/>
  <c r="G708" i="2"/>
  <c r="G688" i="2"/>
  <c r="G687" i="2"/>
  <c r="G668" i="2"/>
  <c r="G667" i="2"/>
  <c r="G643" i="2"/>
  <c r="G642" i="2"/>
  <c r="G641" i="2"/>
  <c r="G620" i="2"/>
  <c r="G619" i="2"/>
  <c r="G577" i="2"/>
  <c r="G574" i="2"/>
  <c r="G552" i="2"/>
  <c r="G551" i="2"/>
  <c r="G496" i="2"/>
  <c r="G494" i="2"/>
  <c r="G493" i="2"/>
  <c r="G473" i="2"/>
  <c r="G471" i="2"/>
  <c r="G470" i="2"/>
  <c r="G447" i="2"/>
  <c r="G445" i="2"/>
  <c r="G444" i="2"/>
  <c r="G422" i="2"/>
  <c r="G421" i="2"/>
  <c r="G346" i="2"/>
  <c r="G344" i="2"/>
  <c r="G324" i="2"/>
  <c r="G323" i="2"/>
  <c r="G303" i="2"/>
  <c r="G301" i="2"/>
  <c r="G272" i="2"/>
  <c r="G271" i="2"/>
  <c r="G252" i="2"/>
  <c r="G251" i="2"/>
  <c r="G232" i="2"/>
  <c r="G231" i="2"/>
  <c r="G212" i="2"/>
  <c r="G189" i="2"/>
  <c r="G71" i="2"/>
  <c r="G70" i="2"/>
  <c r="G47" i="2"/>
  <c r="G45" i="2"/>
  <c r="G26" i="2"/>
  <c r="G25" i="2"/>
  <c r="G24" i="2"/>
  <c r="G1017" i="2"/>
  <c r="G193" i="2"/>
  <c r="G3347" i="2"/>
  <c r="G3873" i="2"/>
  <c r="G3871" i="2"/>
  <c r="G3870" i="2"/>
  <c r="G3869" i="2"/>
  <c r="G3868" i="2"/>
  <c r="G3867" i="2"/>
  <c r="G3866" i="2"/>
  <c r="G2800" i="2"/>
  <c r="G3859" i="2"/>
  <c r="G3858" i="2"/>
  <c r="G3856" i="2"/>
  <c r="G2632" i="2"/>
  <c r="G3615" i="2"/>
  <c r="G3507" i="2"/>
  <c r="G3506" i="2"/>
  <c r="G3448" i="2"/>
  <c r="G3440" i="2"/>
  <c r="G3427" i="2"/>
  <c r="G3409" i="2"/>
  <c r="G3407" i="2"/>
  <c r="G3398" i="2"/>
  <c r="G3393" i="2"/>
  <c r="G3377" i="2"/>
  <c r="G3372" i="2"/>
  <c r="G3305" i="2"/>
  <c r="G2631" i="2"/>
  <c r="G2496" i="2"/>
  <c r="G2471" i="2"/>
  <c r="G2253" i="2"/>
  <c r="G2128" i="2"/>
  <c r="G2119" i="2"/>
  <c r="G2036" i="2"/>
  <c r="G1950" i="2"/>
  <c r="G1948" i="2"/>
  <c r="G1942" i="2"/>
  <c r="G1939" i="2"/>
  <c r="G1306" i="2"/>
  <c r="G1274" i="2"/>
  <c r="G920" i="2"/>
  <c r="G917" i="2"/>
  <c r="G299" i="2"/>
  <c r="G3864" i="2"/>
  <c r="G3649" i="2"/>
  <c r="G3646" i="2"/>
  <c r="G3643" i="2"/>
  <c r="G3640" i="2"/>
  <c r="G3635" i="2"/>
  <c r="G3631" i="2"/>
  <c r="G3628" i="2"/>
  <c r="G3625" i="2"/>
  <c r="G3622" i="2"/>
  <c r="G3619" i="2"/>
  <c r="G3611" i="2"/>
  <c r="G3608" i="2"/>
  <c r="G3605" i="2"/>
  <c r="G3602" i="2"/>
  <c r="G3599" i="2"/>
  <c r="G3596" i="2"/>
  <c r="G3593" i="2"/>
  <c r="G3590" i="2"/>
  <c r="G3587" i="2"/>
  <c r="G3584" i="2"/>
  <c r="G3577" i="2"/>
  <c r="G3574" i="2"/>
  <c r="G3571" i="2"/>
  <c r="G3568" i="2"/>
  <c r="G3565" i="2"/>
  <c r="G3562" i="2"/>
  <c r="G3559" i="2"/>
  <c r="G3556" i="2"/>
  <c r="G3552" i="2"/>
  <c r="G3549" i="2"/>
  <c r="G3546" i="2"/>
  <c r="G3542" i="2"/>
  <c r="G3539" i="2"/>
  <c r="G3535" i="2"/>
  <c r="G3532" i="2"/>
  <c r="G3529" i="2"/>
  <c r="G3526" i="2"/>
  <c r="G3523" i="2"/>
  <c r="G3520" i="2"/>
  <c r="G3517" i="2"/>
  <c r="G3514" i="2"/>
  <c r="G3511" i="2"/>
  <c r="G3508" i="2"/>
  <c r="G3502" i="2"/>
  <c r="G3499" i="2"/>
  <c r="G3496" i="2"/>
  <c r="G3493" i="2"/>
  <c r="G3490" i="2"/>
  <c r="G3485" i="2"/>
  <c r="G3482" i="2"/>
  <c r="G3479" i="2"/>
  <c r="G3476" i="2"/>
  <c r="G3473" i="2"/>
  <c r="G2699" i="2"/>
  <c r="G2679" i="2"/>
  <c r="G2676" i="2"/>
  <c r="G2649" i="2"/>
  <c r="G2646" i="2"/>
  <c r="G2630" i="2"/>
  <c r="G2623" i="2"/>
  <c r="G2620" i="2"/>
  <c r="G2596" i="2"/>
  <c r="G2593" i="2"/>
  <c r="G2573" i="2"/>
  <c r="G2570" i="2"/>
  <c r="G2548" i="2"/>
  <c r="G2545" i="2"/>
  <c r="G2522" i="2"/>
  <c r="G2519" i="2"/>
  <c r="G2494" i="2"/>
  <c r="G2491" i="2"/>
  <c r="G2488" i="2"/>
  <c r="G2463" i="2"/>
  <c r="G2460" i="2"/>
  <c r="G2438" i="2"/>
  <c r="G2435" i="2"/>
  <c r="G2336" i="2"/>
  <c r="G2316" i="2"/>
  <c r="G2313" i="2"/>
  <c r="G2292" i="2"/>
  <c r="G2289" i="2"/>
  <c r="G2270" i="2"/>
  <c r="G2267" i="2"/>
  <c r="G2242" i="2"/>
  <c r="G2239" i="2"/>
  <c r="G2215" i="2"/>
  <c r="G2212" i="2"/>
  <c r="G2179" i="2"/>
  <c r="G2176" i="2"/>
  <c r="G2155" i="2"/>
  <c r="G2152" i="2"/>
  <c r="G2102" i="2"/>
  <c r="G2099" i="2"/>
  <c r="G2076" i="2"/>
  <c r="G2073" i="2"/>
  <c r="G2054" i="2"/>
  <c r="G2051" i="2"/>
  <c r="G2030" i="2"/>
  <c r="G2017" i="2"/>
  <c r="G2014" i="2"/>
  <c r="G1992" i="2"/>
  <c r="G1989" i="2"/>
  <c r="G1968" i="2"/>
  <c r="G1965" i="2"/>
  <c r="G1934" i="2"/>
  <c r="G1931" i="2"/>
  <c r="G1908" i="2"/>
  <c r="G1905" i="2"/>
  <c r="G1880" i="2"/>
  <c r="G1853" i="2"/>
  <c r="G1850" i="2"/>
  <c r="G1827" i="2"/>
  <c r="G1824" i="2"/>
  <c r="G1802" i="2"/>
  <c r="G1799" i="2"/>
  <c r="G1776" i="2"/>
  <c r="G1773" i="2"/>
  <c r="G1751" i="2"/>
  <c r="G1748" i="2"/>
  <c r="G1725" i="2"/>
  <c r="G1722" i="2"/>
  <c r="G1697" i="2"/>
  <c r="G1694" i="2"/>
  <c r="G1669" i="2"/>
  <c r="G1666" i="2"/>
  <c r="G1644" i="2"/>
  <c r="G1641" i="2"/>
  <c r="G1616" i="2"/>
  <c r="G1613" i="2"/>
  <c r="G1591" i="2"/>
  <c r="G1587" i="2"/>
  <c r="G1563" i="2"/>
  <c r="G1560" i="2"/>
  <c r="G1540" i="2"/>
  <c r="G1537" i="2"/>
  <c r="G1501" i="2"/>
  <c r="G1482" i="2"/>
  <c r="G1479" i="2"/>
  <c r="G1476" i="2"/>
  <c r="G1473" i="2"/>
  <c r="G1470" i="2"/>
  <c r="G1467" i="2"/>
  <c r="G1464" i="2"/>
  <c r="G1461" i="2"/>
  <c r="G1458" i="2"/>
  <c r="G1455" i="2"/>
  <c r="G1449" i="2"/>
  <c r="G1446" i="2"/>
  <c r="G1443" i="2"/>
  <c r="G1440" i="2"/>
  <c r="G1421" i="2"/>
  <c r="G1413" i="2"/>
  <c r="G1410" i="2"/>
  <c r="G1393" i="2"/>
  <c r="G1390" i="2"/>
  <c r="G1383" i="2"/>
  <c r="G1380" i="2"/>
  <c r="G1370" i="2"/>
  <c r="G1367" i="2"/>
  <c r="G1347" i="2"/>
  <c r="G1325" i="2"/>
  <c r="G1305" i="2"/>
  <c r="G1288" i="2"/>
  <c r="G1243" i="2"/>
  <c r="G1215" i="2"/>
  <c r="G1202" i="2"/>
  <c r="G1185" i="2"/>
  <c r="G1165" i="2"/>
  <c r="G1148" i="2"/>
  <c r="G1125" i="2"/>
  <c r="G1108" i="2"/>
  <c r="G1090" i="2"/>
  <c r="G1073" i="2"/>
  <c r="G1055" i="2"/>
  <c r="G1035" i="2"/>
  <c r="G1013" i="2"/>
  <c r="G994" i="2"/>
  <c r="G988" i="2"/>
  <c r="G970" i="2"/>
  <c r="G953" i="2"/>
  <c r="G934" i="2"/>
  <c r="G903" i="2"/>
  <c r="G880" i="2"/>
  <c r="G859" i="2"/>
  <c r="G842" i="2"/>
  <c r="G825" i="2"/>
  <c r="G808" i="2"/>
  <c r="G787" i="2"/>
  <c r="G766" i="2"/>
  <c r="G746" i="2"/>
  <c r="G704" i="2"/>
  <c r="G683" i="2"/>
  <c r="G663" i="2"/>
  <c r="G646" i="2"/>
  <c r="G637" i="2"/>
  <c r="G615" i="2"/>
  <c r="G598" i="2"/>
  <c r="G593" i="2"/>
  <c r="G569" i="2"/>
  <c r="G547" i="2"/>
  <c r="G529" i="2"/>
  <c r="G512" i="2"/>
  <c r="G417" i="2"/>
  <c r="G398" i="2"/>
  <c r="G381" i="2"/>
  <c r="G363" i="2"/>
  <c r="G340" i="2"/>
  <c r="G319" i="2"/>
  <c r="G292" i="2"/>
  <c r="G289" i="2"/>
  <c r="G208" i="2"/>
  <c r="G170" i="2"/>
  <c r="G167" i="2"/>
  <c r="G164" i="2"/>
  <c r="G161" i="2"/>
  <c r="G158" i="2"/>
  <c r="G155" i="2"/>
  <c r="G152" i="2"/>
  <c r="G149" i="2"/>
  <c r="G146" i="2"/>
  <c r="G143" i="2"/>
  <c r="G140" i="2"/>
  <c r="G137" i="2"/>
  <c r="G134" i="2"/>
  <c r="G131" i="2"/>
  <c r="G128" i="2"/>
  <c r="G111" i="2"/>
  <c r="G87" i="2"/>
  <c r="G66" i="2"/>
  <c r="G40" i="2"/>
  <c r="G20" i="2"/>
  <c r="G3849" i="2"/>
  <c r="G3848" i="2"/>
  <c r="G3845" i="2"/>
  <c r="G3844" i="2"/>
  <c r="G3843" i="2"/>
  <c r="G3842" i="2"/>
  <c r="G3839" i="2"/>
  <c r="G3838" i="2"/>
  <c r="G3824" i="2"/>
  <c r="G3821" i="2"/>
  <c r="G3820" i="2"/>
  <c r="G3819" i="2"/>
  <c r="G3784" i="2"/>
  <c r="G3783" i="2"/>
  <c r="G3782" i="2"/>
  <c r="G3769" i="2"/>
  <c r="G3761" i="2"/>
  <c r="G3756" i="2"/>
  <c r="G3752" i="2"/>
  <c r="G3750" i="2"/>
  <c r="G3749" i="2"/>
  <c r="G3748" i="2"/>
  <c r="G3837" i="2"/>
  <c r="G3350" i="2"/>
  <c r="G3291" i="2"/>
  <c r="G3289" i="2"/>
  <c r="G3286" i="2"/>
  <c r="G3273" i="2"/>
  <c r="G3266" i="2"/>
  <c r="G3198" i="2"/>
  <c r="G3195" i="2"/>
  <c r="G3192" i="2"/>
  <c r="G3189" i="2"/>
  <c r="G3183" i="2"/>
  <c r="G3180" i="2"/>
  <c r="G3177" i="2"/>
  <c r="G3174" i="2"/>
  <c r="G3165" i="2"/>
  <c r="G3162" i="2"/>
  <c r="G3159" i="2"/>
  <c r="G3156" i="2"/>
  <c r="G3138" i="2"/>
  <c r="G3135" i="2"/>
  <c r="G3132" i="2"/>
  <c r="G3129" i="2"/>
  <c r="G3120" i="2"/>
  <c r="G3117" i="2"/>
  <c r="G3114" i="2"/>
  <c r="G3111" i="2"/>
  <c r="G3105" i="2"/>
  <c r="G3102" i="2"/>
  <c r="G3099" i="2"/>
  <c r="G3096" i="2"/>
  <c r="G3090" i="2"/>
  <c r="G3087" i="2"/>
  <c r="G3084" i="2"/>
  <c r="G3081" i="2"/>
  <c r="G3072" i="2"/>
  <c r="G3069" i="2"/>
  <c r="G3066" i="2"/>
  <c r="G3063" i="2"/>
  <c r="G3056" i="2"/>
  <c r="G3053" i="2"/>
  <c r="G3050" i="2"/>
  <c r="G3047" i="2"/>
  <c r="G3041" i="2"/>
  <c r="G3038" i="2"/>
  <c r="G3035" i="2"/>
  <c r="G3032" i="2"/>
  <c r="G3026" i="2"/>
  <c r="G3023" i="2"/>
  <c r="G3020" i="2"/>
  <c r="G3017" i="2"/>
  <c r="G3011" i="2"/>
  <c r="G3008" i="2"/>
  <c r="G3005" i="2"/>
  <c r="G3002" i="2"/>
  <c r="G2996" i="2"/>
  <c r="G2993" i="2"/>
  <c r="G2990" i="2"/>
  <c r="G2981" i="2"/>
  <c r="G2978" i="2"/>
  <c r="G2975" i="2"/>
  <c r="G2972" i="2"/>
  <c r="G2963" i="2"/>
  <c r="G2960" i="2"/>
  <c r="G2957" i="2"/>
  <c r="G2954" i="2"/>
  <c r="G2945" i="2"/>
  <c r="G2942" i="2"/>
  <c r="G2939" i="2"/>
  <c r="G2936" i="2"/>
  <c r="G2927" i="2"/>
  <c r="G2924" i="2"/>
  <c r="G2921" i="2"/>
  <c r="G2918" i="2"/>
  <c r="G2904" i="2"/>
  <c r="G2901" i="2"/>
  <c r="G2898" i="2"/>
  <c r="G2895" i="2"/>
  <c r="G2886" i="2"/>
  <c r="G2883" i="2"/>
  <c r="G2880" i="2"/>
  <c r="G2877" i="2"/>
  <c r="G2870" i="2"/>
  <c r="G2867" i="2"/>
  <c r="G2864" i="2"/>
  <c r="G2861" i="2"/>
  <c r="G2840" i="2"/>
  <c r="G2837" i="2"/>
  <c r="G2834" i="2"/>
  <c r="G2831" i="2"/>
  <c r="G2818" i="2"/>
  <c r="G2815" i="2"/>
  <c r="G2812" i="2"/>
  <c r="G2809" i="2"/>
  <c r="G2794" i="2"/>
  <c r="G2791" i="2"/>
  <c r="G2788" i="2"/>
  <c r="G2785" i="2"/>
  <c r="G2768" i="2"/>
  <c r="G2762" i="2"/>
  <c r="G2759" i="2"/>
  <c r="G2745" i="2"/>
  <c r="G2742" i="2"/>
  <c r="G2739" i="2"/>
  <c r="G2736" i="2"/>
  <c r="G2722" i="2"/>
  <c r="G2719" i="2"/>
  <c r="G2716" i="2"/>
  <c r="G2713" i="2"/>
  <c r="G2695" i="2"/>
  <c r="G2692" i="2"/>
  <c r="G2689" i="2"/>
  <c r="G2686" i="2"/>
  <c r="G2672" i="2"/>
  <c r="G2669" i="2"/>
  <c r="G2666" i="2"/>
  <c r="G2663" i="2"/>
  <c r="G2642" i="2"/>
  <c r="G2639" i="2"/>
  <c r="G2636" i="2"/>
  <c r="G2633" i="2"/>
  <c r="G2616" i="2"/>
  <c r="G2613" i="2"/>
  <c r="G2610" i="2"/>
  <c r="G2607" i="2"/>
  <c r="G2589" i="2"/>
  <c r="G2586" i="2"/>
  <c r="G2583" i="2"/>
  <c r="G2580" i="2"/>
  <c r="G2563" i="2"/>
  <c r="G2560" i="2"/>
  <c r="G2557" i="2"/>
  <c r="G2541" i="2"/>
  <c r="G2538" i="2"/>
  <c r="G2535" i="2"/>
  <c r="G2532" i="2"/>
  <c r="G2515" i="2"/>
  <c r="G2510" i="2"/>
  <c r="G2507" i="2"/>
  <c r="G2504" i="2"/>
  <c r="G2484" i="2"/>
  <c r="G2481" i="2"/>
  <c r="G2478" i="2"/>
  <c r="G2475" i="2"/>
  <c r="G2456" i="2"/>
  <c r="G2453" i="2"/>
  <c r="G2450" i="2"/>
  <c r="G2447" i="2"/>
  <c r="G2431" i="2"/>
  <c r="G2428" i="2"/>
  <c r="G2425" i="2"/>
  <c r="G2422" i="2"/>
  <c r="G2407" i="2"/>
  <c r="G2404" i="2"/>
  <c r="G2401" i="2"/>
  <c r="G2379" i="2"/>
  <c r="G2372" i="2"/>
  <c r="G2369" i="2"/>
  <c r="G2366" i="2"/>
  <c r="G1213" i="2"/>
  <c r="G1211" i="2"/>
  <c r="G1209" i="2"/>
  <c r="G1207" i="2"/>
  <c r="G2332" i="2"/>
  <c r="G2329" i="2"/>
  <c r="G2326" i="2"/>
  <c r="G2323" i="2"/>
  <c r="G2309" i="2"/>
  <c r="G2306" i="2"/>
  <c r="G2303" i="2"/>
  <c r="G2300" i="2"/>
  <c r="G2285" i="2"/>
  <c r="G2282" i="2"/>
  <c r="G2279" i="2"/>
  <c r="G2276" i="2"/>
  <c r="G2263" i="2"/>
  <c r="G2260" i="2"/>
  <c r="G2257" i="2"/>
  <c r="G2254" i="2"/>
  <c r="G2230" i="2"/>
  <c r="G2227" i="2"/>
  <c r="G2205" i="2"/>
  <c r="G2202" i="2"/>
  <c r="G2199" i="2"/>
  <c r="G2172" i="2"/>
  <c r="G2169" i="2"/>
  <c r="G2166" i="2"/>
  <c r="G2163" i="2"/>
  <c r="G2142" i="2"/>
  <c r="G2139" i="2"/>
  <c r="G2095" i="2"/>
  <c r="G2089" i="2"/>
  <c r="G2086" i="2"/>
  <c r="G2069" i="2"/>
  <c r="G2066" i="2"/>
  <c r="G2063" i="2"/>
  <c r="G2060" i="2"/>
  <c r="G2010" i="2"/>
  <c r="G2007" i="2"/>
  <c r="G2004" i="2"/>
  <c r="G2001" i="2"/>
  <c r="G1985" i="2"/>
  <c r="G1982" i="2"/>
  <c r="G1979" i="2"/>
  <c r="G1976" i="2"/>
  <c r="G1961" i="2"/>
  <c r="G1958" i="2"/>
  <c r="G1955" i="2"/>
  <c r="G1952" i="2"/>
  <c r="G1927" i="2"/>
  <c r="G1924" i="2"/>
  <c r="G1921" i="2"/>
  <c r="G1918" i="2"/>
  <c r="G1901" i="2"/>
  <c r="G1898" i="2"/>
  <c r="G1895" i="2"/>
  <c r="G1892" i="2"/>
  <c r="G1868" i="2"/>
  <c r="G1865" i="2"/>
  <c r="G1862" i="2"/>
  <c r="G1846" i="2"/>
  <c r="G1843" i="2"/>
  <c r="G1840" i="2"/>
  <c r="G1837" i="2"/>
  <c r="G1820" i="2"/>
  <c r="G1817" i="2"/>
  <c r="G1811" i="2"/>
  <c r="G1792" i="2"/>
  <c r="G1786" i="2"/>
  <c r="G1769" i="2"/>
  <c r="G1766" i="2"/>
  <c r="G1763" i="2"/>
  <c r="G1741" i="2"/>
  <c r="G1738" i="2"/>
  <c r="G1735" i="2"/>
  <c r="G1715" i="2"/>
  <c r="G1712" i="2"/>
  <c r="G1709" i="2"/>
  <c r="G1687" i="2"/>
  <c r="G1684" i="2"/>
  <c r="G1662" i="2"/>
  <c r="G1659" i="2"/>
  <c r="G1656" i="2"/>
  <c r="G1653" i="2"/>
  <c r="G1629" i="2"/>
  <c r="G1626" i="2"/>
  <c r="G1609" i="2"/>
  <c r="G1606" i="2"/>
  <c r="G1603" i="2"/>
  <c r="G1600" i="2"/>
  <c r="G1583" i="2"/>
  <c r="G1578" i="2"/>
  <c r="G1575" i="2"/>
  <c r="G1572" i="2"/>
  <c r="G1556" i="2"/>
  <c r="G1553" i="2"/>
  <c r="G1550" i="2"/>
  <c r="G1547" i="2"/>
  <c r="G1533" i="2"/>
  <c r="G1530" i="2"/>
  <c r="G1527" i="2"/>
  <c r="G1524" i="2"/>
  <c r="G1436" i="2"/>
  <c r="G1433" i="2"/>
  <c r="G1430" i="2"/>
  <c r="G1427" i="2"/>
  <c r="G1424" i="2"/>
  <c r="G1407" i="2"/>
  <c r="G1405" i="2"/>
  <c r="G1403" i="2"/>
  <c r="G1315" i="2"/>
  <c r="G1312" i="2"/>
  <c r="G1301" i="2"/>
  <c r="G1298" i="2"/>
  <c r="G1295" i="2"/>
  <c r="G1292" i="2"/>
  <c r="G1284" i="2"/>
  <c r="G1281" i="2"/>
  <c r="G1278" i="2"/>
  <c r="G1275" i="2"/>
  <c r="G1240" i="2"/>
  <c r="G1238" i="2"/>
  <c r="G1236" i="2"/>
  <c r="G1234" i="2"/>
  <c r="G1227" i="2"/>
  <c r="G1225" i="2"/>
  <c r="G1223" i="2"/>
  <c r="G1221" i="2"/>
  <c r="G1212" i="2"/>
  <c r="G1210" i="2"/>
  <c r="G1208" i="2"/>
  <c r="G1206" i="2"/>
  <c r="G1199" i="2"/>
  <c r="G1197" i="2"/>
  <c r="G1195" i="2"/>
  <c r="G1193" i="2"/>
  <c r="G1181" i="2"/>
  <c r="G1161" i="2"/>
  <c r="G1158" i="2"/>
  <c r="G1155" i="2"/>
  <c r="G1152" i="2"/>
  <c r="G1144" i="2"/>
  <c r="G1141" i="2"/>
  <c r="G1138" i="2"/>
  <c r="G1135" i="2"/>
  <c r="G1118" i="2"/>
  <c r="G1115" i="2"/>
  <c r="G1112" i="2"/>
  <c r="G1104" i="2"/>
  <c r="G1101" i="2"/>
  <c r="G1098" i="2"/>
  <c r="G1095" i="2"/>
  <c r="G1086" i="2"/>
  <c r="G1083" i="2"/>
  <c r="G1080" i="2"/>
  <c r="G1077" i="2"/>
  <c r="G1069" i="2"/>
  <c r="G1066" i="2"/>
  <c r="G1063" i="2"/>
  <c r="G1060" i="2"/>
  <c r="G1051" i="2"/>
  <c r="G1048" i="2"/>
  <c r="G1042" i="2"/>
  <c r="G1031" i="2"/>
  <c r="G1026" i="2"/>
  <c r="G1023" i="2"/>
  <c r="G1020" i="2"/>
  <c r="G1009" i="2"/>
  <c r="G1006" i="2"/>
  <c r="G1003" i="2"/>
  <c r="G1000" i="2"/>
  <c r="G984" i="2"/>
  <c r="G981" i="2"/>
  <c r="G978" i="2"/>
  <c r="G975" i="2"/>
  <c r="G966" i="2"/>
  <c r="G963" i="2"/>
  <c r="G960" i="2"/>
  <c r="G957" i="2"/>
  <c r="G949" i="2"/>
  <c r="G946" i="2"/>
  <c r="G940" i="2"/>
  <c r="G930" i="2"/>
  <c r="G927" i="2"/>
  <c r="G924" i="2"/>
  <c r="G921" i="2"/>
  <c r="G896" i="2"/>
  <c r="G893" i="2"/>
  <c r="G890" i="2"/>
  <c r="G876" i="2"/>
  <c r="G873" i="2"/>
  <c r="G870" i="2"/>
  <c r="G867" i="2"/>
  <c r="G855" i="2"/>
  <c r="G852" i="2"/>
  <c r="G849" i="2"/>
  <c r="G846" i="2"/>
  <c r="G838" i="2"/>
  <c r="G835" i="2"/>
  <c r="G832" i="2"/>
  <c r="G829" i="2"/>
  <c r="G818" i="2"/>
  <c r="G815" i="2"/>
  <c r="G812" i="2"/>
  <c r="G804" i="2"/>
  <c r="G801" i="2"/>
  <c r="G798" i="2"/>
  <c r="G795" i="2"/>
  <c r="G783" i="2"/>
  <c r="G759" i="2"/>
  <c r="G756" i="2"/>
  <c r="G753" i="2"/>
  <c r="G742" i="2"/>
  <c r="G739" i="2"/>
  <c r="G736" i="2"/>
  <c r="G733" i="2"/>
  <c r="G720" i="2"/>
  <c r="G717" i="2"/>
  <c r="G714" i="2"/>
  <c r="G711" i="2"/>
  <c r="G697" i="2"/>
  <c r="G694" i="2"/>
  <c r="G691" i="2"/>
  <c r="G676" i="2"/>
  <c r="G673" i="2"/>
  <c r="G670" i="2"/>
  <c r="G656" i="2"/>
  <c r="G653" i="2"/>
  <c r="G650" i="2"/>
  <c r="G630" i="2"/>
  <c r="G627" i="2"/>
  <c r="G624" i="2"/>
  <c r="G611" i="2"/>
  <c r="G608" i="2"/>
  <c r="G605" i="2"/>
  <c r="G602" i="2"/>
  <c r="G589" i="2"/>
  <c r="G586" i="2"/>
  <c r="G583" i="2"/>
  <c r="G580" i="2"/>
  <c r="G565" i="2"/>
  <c r="G561" i="2"/>
  <c r="G555" i="2"/>
  <c r="G543" i="2"/>
  <c r="G540" i="2"/>
  <c r="G537" i="2"/>
  <c r="G534" i="2"/>
  <c r="G519" i="2"/>
  <c r="G516" i="2"/>
  <c r="G508" i="2"/>
  <c r="G505" i="2"/>
  <c r="G502" i="2"/>
  <c r="G499" i="2"/>
  <c r="G485" i="2"/>
  <c r="G482" i="2"/>
  <c r="G479" i="2"/>
  <c r="G476" i="2"/>
  <c r="G462" i="2"/>
  <c r="G457" i="2"/>
  <c r="G454" i="2"/>
  <c r="G451" i="2"/>
  <c r="G436" i="2"/>
  <c r="G431" i="2"/>
  <c r="G428" i="2"/>
  <c r="G425" i="2"/>
  <c r="G413" i="2"/>
  <c r="G408" i="2"/>
  <c r="G405" i="2"/>
  <c r="G402" i="2"/>
  <c r="G394" i="2"/>
  <c r="G391" i="2"/>
  <c r="G388" i="2"/>
  <c r="G385" i="2"/>
  <c r="G377" i="2"/>
  <c r="G374" i="2"/>
  <c r="G371" i="2"/>
  <c r="G368" i="2"/>
  <c r="G354" i="2"/>
  <c r="G351" i="2"/>
  <c r="G348" i="2"/>
  <c r="G336" i="2"/>
  <c r="G333" i="2"/>
  <c r="G330" i="2"/>
  <c r="G327" i="2"/>
  <c r="G315" i="2"/>
  <c r="G310" i="2"/>
  <c r="G307" i="2"/>
  <c r="G280" i="2"/>
  <c r="G277" i="2"/>
  <c r="G263" i="2"/>
  <c r="G260" i="2"/>
  <c r="G257" i="2"/>
  <c r="G254" i="2"/>
  <c r="G242" i="2"/>
  <c r="G239" i="2"/>
  <c r="G236" i="2"/>
  <c r="G233" i="2"/>
  <c r="G204" i="2"/>
  <c r="G201" i="2"/>
  <c r="G198" i="2"/>
  <c r="G195" i="2"/>
  <c r="G124" i="2"/>
  <c r="G119" i="2"/>
  <c r="G116" i="2"/>
  <c r="G100" i="2"/>
  <c r="G97" i="2"/>
  <c r="G94" i="2"/>
  <c r="G91" i="2"/>
  <c r="G83" i="2"/>
  <c r="G80" i="2"/>
  <c r="G77" i="2"/>
  <c r="G74" i="2"/>
  <c r="G62" i="2"/>
  <c r="G59" i="2"/>
  <c r="G56" i="2"/>
  <c r="G53" i="2"/>
  <c r="G36" i="2"/>
  <c r="G33" i="2"/>
  <c r="G30" i="2"/>
  <c r="G27" i="2"/>
  <c r="G16" i="2"/>
  <c r="G13" i="2"/>
  <c r="G10" i="2"/>
  <c r="G7" i="2"/>
  <c r="G3349" i="2"/>
  <c r="G3268" i="2"/>
  <c r="G3200" i="2"/>
  <c r="G3197" i="2"/>
  <c r="G3194" i="2"/>
  <c r="G3191" i="2"/>
  <c r="G3185" i="2"/>
  <c r="G3182" i="2"/>
  <c r="G3179" i="2"/>
  <c r="G3176" i="2"/>
  <c r="G3167" i="2"/>
  <c r="G3164" i="2"/>
  <c r="G3158" i="2"/>
  <c r="G3140" i="2"/>
  <c r="G3137" i="2"/>
  <c r="G3134" i="2"/>
  <c r="G3131" i="2"/>
  <c r="G3122" i="2"/>
  <c r="G3119" i="2"/>
  <c r="G3116" i="2"/>
  <c r="G3113" i="2"/>
  <c r="G3107" i="2"/>
  <c r="G3104" i="2"/>
  <c r="G3101" i="2"/>
  <c r="G3098" i="2"/>
  <c r="G3092" i="2"/>
  <c r="G3089" i="2"/>
  <c r="G3086" i="2"/>
  <c r="G3083" i="2"/>
  <c r="G3074" i="2"/>
  <c r="G3071" i="2"/>
  <c r="G3068" i="2"/>
  <c r="G3065" i="2"/>
  <c r="G3058" i="2"/>
  <c r="G3055" i="2"/>
  <c r="G3052" i="2"/>
  <c r="G3049" i="2"/>
  <c r="G3043" i="2"/>
  <c r="G3040" i="2"/>
  <c r="G3037" i="2"/>
  <c r="G3034" i="2"/>
  <c r="G3028" i="2"/>
  <c r="G3025" i="2"/>
  <c r="G3022" i="2"/>
  <c r="G3019" i="2"/>
  <c r="G3013" i="2"/>
  <c r="G3010" i="2"/>
  <c r="G3007" i="2"/>
  <c r="G3004" i="2"/>
  <c r="G2998" i="2"/>
  <c r="G2995" i="2"/>
  <c r="G2992" i="2"/>
  <c r="G2989" i="2"/>
  <c r="G2980" i="2"/>
  <c r="G2977" i="2"/>
  <c r="G2974" i="2"/>
  <c r="G2965" i="2"/>
  <c r="G2962" i="2"/>
  <c r="G2959" i="2"/>
  <c r="G2956" i="2"/>
  <c r="G2947" i="2"/>
  <c r="G2944" i="2"/>
  <c r="G2941" i="2"/>
  <c r="G2938" i="2"/>
  <c r="G2929" i="2"/>
  <c r="G2926" i="2"/>
  <c r="G2923" i="2"/>
  <c r="G2920" i="2"/>
  <c r="G2906" i="2"/>
  <c r="G2903" i="2"/>
  <c r="G2900" i="2"/>
  <c r="G2897" i="2"/>
  <c r="G2888" i="2"/>
  <c r="G2885" i="2"/>
  <c r="G2882" i="2"/>
  <c r="G2879" i="2"/>
  <c r="G2872" i="2"/>
  <c r="G2869" i="2"/>
  <c r="G2866" i="2"/>
  <c r="G2863" i="2"/>
  <c r="G2842" i="2"/>
  <c r="G2839" i="2"/>
  <c r="G2836" i="2"/>
  <c r="G2833" i="2"/>
  <c r="G2820" i="2"/>
  <c r="G2817" i="2"/>
  <c r="G2814" i="2"/>
  <c r="G2811" i="2"/>
  <c r="G2796" i="2"/>
  <c r="G2793" i="2"/>
  <c r="G2790" i="2"/>
  <c r="G2787" i="2"/>
  <c r="G2770" i="2"/>
  <c r="G2767" i="2"/>
  <c r="G2764" i="2"/>
  <c r="G2761" i="2"/>
  <c r="G2747" i="2"/>
  <c r="G2744" i="2"/>
  <c r="G2741" i="2"/>
  <c r="G2738" i="2"/>
  <c r="G2724" i="2"/>
  <c r="G2721" i="2"/>
  <c r="G2718" i="2"/>
  <c r="G2715" i="2"/>
  <c r="G2697" i="2"/>
  <c r="G2694" i="2"/>
  <c r="G2691" i="2"/>
  <c r="G2688" i="2"/>
  <c r="G2674" i="2"/>
  <c r="G2671" i="2"/>
  <c r="G2665" i="2"/>
  <c r="G2644" i="2"/>
  <c r="G2641" i="2"/>
  <c r="G2638" i="2"/>
  <c r="G2635" i="2"/>
  <c r="G2618" i="2"/>
  <c r="G2615" i="2"/>
  <c r="G2612" i="2"/>
  <c r="G2609" i="2"/>
  <c r="G2591" i="2"/>
  <c r="G2588" i="2"/>
  <c r="G2585" i="2"/>
  <c r="G2582" i="2"/>
  <c r="G2568" i="2"/>
  <c r="G2565" i="2"/>
  <c r="G2562" i="2"/>
  <c r="G2559" i="2"/>
  <c r="G2543" i="2"/>
  <c r="G2540" i="2"/>
  <c r="G2537" i="2"/>
  <c r="G2534" i="2"/>
  <c r="G2517" i="2"/>
  <c r="G2512" i="2"/>
  <c r="G2509" i="2"/>
  <c r="G2506" i="2"/>
  <c r="G2486" i="2"/>
  <c r="G2483" i="2"/>
  <c r="G2480" i="2"/>
  <c r="G2477" i="2"/>
  <c r="G2458" i="2"/>
  <c r="G2455" i="2"/>
  <c r="G2452" i="2"/>
  <c r="G2449" i="2"/>
  <c r="G2433" i="2"/>
  <c r="G2371" i="2"/>
  <c r="G2368" i="2"/>
  <c r="G2354" i="2"/>
  <c r="G2352" i="2"/>
  <c r="G2350" i="2"/>
  <c r="G2348" i="2"/>
  <c r="G2334" i="2"/>
  <c r="G2331" i="2"/>
  <c r="G2328" i="2"/>
  <c r="G2325" i="2"/>
  <c r="G2311" i="2"/>
  <c r="G2308" i="2"/>
  <c r="G2305" i="2"/>
  <c r="G2302" i="2"/>
  <c r="G2287" i="2"/>
  <c r="G2284" i="2"/>
  <c r="G2281" i="2"/>
  <c r="G2278" i="2"/>
  <c r="G2265" i="2"/>
  <c r="G2262" i="2"/>
  <c r="G2259" i="2"/>
  <c r="G2256" i="2"/>
  <c r="G2237" i="2"/>
  <c r="G2232" i="2"/>
  <c r="G2229" i="2"/>
  <c r="G2226" i="2"/>
  <c r="G2210" i="2"/>
  <c r="G2207" i="2"/>
  <c r="G2204" i="2"/>
  <c r="G2201" i="2"/>
  <c r="G2174" i="2"/>
  <c r="G2171" i="2"/>
  <c r="G2168" i="2"/>
  <c r="G2165" i="2"/>
  <c r="G2150" i="2"/>
  <c r="G2147" i="2"/>
  <c r="G2144" i="2"/>
  <c r="G2141" i="2"/>
  <c r="G2097" i="2"/>
  <c r="G2094" i="2"/>
  <c r="G2091" i="2"/>
  <c r="G2088" i="2"/>
  <c r="G2071" i="2"/>
  <c r="G2068" i="2"/>
  <c r="G2065" i="2"/>
  <c r="G2062" i="2"/>
  <c r="G2012" i="2"/>
  <c r="G2009" i="2"/>
  <c r="G2006" i="2"/>
  <c r="G2003" i="2"/>
  <c r="G1987" i="2"/>
  <c r="G1984" i="2"/>
  <c r="G1981" i="2"/>
  <c r="G1978" i="2"/>
  <c r="G1960" i="2"/>
  <c r="G1957" i="2"/>
  <c r="G1954" i="2"/>
  <c r="G1929" i="2"/>
  <c r="G1926" i="2"/>
  <c r="G1923" i="2"/>
  <c r="G1920" i="2"/>
  <c r="G1903" i="2"/>
  <c r="G1900" i="2"/>
  <c r="G1897" i="2"/>
  <c r="G1894" i="2"/>
  <c r="G1875" i="2"/>
  <c r="G1870" i="2"/>
  <c r="G1867" i="2"/>
  <c r="G1864" i="2"/>
  <c r="G1848" i="2"/>
  <c r="G1845" i="2"/>
  <c r="G1842" i="2"/>
  <c r="G1839" i="2"/>
  <c r="G1822" i="2"/>
  <c r="G1819" i="2"/>
  <c r="G1816" i="2"/>
  <c r="G1813" i="2"/>
  <c r="G1797" i="2"/>
  <c r="G1794" i="2"/>
  <c r="G1791" i="2"/>
  <c r="G1788" i="2"/>
  <c r="G1771" i="2"/>
  <c r="G1768" i="2"/>
  <c r="G1765" i="2"/>
  <c r="G1762" i="2"/>
  <c r="G1746" i="2"/>
  <c r="G1743" i="2"/>
  <c r="G1740" i="2"/>
  <c r="G1737" i="2"/>
  <c r="G1720" i="2"/>
  <c r="G1717" i="2"/>
  <c r="G1714" i="2"/>
  <c r="G1711" i="2"/>
  <c r="G1692" i="2"/>
  <c r="G1689" i="2"/>
  <c r="G1683" i="2"/>
  <c r="G1664" i="2"/>
  <c r="G1661" i="2"/>
  <c r="G1658" i="2"/>
  <c r="G1655" i="2"/>
  <c r="G1639" i="2"/>
  <c r="G1634" i="2"/>
  <c r="G1631" i="2"/>
  <c r="G1628" i="2"/>
  <c r="G1611" i="2"/>
  <c r="G1608" i="2"/>
  <c r="G1605" i="2"/>
  <c r="G1602" i="2"/>
  <c r="G1585" i="2"/>
  <c r="G1580" i="2"/>
  <c r="G1577" i="2"/>
  <c r="G1574" i="2"/>
  <c r="G1558" i="2"/>
  <c r="G1555" i="2"/>
  <c r="G1552" i="2"/>
  <c r="G1549" i="2"/>
  <c r="G1535" i="2"/>
  <c r="G1532" i="2"/>
  <c r="G1529" i="2"/>
  <c r="G1526" i="2"/>
  <c r="G1438" i="2"/>
  <c r="G1435" i="2"/>
  <c r="G1432" i="2"/>
  <c r="G1429" i="2"/>
  <c r="G1426" i="2"/>
  <c r="G2049" i="2"/>
  <c r="G2048" i="2"/>
  <c r="G2047" i="2"/>
  <c r="G2046" i="2"/>
  <c r="G1365" i="2"/>
  <c r="G1362" i="2"/>
  <c r="G1359" i="2"/>
  <c r="G1356" i="2"/>
  <c r="G1345" i="2"/>
  <c r="G1342" i="2"/>
  <c r="G1339" i="2"/>
  <c r="G1336" i="2"/>
  <c r="G1323" i="2"/>
  <c r="G1320" i="2"/>
  <c r="G1317" i="2"/>
  <c r="G1314" i="2"/>
  <c r="G1303" i="2"/>
  <c r="G1300" i="2"/>
  <c r="G1297" i="2"/>
  <c r="G1294" i="2"/>
  <c r="G1286" i="2"/>
  <c r="G1283" i="2"/>
  <c r="G1280" i="2"/>
  <c r="G1277" i="2"/>
  <c r="G1265" i="2"/>
  <c r="G1264" i="2"/>
  <c r="G1263" i="2"/>
  <c r="G1261" i="2"/>
  <c r="G1260" i="2"/>
  <c r="G1259" i="2"/>
  <c r="G1258" i="2"/>
  <c r="G1257" i="2"/>
  <c r="G1256" i="2"/>
  <c r="G1255" i="2"/>
  <c r="G1254" i="2"/>
  <c r="G1253" i="2"/>
  <c r="G1252" i="2"/>
  <c r="G1251" i="2"/>
  <c r="G1250" i="2"/>
  <c r="G1183" i="2"/>
  <c r="G1180" i="2"/>
  <c r="G1177" i="2"/>
  <c r="G1174" i="2"/>
  <c r="G1163" i="2"/>
  <c r="G1160" i="2"/>
  <c r="G1157" i="2"/>
  <c r="G1154" i="2"/>
  <c r="G1146" i="2"/>
  <c r="G1143" i="2"/>
  <c r="G1140" i="2"/>
  <c r="G1137" i="2"/>
  <c r="G1120" i="2"/>
  <c r="G1117" i="2"/>
  <c r="G1114" i="2"/>
  <c r="G1106" i="2"/>
  <c r="G1103" i="2"/>
  <c r="G1100" i="2"/>
  <c r="G1097" i="2"/>
  <c r="G1088" i="2"/>
  <c r="G1085" i="2"/>
  <c r="G1082" i="2"/>
  <c r="G1079" i="2"/>
  <c r="G1071" i="2"/>
  <c r="G1068" i="2"/>
  <c r="G1065" i="2"/>
  <c r="G1062" i="2"/>
  <c r="G1053" i="2"/>
  <c r="G1047" i="2"/>
  <c r="G1044" i="2"/>
  <c r="G1033" i="2"/>
  <c r="G1028" i="2"/>
  <c r="G1025" i="2"/>
  <c r="G1022" i="2"/>
  <c r="G1011" i="2"/>
  <c r="G1008" i="2"/>
  <c r="G1005" i="2"/>
  <c r="G1002" i="2"/>
  <c r="G986" i="2"/>
  <c r="G983" i="2"/>
  <c r="G980" i="2"/>
  <c r="G977" i="2"/>
  <c r="G968" i="2"/>
  <c r="G965" i="2"/>
  <c r="G962" i="2"/>
  <c r="G959" i="2"/>
  <c r="G948" i="2"/>
  <c r="G945" i="2"/>
  <c r="G942" i="2"/>
  <c r="G932" i="2"/>
  <c r="G929" i="2"/>
  <c r="G926" i="2"/>
  <c r="G923" i="2"/>
  <c r="G898" i="2"/>
  <c r="G892" i="2"/>
  <c r="G878" i="2"/>
  <c r="G875" i="2"/>
  <c r="G872" i="2"/>
  <c r="G869" i="2"/>
  <c r="G857" i="2"/>
  <c r="G854" i="2"/>
  <c r="G851" i="2"/>
  <c r="G848" i="2"/>
  <c r="G840" i="2"/>
  <c r="G837" i="2"/>
  <c r="G834" i="2"/>
  <c r="G831" i="2"/>
  <c r="G820" i="2"/>
  <c r="G817" i="2"/>
  <c r="G814" i="2"/>
  <c r="G806" i="2"/>
  <c r="G803" i="2"/>
  <c r="G800" i="2"/>
  <c r="G797" i="2"/>
  <c r="G785" i="2"/>
  <c r="G782" i="2"/>
  <c r="G779" i="2"/>
  <c r="G776" i="2"/>
  <c r="G775" i="2"/>
  <c r="G764" i="2"/>
  <c r="G761" i="2"/>
  <c r="G755" i="2"/>
  <c r="G744" i="2"/>
  <c r="G741" i="2"/>
  <c r="G738" i="2"/>
  <c r="G735" i="2"/>
  <c r="G722" i="2"/>
  <c r="G719" i="2"/>
  <c r="G716" i="2"/>
  <c r="G713" i="2"/>
  <c r="G702" i="2"/>
  <c r="G699" i="2"/>
  <c r="G696" i="2"/>
  <c r="G693" i="2"/>
  <c r="G681" i="2"/>
  <c r="G678" i="2"/>
  <c r="G675" i="2"/>
  <c r="G672" i="2"/>
  <c r="G661" i="2"/>
  <c r="G658" i="2"/>
  <c r="G655" i="2"/>
  <c r="G652" i="2"/>
  <c r="G632" i="2"/>
  <c r="G629" i="2"/>
  <c r="G626" i="2"/>
  <c r="G613" i="2"/>
  <c r="G610" i="2"/>
  <c r="G607" i="2"/>
  <c r="G604" i="2"/>
  <c r="G591" i="2"/>
  <c r="G588" i="2"/>
  <c r="G585" i="2"/>
  <c r="G582" i="2"/>
  <c r="G567" i="2"/>
  <c r="G563" i="2"/>
  <c r="G560" i="2"/>
  <c r="G557" i="2"/>
  <c r="G545" i="2"/>
  <c r="G542" i="2"/>
  <c r="G539" i="2"/>
  <c r="G536" i="2"/>
  <c r="G524" i="2"/>
  <c r="G521" i="2"/>
  <c r="G518" i="2"/>
  <c r="G510" i="2"/>
  <c r="G507" i="2"/>
  <c r="G504" i="2"/>
  <c r="G501" i="2"/>
  <c r="G487" i="2"/>
  <c r="G484" i="2"/>
  <c r="G481" i="2"/>
  <c r="G478" i="2"/>
  <c r="G464" i="2"/>
  <c r="G459" i="2"/>
  <c r="G456" i="2"/>
  <c r="G453" i="2"/>
  <c r="G438" i="2"/>
  <c r="G433" i="2"/>
  <c r="G430" i="2"/>
  <c r="G427" i="2"/>
  <c r="G415" i="2"/>
  <c r="G410" i="2"/>
  <c r="G407" i="2"/>
  <c r="G404" i="2"/>
  <c r="G396" i="2"/>
  <c r="G393" i="2"/>
  <c r="G390" i="2"/>
  <c r="G387" i="2"/>
  <c r="G379" i="2"/>
  <c r="G376" i="2"/>
  <c r="G373" i="2"/>
  <c r="G370" i="2"/>
  <c r="G361" i="2"/>
  <c r="G356" i="2"/>
  <c r="G353" i="2"/>
  <c r="G350" i="2"/>
  <c r="G338" i="2"/>
  <c r="G335" i="2"/>
  <c r="G332" i="2"/>
  <c r="G329" i="2"/>
  <c r="G317" i="2"/>
  <c r="G312" i="2"/>
  <c r="G309" i="2"/>
  <c r="G306" i="2"/>
  <c r="G287" i="2"/>
  <c r="G282" i="2"/>
  <c r="G265" i="2"/>
  <c r="G262" i="2"/>
  <c r="G259" i="2"/>
  <c r="G256" i="2"/>
  <c r="G244" i="2"/>
  <c r="G241" i="2"/>
  <c r="G238" i="2"/>
  <c r="G235" i="2"/>
  <c r="G206" i="2"/>
  <c r="G203" i="2"/>
  <c r="G200" i="2"/>
  <c r="G197" i="2"/>
  <c r="G126" i="2"/>
  <c r="G121" i="2"/>
  <c r="G118" i="2"/>
  <c r="G115" i="2"/>
  <c r="G102" i="2"/>
  <c r="G99" i="2"/>
  <c r="G96" i="2"/>
  <c r="G93" i="2"/>
  <c r="G82" i="2"/>
  <c r="G79" i="2"/>
  <c r="G76" i="2"/>
  <c r="G64" i="2"/>
  <c r="G61" i="2"/>
  <c r="G58" i="2"/>
  <c r="G55" i="2"/>
  <c r="G38" i="2"/>
  <c r="G35" i="2"/>
  <c r="G32" i="2"/>
  <c r="G29" i="2"/>
  <c r="G18" i="2"/>
  <c r="G15" i="2"/>
  <c r="G12" i="2"/>
  <c r="G9" i="2"/>
  <c r="G3346" i="2"/>
  <c r="G2194" i="2"/>
  <c r="G2185" i="2"/>
  <c r="G3713" i="2"/>
  <c r="G3711" i="2"/>
  <c r="G2513" i="2"/>
  <c r="G2375" i="2"/>
  <c r="G2233" i="2"/>
  <c r="G1871" i="2"/>
  <c r="G1635" i="2"/>
  <c r="G1581" i="2"/>
  <c r="G1029" i="2"/>
  <c r="G434" i="2"/>
  <c r="G411" i="2"/>
  <c r="G313" i="2"/>
  <c r="G283" i="2"/>
  <c r="G122" i="2"/>
  <c r="G3714" i="2"/>
  <c r="G3710" i="2"/>
  <c r="G2397" i="2"/>
  <c r="G2394" i="2"/>
  <c r="G2392" i="2"/>
  <c r="G3689" i="2"/>
  <c r="G2603" i="2"/>
  <c r="G2117" i="2"/>
  <c r="G996" i="2"/>
  <c r="G3773" i="2"/>
  <c r="G3772" i="2"/>
  <c r="G3768" i="2"/>
  <c r="G3767" i="2"/>
  <c r="G3765" i="2"/>
  <c r="G3764" i="2"/>
  <c r="G3763" i="2"/>
  <c r="G3757" i="2"/>
  <c r="G3755" i="2"/>
  <c r="G1504" i="2"/>
  <c r="G3353" i="2"/>
  <c r="G3355" i="2"/>
  <c r="G3348" i="2"/>
  <c r="G3290" i="2"/>
  <c r="G3288" i="2"/>
  <c r="G3287" i="2"/>
  <c r="G3276" i="2"/>
  <c r="G3274" i="2"/>
  <c r="G3267" i="2"/>
  <c r="G3199" i="2"/>
  <c r="G3196" i="2"/>
  <c r="G3193" i="2"/>
  <c r="G3190" i="2"/>
  <c r="G3184" i="2"/>
  <c r="G3181" i="2"/>
  <c r="G3178" i="2"/>
  <c r="G3175" i="2"/>
  <c r="G3173" i="2"/>
  <c r="G3166" i="2"/>
  <c r="G3163" i="2"/>
  <c r="G3160" i="2"/>
  <c r="G3157" i="2"/>
  <c r="G3146" i="2"/>
  <c r="G3139" i="2"/>
  <c r="G3136" i="2"/>
  <c r="G3133" i="2"/>
  <c r="G3130" i="2"/>
  <c r="G3128" i="2"/>
  <c r="G3121" i="2"/>
  <c r="G3118" i="2"/>
  <c r="G3115" i="2"/>
  <c r="G3112" i="2"/>
  <c r="G3106" i="2"/>
  <c r="G3103" i="2"/>
  <c r="G3100" i="2"/>
  <c r="G3097" i="2"/>
  <c r="G3091" i="2"/>
  <c r="G3088" i="2"/>
  <c r="G3085" i="2"/>
  <c r="G3082" i="2"/>
  <c r="G3080" i="2"/>
  <c r="G3073" i="2"/>
  <c r="G3070" i="2"/>
  <c r="G3067" i="2"/>
  <c r="G3064" i="2"/>
  <c r="G3057" i="2"/>
  <c r="G3054" i="2"/>
  <c r="G3051" i="2"/>
  <c r="G3048" i="2"/>
  <c r="G3039" i="2"/>
  <c r="G3036" i="2"/>
  <c r="G3033" i="2"/>
  <c r="G3027" i="2"/>
  <c r="G3024" i="2"/>
  <c r="G3021" i="2"/>
  <c r="G3018" i="2"/>
  <c r="G3012" i="2"/>
  <c r="G3009" i="2"/>
  <c r="G3006" i="2"/>
  <c r="G3003" i="2"/>
  <c r="G2997" i="2"/>
  <c r="G2994" i="2"/>
  <c r="G2991" i="2"/>
  <c r="G2988" i="2"/>
  <c r="G2982" i="2"/>
  <c r="G2979" i="2"/>
  <c r="G2976" i="2"/>
  <c r="G2973" i="2"/>
  <c r="G2971" i="2"/>
  <c r="G2964" i="2"/>
  <c r="G2961" i="2"/>
  <c r="G2958" i="2"/>
  <c r="G2955" i="2"/>
  <c r="G2953" i="2"/>
  <c r="G2946" i="2"/>
  <c r="G2940" i="2"/>
  <c r="G2937" i="2"/>
  <c r="G2928" i="2"/>
  <c r="G2925" i="2"/>
  <c r="G2922" i="2"/>
  <c r="G2919" i="2"/>
  <c r="G2913" i="2"/>
  <c r="G2912" i="2"/>
  <c r="G2905" i="2"/>
  <c r="G2899" i="2"/>
  <c r="G2896" i="2"/>
  <c r="G2894" i="2"/>
  <c r="G2887" i="2"/>
  <c r="G2884" i="2"/>
  <c r="G2881" i="2"/>
  <c r="G2878" i="2"/>
  <c r="G2876" i="2"/>
  <c r="G2871" i="2"/>
  <c r="G2868" i="2"/>
  <c r="G2865" i="2"/>
  <c r="G2862" i="2"/>
  <c r="G2860" i="2"/>
  <c r="G2859" i="2"/>
  <c r="G2858" i="2"/>
  <c r="G2857" i="2"/>
  <c r="G2856" i="2"/>
  <c r="G2855" i="2"/>
  <c r="G2854" i="2"/>
  <c r="G2853" i="2"/>
  <c r="G2838" i="2"/>
  <c r="G2835" i="2"/>
  <c r="G2832" i="2"/>
  <c r="G2819" i="2"/>
  <c r="G2816" i="2"/>
  <c r="G2813" i="2"/>
  <c r="G2810" i="2"/>
  <c r="G2795" i="2"/>
  <c r="G2792" i="2"/>
  <c r="G2789" i="2"/>
  <c r="G2786" i="2"/>
  <c r="G2784" i="2"/>
  <c r="G2769" i="2"/>
  <c r="G2766" i="2"/>
  <c r="G2763" i="2"/>
  <c r="G2760" i="2"/>
  <c r="G2758" i="2"/>
  <c r="G2746" i="2"/>
  <c r="G2743" i="2"/>
  <c r="G2740" i="2"/>
  <c r="G2737" i="2"/>
  <c r="G2735" i="2"/>
  <c r="G2723" i="2"/>
  <c r="G2720" i="2"/>
  <c r="G2717" i="2"/>
  <c r="G2714" i="2"/>
  <c r="G2712" i="2"/>
  <c r="G2696" i="2"/>
  <c r="G2693" i="2"/>
  <c r="G2690" i="2"/>
  <c r="G2687" i="2"/>
  <c r="G2685" i="2"/>
  <c r="G2673" i="2"/>
  <c r="G2611" i="2"/>
  <c r="G2608" i="2"/>
  <c r="G2606" i="2"/>
  <c r="G2590" i="2"/>
  <c r="G2587" i="2"/>
  <c r="G2584" i="2"/>
  <c r="G2581" i="2"/>
  <c r="G2567" i="2"/>
  <c r="G2564" i="2"/>
  <c r="G2561" i="2"/>
  <c r="G2556" i="2"/>
  <c r="G2542" i="2"/>
  <c r="G2539" i="2"/>
  <c r="G2536" i="2"/>
  <c r="G2533" i="2"/>
  <c r="G2531" i="2"/>
  <c r="G2516" i="2"/>
  <c r="G2514" i="2"/>
  <c r="G2511" i="2"/>
  <c r="G2508" i="2"/>
  <c r="G2505" i="2"/>
  <c r="G2503" i="2"/>
  <c r="G2485" i="2"/>
  <c r="G2482" i="2"/>
  <c r="G2479" i="2"/>
  <c r="G2476" i="2"/>
  <c r="G2474" i="2"/>
  <c r="G2457" i="2"/>
  <c r="G2454" i="2"/>
  <c r="G2451" i="2"/>
  <c r="G2448" i="2"/>
  <c r="G2446" i="2"/>
  <c r="G2432" i="2"/>
  <c r="G2429" i="2"/>
  <c r="G2426" i="2"/>
  <c r="G2423" i="2"/>
  <c r="G2421" i="2"/>
  <c r="G2408" i="2"/>
  <c r="G2405" i="2"/>
  <c r="G2402" i="2"/>
  <c r="G2399" i="2"/>
  <c r="G2395" i="2"/>
  <c r="G2377" i="2"/>
  <c r="G2376" i="2"/>
  <c r="G2373" i="2"/>
  <c r="G2370" i="2"/>
  <c r="G2365" i="2"/>
  <c r="G2353" i="2"/>
  <c r="G2351" i="2"/>
  <c r="G2349" i="2"/>
  <c r="G2324" i="2"/>
  <c r="G2322" i="2"/>
  <c r="G2310" i="2"/>
  <c r="G2307" i="2"/>
  <c r="G2304" i="2"/>
  <c r="G2301" i="2"/>
  <c r="G2286" i="2"/>
  <c r="G2283" i="2"/>
  <c r="G2280" i="2"/>
  <c r="G2277" i="2"/>
  <c r="G2264" i="2"/>
  <c r="G2261" i="2"/>
  <c r="G2258" i="2"/>
  <c r="G2255" i="2"/>
  <c r="G2251" i="2"/>
  <c r="G2236" i="2"/>
  <c r="G2234" i="2"/>
  <c r="G2231" i="2"/>
  <c r="G2228" i="2"/>
  <c r="G2225" i="2"/>
  <c r="G2223" i="2"/>
  <c r="G2209" i="2"/>
  <c r="G2206" i="2"/>
  <c r="G2203" i="2"/>
  <c r="G2200" i="2"/>
  <c r="G2173" i="2"/>
  <c r="G2170" i="2"/>
  <c r="G2167" i="2"/>
  <c r="G2164" i="2"/>
  <c r="G2149" i="2"/>
  <c r="G2146" i="2"/>
  <c r="G2143" i="2"/>
  <c r="G2140" i="2"/>
  <c r="G2138" i="2"/>
  <c r="G2111" i="2"/>
  <c r="G2109" i="2"/>
  <c r="G2096" i="2"/>
  <c r="G2093" i="2"/>
  <c r="G2090" i="2"/>
  <c r="G2087" i="2"/>
  <c r="G2070" i="2"/>
  <c r="G2064" i="2"/>
  <c r="G2061" i="2"/>
  <c r="G2037" i="2"/>
  <c r="G2025" i="2"/>
  <c r="G2011" i="2"/>
  <c r="G2008" i="2"/>
  <c r="G2005" i="2"/>
  <c r="G2002" i="2"/>
  <c r="G2000" i="2"/>
  <c r="G1986" i="2"/>
  <c r="G1983" i="2"/>
  <c r="G1980" i="2"/>
  <c r="G1977" i="2"/>
  <c r="G1962" i="2"/>
  <c r="G1959" i="2"/>
  <c r="G1956" i="2"/>
  <c r="G1953" i="2"/>
  <c r="G1945" i="2"/>
  <c r="G1928" i="2"/>
  <c r="G1925" i="2"/>
  <c r="G1922" i="2"/>
  <c r="G1919" i="2"/>
  <c r="G1917" i="2"/>
  <c r="G1902" i="2"/>
  <c r="G1899" i="2"/>
  <c r="G1896" i="2"/>
  <c r="G1893" i="2"/>
  <c r="G1891" i="2"/>
  <c r="G1874" i="2"/>
  <c r="G1872" i="2"/>
  <c r="G1869" i="2"/>
  <c r="G1866" i="2"/>
  <c r="G1863" i="2"/>
  <c r="G1861" i="2"/>
  <c r="G1847" i="2"/>
  <c r="G1844" i="2"/>
  <c r="G1841" i="2"/>
  <c r="G1838" i="2"/>
  <c r="G1836" i="2"/>
  <c r="G1821" i="2"/>
  <c r="G1818" i="2"/>
  <c r="G1815" i="2"/>
  <c r="G1812" i="2"/>
  <c r="G1810" i="2"/>
  <c r="G1796" i="2"/>
  <c r="G1787" i="2"/>
  <c r="G1785" i="2"/>
  <c r="G1770" i="2"/>
  <c r="G1767" i="2"/>
  <c r="G1764" i="2"/>
  <c r="G1761" i="2"/>
  <c r="G1759" i="2"/>
  <c r="G1745" i="2"/>
  <c r="G1742" i="2"/>
  <c r="G1739" i="2"/>
  <c r="G1734" i="2"/>
  <c r="G1719" i="2"/>
  <c r="G1716" i="2"/>
  <c r="G1713" i="2"/>
  <c r="G1710" i="2"/>
  <c r="G1708" i="2"/>
  <c r="G1691" i="2"/>
  <c r="G1688" i="2"/>
  <c r="G1685" i="2"/>
  <c r="G1682" i="2"/>
  <c r="G1679" i="2"/>
  <c r="G1663" i="2"/>
  <c r="G1660" i="2"/>
  <c r="G1657" i="2"/>
  <c r="G1654" i="2"/>
  <c r="G1652" i="2"/>
  <c r="G1638" i="2"/>
  <c r="G1636" i="2"/>
  <c r="G1633" i="2"/>
  <c r="G1630" i="2"/>
  <c r="G1627" i="2"/>
  <c r="G1625" i="2"/>
  <c r="G1610" i="2"/>
  <c r="G1607" i="2"/>
  <c r="G1604" i="2"/>
  <c r="G1601" i="2"/>
  <c r="G1599" i="2"/>
  <c r="G1584" i="2"/>
  <c r="G1582" i="2"/>
  <c r="G1579" i="2"/>
  <c r="G1576" i="2"/>
  <c r="G1573" i="2"/>
  <c r="G1571" i="2"/>
  <c r="G1557" i="2"/>
  <c r="G1554" i="2"/>
  <c r="G1551" i="2"/>
  <c r="G1548" i="2"/>
  <c r="G1546" i="2"/>
  <c r="G1534" i="2"/>
  <c r="G1531" i="2"/>
  <c r="G1528" i="2"/>
  <c r="G1511" i="2"/>
  <c r="G1509" i="2"/>
  <c r="G1437" i="2"/>
  <c r="G1425" i="2"/>
  <c r="G1408" i="2"/>
  <c r="G1406" i="2"/>
  <c r="G1404" i="2"/>
  <c r="G1402" i="2"/>
  <c r="G1400" i="2"/>
  <c r="G1364" i="2"/>
  <c r="G1361" i="2"/>
  <c r="G1358" i="2"/>
  <c r="G1355" i="2"/>
  <c r="G1353" i="2"/>
  <c r="G1344" i="2"/>
  <c r="G1341" i="2"/>
  <c r="G1338" i="2"/>
  <c r="G1335" i="2"/>
  <c r="G1333" i="2"/>
  <c r="G1332" i="2"/>
  <c r="G1322" i="2"/>
  <c r="G1319" i="2"/>
  <c r="G1316" i="2"/>
  <c r="G1313" i="2"/>
  <c r="G1302" i="2"/>
  <c r="G1299" i="2"/>
  <c r="G1296" i="2"/>
  <c r="G1293" i="2"/>
  <c r="G1285" i="2"/>
  <c r="G1282" i="2"/>
  <c r="G1279" i="2"/>
  <c r="G1276" i="2"/>
  <c r="G1249" i="2"/>
  <c r="G1239" i="2"/>
  <c r="G1228" i="2"/>
  <c r="G1226" i="2"/>
  <c r="G1224" i="2"/>
  <c r="G1222" i="2"/>
  <c r="G1270" i="2"/>
  <c r="G1269" i="2"/>
  <c r="G1268" i="2"/>
  <c r="G1267" i="2"/>
  <c r="G1266" i="2"/>
  <c r="G1198" i="2"/>
  <c r="G1196" i="2"/>
  <c r="G1192" i="2"/>
  <c r="G1182" i="2"/>
  <c r="G1179" i="2"/>
  <c r="G1176" i="2"/>
  <c r="G1171" i="2"/>
  <c r="G1159" i="2"/>
  <c r="G1156" i="2"/>
  <c r="G1145" i="2"/>
  <c r="G1142" i="2"/>
  <c r="G1139" i="2"/>
  <c r="G1136" i="2"/>
  <c r="G1134" i="2"/>
  <c r="G1131" i="2"/>
  <c r="G1122" i="2"/>
  <c r="G1119" i="2"/>
  <c r="G1116" i="2"/>
  <c r="G1113" i="2"/>
  <c r="G1105" i="2"/>
  <c r="G1102" i="2"/>
  <c r="G1096" i="2"/>
  <c r="G1094" i="2"/>
  <c r="G1087" i="2"/>
  <c r="G1084" i="2"/>
  <c r="G1081" i="2"/>
  <c r="G1070" i="2"/>
  <c r="G1067" i="2"/>
  <c r="G1064" i="2"/>
  <c r="G1061" i="2"/>
  <c r="G1059" i="2"/>
  <c r="G1052" i="2"/>
  <c r="G1049" i="2"/>
  <c r="G1046" i="2"/>
  <c r="G1043" i="2"/>
  <c r="G1041" i="2"/>
  <c r="G1030" i="2"/>
  <c r="G1027" i="2"/>
  <c r="G1024" i="2"/>
  <c r="G1021" i="2"/>
  <c r="G1018" i="2"/>
  <c r="G1010" i="2"/>
  <c r="G1004" i="2"/>
  <c r="G1001" i="2"/>
  <c r="G985" i="2"/>
  <c r="G982" i="2"/>
  <c r="G979" i="2"/>
  <c r="G976" i="2"/>
  <c r="G974" i="2"/>
  <c r="G967" i="2"/>
  <c r="G964" i="2"/>
  <c r="G961" i="2"/>
  <c r="G958" i="2"/>
  <c r="G947" i="2"/>
  <c r="G944" i="2"/>
  <c r="G941" i="2"/>
  <c r="G931" i="2"/>
  <c r="G928" i="2"/>
  <c r="G925" i="2"/>
  <c r="G922" i="2"/>
  <c r="G912" i="2"/>
  <c r="G897" i="2"/>
  <c r="G894" i="2"/>
  <c r="G887" i="2"/>
  <c r="G877" i="2"/>
  <c r="G874" i="2"/>
  <c r="G871" i="2"/>
  <c r="G868" i="2"/>
  <c r="G866" i="2"/>
  <c r="G856" i="2"/>
  <c r="G853" i="2"/>
  <c r="G850" i="2"/>
  <c r="G847" i="2"/>
  <c r="G836" i="2"/>
  <c r="G833" i="2"/>
  <c r="G822" i="2"/>
  <c r="G819" i="2"/>
  <c r="G816" i="2"/>
  <c r="G813" i="2"/>
  <c r="G805" i="2"/>
  <c r="G802" i="2"/>
  <c r="G799" i="2"/>
  <c r="G794" i="2"/>
  <c r="G781" i="2"/>
  <c r="G778" i="2"/>
  <c r="G774" i="2"/>
  <c r="G772" i="2"/>
  <c r="G763" i="2"/>
  <c r="G760" i="2"/>
  <c r="G757" i="2"/>
  <c r="G754" i="2"/>
  <c r="G743" i="2"/>
  <c r="G737" i="2"/>
  <c r="G734" i="2"/>
  <c r="G732" i="2"/>
  <c r="G721" i="2"/>
  <c r="G718" i="2"/>
  <c r="G715" i="2"/>
  <c r="G712" i="2"/>
  <c r="G710" i="2"/>
  <c r="G701" i="2"/>
  <c r="G698" i="2"/>
  <c r="G695" i="2"/>
  <c r="G692" i="2"/>
  <c r="G690" i="2"/>
  <c r="G680" i="2"/>
  <c r="G677" i="2"/>
  <c r="G674" i="2"/>
  <c r="G671" i="2"/>
  <c r="G669" i="2"/>
  <c r="G660" i="2"/>
  <c r="G657" i="2"/>
  <c r="G654" i="2"/>
  <c r="G651" i="2"/>
  <c r="G644" i="2"/>
  <c r="G631" i="2"/>
  <c r="G628" i="2"/>
  <c r="G623" i="2"/>
  <c r="G609" i="2"/>
  <c r="G606" i="2"/>
  <c r="G603" i="2"/>
  <c r="G590" i="2"/>
  <c r="G587" i="2"/>
  <c r="G584" i="2"/>
  <c r="G535" i="2"/>
  <c r="G533" i="2"/>
  <c r="G526" i="2"/>
  <c r="G520" i="2"/>
  <c r="G509" i="2"/>
  <c r="G506" i="2"/>
  <c r="G503" i="2"/>
  <c r="G500" i="2"/>
  <c r="G498" i="2"/>
  <c r="G497" i="2"/>
  <c r="G486" i="2"/>
  <c r="G483" i="2"/>
  <c r="G480" i="2"/>
  <c r="G477" i="2"/>
  <c r="G475" i="2"/>
  <c r="G463" i="2"/>
  <c r="G461" i="2"/>
  <c r="G458" i="2"/>
  <c r="G455" i="2"/>
  <c r="G452" i="2"/>
  <c r="G450" i="2"/>
  <c r="G437" i="2"/>
  <c r="G435" i="2"/>
  <c r="G432" i="2"/>
  <c r="G429" i="2"/>
  <c r="G426" i="2"/>
  <c r="G424" i="2"/>
  <c r="G414" i="2"/>
  <c r="G412" i="2"/>
  <c r="G409" i="2"/>
  <c r="G406" i="2"/>
  <c r="G403" i="2"/>
  <c r="G395" i="2"/>
  <c r="G392" i="2"/>
  <c r="G389" i="2"/>
  <c r="G386" i="2"/>
  <c r="G378" i="2"/>
  <c r="G375" i="2"/>
  <c r="G372" i="2"/>
  <c r="G369" i="2"/>
  <c r="G367" i="2"/>
  <c r="G360" i="2"/>
  <c r="G358" i="2"/>
  <c r="G355" i="2"/>
  <c r="G352" i="2"/>
  <c r="G347" i="2"/>
  <c r="G331" i="2"/>
  <c r="G328" i="2"/>
  <c r="G326" i="2"/>
  <c r="G314" i="2"/>
  <c r="G311" i="2"/>
  <c r="G308" i="2"/>
  <c r="G305" i="2"/>
  <c r="G286" i="2"/>
  <c r="G284" i="2"/>
  <c r="G281" i="2"/>
  <c r="G278" i="2"/>
  <c r="G275" i="2"/>
  <c r="G273" i="2"/>
  <c r="G264" i="2"/>
  <c r="G258" i="2"/>
  <c r="G255" i="2"/>
  <c r="G253" i="2"/>
  <c r="G243" i="2"/>
  <c r="G240" i="2"/>
  <c r="G237" i="2"/>
  <c r="G234" i="2"/>
  <c r="G214" i="2"/>
  <c r="G202" i="2"/>
  <c r="G199" i="2"/>
  <c r="G196" i="2"/>
  <c r="G194" i="2"/>
  <c r="G125" i="2"/>
  <c r="G123" i="2"/>
  <c r="G114" i="2"/>
  <c r="G109" i="2"/>
  <c r="G108" i="2"/>
  <c r="G98" i="2"/>
  <c r="G95" i="2"/>
  <c r="G92" i="2"/>
  <c r="G84" i="2"/>
  <c r="G78" i="2"/>
  <c r="G75" i="2"/>
  <c r="G73" i="2"/>
  <c r="G63" i="2"/>
  <c r="G60" i="2"/>
  <c r="G57" i="2"/>
  <c r="G54" i="2"/>
  <c r="G52" i="2"/>
  <c r="G51" i="2"/>
  <c r="G50" i="2"/>
  <c r="G49" i="2"/>
  <c r="G34" i="2"/>
  <c r="G31" i="2"/>
  <c r="G28" i="2"/>
  <c r="G17" i="2"/>
  <c r="G14" i="2"/>
  <c r="G11" i="2"/>
  <c r="G3650" i="2"/>
  <c r="G3644" i="2"/>
  <c r="G3632" i="2"/>
  <c r="G3629" i="2"/>
  <c r="G3626" i="2"/>
  <c r="G3623" i="2"/>
  <c r="G3620" i="2"/>
  <c r="G3612" i="2"/>
  <c r="G3609" i="2"/>
  <c r="G3606" i="2"/>
  <c r="G3600" i="2"/>
  <c r="G3594" i="2"/>
  <c r="G3591" i="2"/>
  <c r="G3588" i="2"/>
  <c r="G3585" i="2"/>
  <c r="G3579" i="2"/>
  <c r="G3578" i="2"/>
  <c r="G3575" i="2"/>
  <c r="G3572" i="2"/>
  <c r="G3566" i="2"/>
  <c r="G3563" i="2"/>
  <c r="G3560" i="2"/>
  <c r="G3557" i="2"/>
  <c r="G3547" i="2"/>
  <c r="G3543" i="2"/>
  <c r="G3540" i="2"/>
  <c r="G3536" i="2"/>
  <c r="G3533" i="2"/>
  <c r="G3530" i="2"/>
  <c r="G3527" i="2"/>
  <c r="G3524" i="2"/>
  <c r="G3521" i="2"/>
  <c r="G3518" i="2"/>
  <c r="G3515" i="2"/>
  <c r="G3512" i="2"/>
  <c r="G3505" i="2"/>
  <c r="G3503" i="2"/>
  <c r="G3500" i="2"/>
  <c r="G3497" i="2"/>
  <c r="G3494" i="2"/>
  <c r="G3491" i="2"/>
  <c r="G3486" i="2"/>
  <c r="G3483" i="2"/>
  <c r="G3480" i="2"/>
  <c r="G3477" i="2"/>
  <c r="G3474" i="2"/>
  <c r="G3471" i="2"/>
  <c r="G3468" i="2"/>
  <c r="G3465" i="2"/>
  <c r="G3464" i="2"/>
  <c r="G3462" i="2"/>
  <c r="G3459" i="2"/>
  <c r="G3456" i="2"/>
  <c r="G3454" i="2"/>
  <c r="G3451" i="2"/>
  <c r="G3446" i="2"/>
  <c r="G3443" i="2"/>
  <c r="G3424" i="2"/>
  <c r="G3421" i="2"/>
  <c r="G3415" i="2"/>
  <c r="G3406" i="2"/>
  <c r="G3396" i="2"/>
  <c r="G3391" i="2"/>
  <c r="G3388" i="2"/>
  <c r="G3384" i="2"/>
  <c r="G3380" i="2"/>
  <c r="G3376" i="2"/>
  <c r="G3370" i="2"/>
  <c r="G3365" i="2"/>
  <c r="G3362" i="2"/>
  <c r="G3361" i="2"/>
  <c r="G3343" i="2"/>
  <c r="G3340" i="2"/>
  <c r="G3337" i="2"/>
  <c r="G3332" i="2"/>
  <c r="G3327" i="2"/>
  <c r="G3323" i="2"/>
  <c r="G3320" i="2"/>
  <c r="G3317" i="2"/>
  <c r="G3312" i="2"/>
  <c r="G3303" i="2"/>
  <c r="G3297" i="2"/>
  <c r="G3294" i="2"/>
  <c r="G3285" i="2"/>
  <c r="G3262" i="2"/>
  <c r="G3255" i="2"/>
  <c r="G3251" i="2"/>
  <c r="G3248" i="2"/>
  <c r="G3237" i="2"/>
  <c r="G3233" i="2"/>
  <c r="G3224" i="2"/>
  <c r="G3221" i="2"/>
  <c r="G3218" i="2"/>
  <c r="G3215" i="2"/>
  <c r="G3212" i="2"/>
  <c r="G3209" i="2"/>
  <c r="G3206" i="2"/>
  <c r="G3203" i="2"/>
  <c r="G3188" i="2"/>
  <c r="G3170" i="2"/>
  <c r="G3152" i="2"/>
  <c r="G3149" i="2"/>
  <c r="G3143" i="2"/>
  <c r="G3125" i="2"/>
  <c r="G3110" i="2"/>
  <c r="G3095" i="2"/>
  <c r="G3077" i="2"/>
  <c r="G3062" i="2"/>
  <c r="G3046" i="2"/>
  <c r="G3031" i="2"/>
  <c r="G3016" i="2"/>
  <c r="G3001" i="2"/>
  <c r="G2986" i="2"/>
  <c r="G2950" i="2"/>
  <c r="G2935" i="2"/>
  <c r="G2932" i="2"/>
  <c r="G2891" i="2"/>
  <c r="G2875" i="2"/>
  <c r="G2852" i="2"/>
  <c r="G2850" i="2"/>
  <c r="G2848" i="2"/>
  <c r="G2845" i="2"/>
  <c r="G2830" i="2"/>
  <c r="G2828" i="2"/>
  <c r="G2826" i="2"/>
  <c r="G2823" i="2"/>
  <c r="G2808" i="2"/>
  <c r="G2805" i="2"/>
  <c r="G2799" i="2"/>
  <c r="G2780" i="2"/>
  <c r="G2778" i="2"/>
  <c r="G2776" i="2"/>
  <c r="G2773" i="2"/>
  <c r="G2757" i="2"/>
  <c r="G2755" i="2"/>
  <c r="G2753" i="2"/>
  <c r="G2750" i="2"/>
  <c r="G2732" i="2"/>
  <c r="G2677" i="2"/>
  <c r="G2662" i="2"/>
  <c r="G2655" i="2"/>
  <c r="G2652" i="2"/>
  <c r="G2650" i="2"/>
  <c r="G2647" i="2"/>
  <c r="G2628" i="2"/>
  <c r="G2626" i="2"/>
  <c r="G2624" i="2"/>
  <c r="G2621" i="2"/>
  <c r="G2602" i="2"/>
  <c r="G2599" i="2"/>
  <c r="G2594" i="2"/>
  <c r="G2579" i="2"/>
  <c r="G2576" i="2"/>
  <c r="G2553" i="2"/>
  <c r="G2551" i="2"/>
  <c r="G2549" i="2"/>
  <c r="G2546" i="2"/>
  <c r="G2527" i="2"/>
  <c r="G2525" i="2"/>
  <c r="G2523" i="2"/>
  <c r="G2520" i="2"/>
  <c r="G2498" i="2"/>
  <c r="G2495" i="2"/>
  <c r="G2492" i="2"/>
  <c r="G2470" i="2"/>
  <c r="G2467" i="2"/>
  <c r="G2464" i="2"/>
  <c r="G2461" i="2"/>
  <c r="G2441" i="2"/>
  <c r="G2439" i="2"/>
  <c r="G2436" i="2"/>
  <c r="G2417" i="2"/>
  <c r="G2415" i="2"/>
  <c r="G2412" i="2"/>
  <c r="G2396" i="2"/>
  <c r="G2389" i="2"/>
  <c r="G2386" i="2"/>
  <c r="G2364" i="2"/>
  <c r="G2362" i="2"/>
  <c r="G2360" i="2"/>
  <c r="G2357" i="2"/>
  <c r="G2346" i="2"/>
  <c r="G2319" i="2"/>
  <c r="G2314" i="2"/>
  <c r="G2297" i="2"/>
  <c r="G2295" i="2"/>
  <c r="G2293" i="2"/>
  <c r="G2290" i="2"/>
  <c r="G2275" i="2"/>
  <c r="G2273" i="2"/>
  <c r="G2271" i="2"/>
  <c r="G2268" i="2"/>
  <c r="G2247" i="2"/>
  <c r="G2245" i="2"/>
  <c r="G2243" i="2"/>
  <c r="G2240" i="2"/>
  <c r="G2220" i="2"/>
  <c r="G2218" i="2"/>
  <c r="G2213" i="2"/>
  <c r="G2196" i="2"/>
  <c r="G2187" i="2"/>
  <c r="G2184" i="2"/>
  <c r="G2182" i="2"/>
  <c r="G2180" i="2"/>
  <c r="G2177" i="2"/>
  <c r="G2160" i="2"/>
  <c r="G2158" i="2"/>
  <c r="G2153" i="2"/>
  <c r="G2113" i="2"/>
  <c r="G2108" i="2"/>
  <c r="G2105" i="2"/>
  <c r="G2103" i="2"/>
  <c r="G2100" i="2"/>
  <c r="G2085" i="2"/>
  <c r="G2083" i="2"/>
  <c r="G2081" i="2"/>
  <c r="G2079" i="2"/>
  <c r="G2077" i="2"/>
  <c r="G2074" i="2"/>
  <c r="G2059" i="2"/>
  <c r="G2057" i="2"/>
  <c r="G2055" i="2"/>
  <c r="G2052" i="2"/>
  <c r="G2035" i="2"/>
  <c r="G2033" i="2"/>
  <c r="G2031" i="2"/>
  <c r="G2028" i="2"/>
  <c r="G2022" i="2"/>
  <c r="G2020" i="2"/>
  <c r="G2018" i="2"/>
  <c r="G1997" i="2"/>
  <c r="G1995" i="2"/>
  <c r="G1993" i="2"/>
  <c r="G1990" i="2"/>
  <c r="G1973" i="2"/>
  <c r="G1971" i="2"/>
  <c r="G1969" i="2"/>
  <c r="G1941" i="2"/>
  <c r="G1913" i="2"/>
  <c r="G1911" i="2"/>
  <c r="G1909" i="2"/>
  <c r="G1906" i="2"/>
  <c r="G1887" i="2"/>
  <c r="G1885" i="2"/>
  <c r="G1883" i="2"/>
  <c r="G1878" i="2"/>
  <c r="G1858" i="2"/>
  <c r="G1856" i="2"/>
  <c r="G1854" i="2"/>
  <c r="G1851" i="2"/>
  <c r="G1833" i="2"/>
  <c r="G1831" i="2"/>
  <c r="G1828" i="2"/>
  <c r="G1825" i="2"/>
  <c r="G1807" i="2"/>
  <c r="G1800" i="2"/>
  <c r="G1782" i="2"/>
  <c r="G1779" i="2"/>
  <c r="G1774" i="2"/>
  <c r="G1756" i="2"/>
  <c r="G1754" i="2"/>
  <c r="G1752" i="2"/>
  <c r="G1749" i="2"/>
  <c r="G1730" i="2"/>
  <c r="G1728" i="2"/>
  <c r="G1726" i="2"/>
  <c r="G1723" i="2"/>
  <c r="G1701" i="2"/>
  <c r="G1695" i="2"/>
  <c r="G1675" i="2"/>
  <c r="G1672" i="2"/>
  <c r="G1649" i="2"/>
  <c r="G1647" i="2"/>
  <c r="G1645" i="2"/>
  <c r="G1621" i="2"/>
  <c r="G1619" i="2"/>
  <c r="G1617" i="2"/>
  <c r="G1614" i="2"/>
  <c r="G1594" i="2"/>
  <c r="G1592" i="2"/>
  <c r="G1589" i="2"/>
  <c r="G1568" i="2"/>
  <c r="G1566" i="2"/>
  <c r="G1561" i="2"/>
  <c r="G1545" i="2"/>
  <c r="G1543" i="2"/>
  <c r="G1541" i="2"/>
  <c r="G1538" i="2"/>
  <c r="G1499" i="2"/>
  <c r="G1497" i="2"/>
  <c r="G1495" i="2"/>
  <c r="G1493" i="2"/>
  <c r="G1491" i="2"/>
  <c r="G1489" i="2"/>
  <c r="G1480" i="2"/>
  <c r="G1477" i="2"/>
  <c r="G1474" i="2"/>
  <c r="G1471" i="2"/>
  <c r="G1468" i="2"/>
  <c r="G1465" i="2"/>
  <c r="G1462" i="2"/>
  <c r="G1447" i="2"/>
  <c r="G1444" i="2"/>
  <c r="G1418" i="2"/>
  <c r="G1416" i="2"/>
  <c r="G1414" i="2"/>
  <c r="G1411" i="2"/>
  <c r="G1398" i="2"/>
  <c r="G1396" i="2"/>
  <c r="G1394" i="2"/>
  <c r="G1391" i="2"/>
  <c r="G1388" i="2"/>
  <c r="G1386" i="2"/>
  <c r="G1384" i="2"/>
  <c r="G1381" i="2"/>
  <c r="G1375" i="2"/>
  <c r="G1373" i="2"/>
  <c r="G1371" i="2"/>
  <c r="G1368" i="2"/>
  <c r="G1350" i="2"/>
  <c r="G1328" i="2"/>
  <c r="G1291" i="2"/>
  <c r="G1289" i="2"/>
  <c r="G1244" i="2"/>
  <c r="G1233" i="2"/>
  <c r="G1231" i="2"/>
  <c r="G1218" i="2"/>
  <c r="G1216" i="2"/>
  <c r="G1205" i="2"/>
  <c r="G1203" i="2"/>
  <c r="G1188" i="2"/>
  <c r="G1186" i="2"/>
  <c r="G1168" i="2"/>
  <c r="G1166" i="2"/>
  <c r="G1128" i="2"/>
  <c r="G1126" i="2"/>
  <c r="G1111" i="2"/>
  <c r="G1109" i="2"/>
  <c r="G1093" i="2"/>
  <c r="G1091" i="2"/>
  <c r="G1076" i="2"/>
  <c r="G1074" i="2"/>
  <c r="G1058" i="2"/>
  <c r="G1056" i="2"/>
  <c r="G1038" i="2"/>
  <c r="G1036" i="2"/>
  <c r="G1016" i="2"/>
  <c r="G1014" i="2"/>
  <c r="G998" i="2"/>
  <c r="G991" i="2"/>
  <c r="G989" i="2"/>
  <c r="G973" i="2"/>
  <c r="G971" i="2"/>
  <c r="G956" i="2"/>
  <c r="G954" i="2"/>
  <c r="G937" i="2"/>
  <c r="G935" i="2"/>
  <c r="G906" i="2"/>
  <c r="G883" i="2"/>
  <c r="G862" i="2"/>
  <c r="G845" i="2"/>
  <c r="G843" i="2"/>
  <c r="G749" i="2"/>
  <c r="G747" i="2"/>
  <c r="G727" i="2"/>
  <c r="G707" i="2"/>
  <c r="G686" i="2"/>
  <c r="G684" i="2"/>
  <c r="G666" i="2"/>
  <c r="G664" i="2"/>
  <c r="G649" i="2"/>
  <c r="G640" i="2"/>
  <c r="G638" i="2"/>
  <c r="G618" i="2"/>
  <c r="G601" i="2"/>
  <c r="G599" i="2"/>
  <c r="G596" i="2"/>
  <c r="G594" i="2"/>
  <c r="G550" i="2"/>
  <c r="G548" i="2"/>
  <c r="G532" i="2"/>
  <c r="G530" i="2"/>
  <c r="G515" i="2"/>
  <c r="G513" i="2"/>
  <c r="G492" i="2"/>
  <c r="G469" i="2"/>
  <c r="G443" i="2"/>
  <c r="G420" i="2"/>
  <c r="G401" i="2"/>
  <c r="G399" i="2"/>
  <c r="G384" i="2"/>
  <c r="G382" i="2"/>
  <c r="G366" i="2"/>
  <c r="G343" i="2"/>
  <c r="G322" i="2"/>
  <c r="G297" i="2"/>
  <c r="G295" i="2"/>
  <c r="G293" i="2"/>
  <c r="G270" i="2"/>
  <c r="G250" i="2"/>
  <c r="G249" i="2"/>
  <c r="G247" i="2"/>
  <c r="G211" i="2"/>
  <c r="G209" i="2"/>
  <c r="G187" i="2"/>
  <c r="G185" i="2"/>
  <c r="G183" i="2"/>
  <c r="G181" i="2"/>
  <c r="G177" i="2"/>
  <c r="G175" i="2"/>
  <c r="G173" i="2"/>
  <c r="G171" i="2"/>
  <c r="G162" i="2"/>
  <c r="G159" i="2"/>
  <c r="G156" i="2"/>
  <c r="G153" i="2"/>
  <c r="G144" i="2"/>
  <c r="G138" i="2"/>
  <c r="G135" i="2"/>
  <c r="G132" i="2"/>
  <c r="G129" i="2"/>
  <c r="G112" i="2"/>
  <c r="G107" i="2"/>
  <c r="G105" i="2"/>
  <c r="G90" i="2"/>
  <c r="G88" i="2"/>
  <c r="G69" i="2"/>
  <c r="G44" i="2"/>
  <c r="G23" i="2"/>
  <c r="G3865" i="2"/>
  <c r="G3863" i="2"/>
  <c r="G3862" i="2"/>
  <c r="G3861" i="2"/>
  <c r="G3860" i="2"/>
  <c r="G3857" i="2"/>
  <c r="G3852" i="2"/>
  <c r="G3851" i="2"/>
  <c r="G3681" i="2"/>
  <c r="G3678" i="2"/>
  <c r="G3676" i="2"/>
  <c r="G3673" i="2"/>
  <c r="G3662" i="2"/>
  <c r="G3654" i="2"/>
  <c r="G3651" i="2"/>
  <c r="G3648" i="2"/>
  <c r="G3645" i="2"/>
  <c r="G3642" i="2"/>
  <c r="G3639" i="2"/>
  <c r="G3637" i="2"/>
  <c r="G3634" i="2"/>
  <c r="G3630" i="2"/>
  <c r="G3627" i="2"/>
  <c r="G3624" i="2"/>
  <c r="G3621" i="2"/>
  <c r="G3618" i="2"/>
  <c r="G3607" i="2"/>
  <c r="G3604" i="2"/>
  <c r="G3601" i="2"/>
  <c r="G3598" i="2"/>
  <c r="G3595" i="2"/>
  <c r="G3592" i="2"/>
  <c r="G3589" i="2"/>
  <c r="G3586" i="2"/>
  <c r="G3583" i="2"/>
  <c r="G3580" i="2"/>
  <c r="G3576" i="2"/>
  <c r="G3573" i="2"/>
  <c r="G3570" i="2"/>
  <c r="G3567" i="2"/>
  <c r="G3564" i="2"/>
  <c r="G3561" i="2"/>
  <c r="G3558" i="2"/>
  <c r="G3555" i="2"/>
  <c r="G3551" i="2"/>
  <c r="G3548" i="2"/>
  <c r="G3545" i="2"/>
  <c r="G3541" i="2"/>
  <c r="G3538" i="2"/>
  <c r="G3534" i="2"/>
  <c r="G3531" i="2"/>
  <c r="G3525" i="2"/>
  <c r="G3522" i="2"/>
  <c r="G3519" i="2"/>
  <c r="G3516" i="2"/>
  <c r="G3510" i="2"/>
  <c r="G3504" i="2"/>
  <c r="G3501" i="2"/>
  <c r="G3498" i="2"/>
  <c r="G3495" i="2"/>
  <c r="G3492" i="2"/>
  <c r="G3489" i="2"/>
  <c r="G3487" i="2"/>
  <c r="G3481" i="2"/>
  <c r="G3478" i="2"/>
  <c r="G3475" i="2"/>
  <c r="G3472" i="2"/>
  <c r="G3469" i="2"/>
  <c r="G3463" i="2"/>
  <c r="G3460" i="2"/>
  <c r="G3452" i="2"/>
  <c r="G3447" i="2"/>
  <c r="G3444" i="2"/>
  <c r="G3441" i="2"/>
  <c r="G3436" i="2"/>
  <c r="G3433" i="2"/>
  <c r="G3428" i="2"/>
  <c r="G3426" i="2"/>
  <c r="G3425" i="2"/>
  <c r="G3422" i="2"/>
  <c r="G3419" i="2"/>
  <c r="G3416" i="2"/>
  <c r="G3404" i="2"/>
  <c r="G3399" i="2"/>
  <c r="G3392" i="2"/>
  <c r="G3389" i="2"/>
  <c r="G3382" i="2"/>
  <c r="G3381" i="2"/>
  <c r="G3373" i="2"/>
  <c r="G3368" i="2"/>
  <c r="G3366" i="2"/>
  <c r="G3363" i="2"/>
  <c r="G3359" i="2"/>
  <c r="G3338" i="2"/>
  <c r="G3336" i="2"/>
  <c r="G3333" i="2"/>
  <c r="G3328" i="2"/>
  <c r="G3325" i="2"/>
  <c r="G3324" i="2"/>
  <c r="G3321" i="2"/>
  <c r="G3318" i="2"/>
  <c r="G3314" i="2"/>
  <c r="G3313" i="2"/>
  <c r="G3310" i="2"/>
  <c r="G3306" i="2"/>
  <c r="G3304" i="2"/>
  <c r="G3301" i="2"/>
  <c r="G3298" i="2"/>
  <c r="G3295" i="2"/>
  <c r="G3292" i="2"/>
  <c r="G3283" i="2"/>
  <c r="G3280" i="2"/>
  <c r="G3263" i="2"/>
  <c r="G3261" i="2"/>
  <c r="G3258" i="2"/>
  <c r="G3257" i="2"/>
  <c r="G3253" i="2"/>
  <c r="G3252" i="2"/>
  <c r="G3249" i="2"/>
  <c r="G3246" i="2"/>
  <c r="G3244" i="2"/>
  <c r="G3241" i="2"/>
  <c r="G3238" i="2"/>
  <c r="G3235" i="2"/>
  <c r="G3231" i="2"/>
  <c r="G3228" i="2"/>
  <c r="G3225" i="2"/>
  <c r="G3222" i="2"/>
  <c r="G3219" i="2"/>
  <c r="G3216" i="2"/>
  <c r="G3213" i="2"/>
  <c r="G3210" i="2"/>
  <c r="G3207" i="2"/>
  <c r="G3204" i="2"/>
  <c r="G3201" i="2"/>
  <c r="G3186" i="2"/>
  <c r="G3168" i="2"/>
  <c r="G3153" i="2"/>
  <c r="G3150" i="2"/>
  <c r="G3141" i="2"/>
  <c r="G3123" i="2"/>
  <c r="G3108" i="2"/>
  <c r="G3075" i="2"/>
  <c r="G3044" i="2"/>
  <c r="G3029" i="2"/>
  <c r="G3014" i="2"/>
  <c r="G2999" i="2"/>
  <c r="G2984" i="2"/>
  <c r="G2948" i="2"/>
  <c r="G2933" i="2"/>
  <c r="G2930" i="2"/>
  <c r="G2907" i="2"/>
  <c r="G2889" i="2"/>
  <c r="G2873" i="2"/>
  <c r="G2851" i="2"/>
  <c r="G2849" i="2"/>
  <c r="G2846" i="2"/>
  <c r="G2843" i="2"/>
  <c r="G2829" i="2"/>
  <c r="G2827" i="2"/>
  <c r="G2824" i="2"/>
  <c r="G2821" i="2"/>
  <c r="G2807" i="2"/>
  <c r="G2804" i="2"/>
  <c r="G2801" i="2"/>
  <c r="G2797" i="2"/>
  <c r="G2779" i="2"/>
  <c r="G2777" i="2"/>
  <c r="G2774" i="2"/>
  <c r="G2771" i="2"/>
  <c r="G2756" i="2"/>
  <c r="G2754" i="2"/>
  <c r="G2751" i="2"/>
  <c r="G2733" i="2"/>
  <c r="G2731" i="2"/>
  <c r="G2728" i="2"/>
  <c r="G2725" i="2"/>
  <c r="G2708" i="2"/>
  <c r="G2704" i="2"/>
  <c r="G2701" i="2"/>
  <c r="G2698" i="2"/>
  <c r="G2683" i="2"/>
  <c r="G2681" i="2"/>
  <c r="G2678" i="2"/>
  <c r="G2675" i="2"/>
  <c r="G2661" i="2"/>
  <c r="G2654" i="2"/>
  <c r="G2651" i="2"/>
  <c r="G2648" i="2"/>
  <c r="G2629" i="2"/>
  <c r="G2627" i="2"/>
  <c r="G2625" i="2"/>
  <c r="G2622" i="2"/>
  <c r="G2619" i="2"/>
  <c r="G2601" i="2"/>
  <c r="G2598" i="2"/>
  <c r="G2578" i="2"/>
  <c r="G2575" i="2"/>
  <c r="G2572" i="2"/>
  <c r="G2569" i="2"/>
  <c r="G2552" i="2"/>
  <c r="G2550" i="2"/>
  <c r="G2547" i="2"/>
  <c r="G2544" i="2"/>
  <c r="G2526" i="2"/>
  <c r="G2524" i="2"/>
  <c r="G2521" i="2"/>
  <c r="G2499" i="2"/>
  <c r="G2497" i="2"/>
  <c r="G2490" i="2"/>
  <c r="G2487" i="2"/>
  <c r="G2469" i="2"/>
  <c r="G2466" i="2"/>
  <c r="G2462" i="2"/>
  <c r="G2459" i="2"/>
  <c r="G2440" i="2"/>
  <c r="G2434" i="2"/>
  <c r="G2419" i="2"/>
  <c r="G2416" i="2"/>
  <c r="G2413" i="2"/>
  <c r="G2410" i="2"/>
  <c r="G2390" i="2"/>
  <c r="G2387" i="2"/>
  <c r="G2382" i="2"/>
  <c r="G2363" i="2"/>
  <c r="G2361" i="2"/>
  <c r="G2355" i="2"/>
  <c r="G2345" i="2"/>
  <c r="G2338" i="2"/>
  <c r="G2335" i="2"/>
  <c r="G2320" i="2"/>
  <c r="G2318" i="2"/>
  <c r="G2315" i="2"/>
  <c r="G2312" i="2"/>
  <c r="G2296" i="2"/>
  <c r="G2294" i="2"/>
  <c r="G2291" i="2"/>
  <c r="G2288" i="2"/>
  <c r="G2274" i="2"/>
  <c r="G2269" i="2"/>
  <c r="G2252" i="2"/>
  <c r="G2246" i="2"/>
  <c r="G2244" i="2"/>
  <c r="G2241" i="2"/>
  <c r="G2238" i="2"/>
  <c r="G2219" i="2"/>
  <c r="G2217" i="2"/>
  <c r="G2214" i="2"/>
  <c r="G2198" i="2"/>
  <c r="G2197" i="2"/>
  <c r="G2195" i="2"/>
  <c r="G2189" i="2"/>
  <c r="G2188" i="2"/>
  <c r="G2186" i="2"/>
  <c r="G2183" i="2"/>
  <c r="G2181" i="2"/>
  <c r="G2178" i="2"/>
  <c r="G2175" i="2"/>
  <c r="G2107" i="2"/>
  <c r="G2104" i="2"/>
  <c r="G2101" i="2"/>
  <c r="G2084" i="2"/>
  <c r="G2082" i="2"/>
  <c r="G2080" i="2"/>
  <c r="G2078" i="2"/>
  <c r="G2075" i="2"/>
  <c r="G2072" i="2"/>
  <c r="G2058" i="2"/>
  <c r="G2056" i="2"/>
  <c r="G2053" i="2"/>
  <c r="G2050" i="2"/>
  <c r="G2034" i="2"/>
  <c r="G2029" i="2"/>
  <c r="G2026" i="2"/>
  <c r="G2021" i="2"/>
  <c r="G2019" i="2"/>
  <c r="G2016" i="2"/>
  <c r="G2013" i="2"/>
  <c r="G1996" i="2"/>
  <c r="G1994" i="2"/>
  <c r="G1991" i="2"/>
  <c r="G1988" i="2"/>
  <c r="G1972" i="2"/>
  <c r="G1970" i="2"/>
  <c r="G1967" i="2"/>
  <c r="G1964" i="2"/>
  <c r="G1947" i="2"/>
  <c r="G1938" i="2"/>
  <c r="G1936" i="2"/>
  <c r="G1933" i="2"/>
  <c r="G1912" i="2"/>
  <c r="G1910" i="2"/>
  <c r="G1907" i="2"/>
  <c r="G1904" i="2"/>
  <c r="G1886" i="2"/>
  <c r="G1884" i="2"/>
  <c r="G1882" i="2"/>
  <c r="G1879" i="2"/>
  <c r="G1876" i="2"/>
  <c r="G1857" i="2"/>
  <c r="G1855" i="2"/>
  <c r="G1852" i="2"/>
  <c r="G1849" i="2"/>
  <c r="G1832" i="2"/>
  <c r="G1830" i="2"/>
  <c r="G1826" i="2"/>
  <c r="G1781" i="2"/>
  <c r="G1778" i="2"/>
  <c r="G1775" i="2"/>
  <c r="G1755" i="2"/>
  <c r="G1753" i="2"/>
  <c r="G1750" i="2"/>
  <c r="G1729" i="2"/>
  <c r="G1727" i="2"/>
  <c r="G1724" i="2"/>
  <c r="G1721" i="2"/>
  <c r="G1696" i="2"/>
  <c r="G1674" i="2"/>
  <c r="G1671" i="2"/>
  <c r="G1668" i="2"/>
  <c r="G1665" i="2"/>
  <c r="G1648" i="2"/>
  <c r="G1646" i="2"/>
  <c r="G1640" i="2"/>
  <c r="G1620" i="2"/>
  <c r="G1618" i="2"/>
  <c r="G1612" i="2"/>
  <c r="G1595" i="2"/>
  <c r="G1593" i="2"/>
  <c r="G1590" i="2"/>
  <c r="G1565" i="2"/>
  <c r="G1562" i="2"/>
  <c r="G1559" i="2"/>
  <c r="G1544" i="2"/>
  <c r="G1539" i="2"/>
  <c r="G1500" i="2"/>
  <c r="G1498" i="2"/>
  <c r="G1496" i="2"/>
  <c r="G1492" i="2"/>
  <c r="G1490" i="2"/>
  <c r="G1488" i="2"/>
  <c r="G1486" i="2"/>
  <c r="G1475" i="2"/>
  <c r="G1472" i="2"/>
  <c r="G1469" i="2"/>
  <c r="G1466" i="2"/>
  <c r="G1448" i="2"/>
  <c r="G1445" i="2"/>
  <c r="G1442" i="2"/>
  <c r="G1439" i="2"/>
  <c r="G1417" i="2"/>
  <c r="G1412" i="2"/>
  <c r="G1409" i="2"/>
  <c r="G1397" i="2"/>
  <c r="G1395" i="2"/>
  <c r="G1392" i="2"/>
  <c r="G1387" i="2"/>
  <c r="G1385" i="2"/>
  <c r="G1382" i="2"/>
  <c r="G1379" i="2"/>
  <c r="G1374" i="2"/>
  <c r="G1372" i="2"/>
  <c r="G1369" i="2"/>
  <c r="G1366" i="2"/>
  <c r="G1349" i="2"/>
  <c r="G1346" i="2"/>
  <c r="G1327" i="2"/>
  <c r="G1304" i="2"/>
  <c r="G1287" i="2"/>
  <c r="G1273" i="2"/>
  <c r="G1245" i="2"/>
  <c r="G1229" i="2"/>
  <c r="G1204" i="2"/>
  <c r="G1184" i="2"/>
  <c r="G1167" i="2"/>
  <c r="G1127" i="2"/>
  <c r="G1124" i="2"/>
  <c r="G1110" i="2"/>
  <c r="G1107" i="2"/>
  <c r="G1089" i="2"/>
  <c r="G1075" i="2"/>
  <c r="G1072" i="2"/>
  <c r="G1057" i="2"/>
  <c r="G1054" i="2"/>
  <c r="G1037" i="2"/>
  <c r="G1015" i="2"/>
  <c r="G1012" i="2"/>
  <c r="G993" i="2"/>
  <c r="G990" i="2"/>
  <c r="G987" i="2"/>
  <c r="G972" i="2"/>
  <c r="G969" i="2"/>
  <c r="G955" i="2"/>
  <c r="G933" i="2"/>
  <c r="G919" i="2"/>
  <c r="G905" i="2"/>
  <c r="G882" i="2"/>
  <c r="G879" i="2"/>
  <c r="G858" i="2"/>
  <c r="G844" i="2"/>
  <c r="G841" i="2"/>
  <c r="G810" i="2"/>
  <c r="G807" i="2"/>
  <c r="G789" i="2"/>
  <c r="G786" i="2"/>
  <c r="G765" i="2"/>
  <c r="G748" i="2"/>
  <c r="G745" i="2"/>
  <c r="G726" i="2"/>
  <c r="G706" i="2"/>
  <c r="G685" i="2"/>
  <c r="G682" i="2"/>
  <c r="G665" i="2"/>
  <c r="G662" i="2"/>
  <c r="G648" i="2"/>
  <c r="G645" i="2"/>
  <c r="G639" i="2"/>
  <c r="G636" i="2"/>
  <c r="G614" i="2"/>
  <c r="G600" i="2"/>
  <c r="G595" i="2"/>
  <c r="G592" i="2"/>
  <c r="G572" i="2"/>
  <c r="G568" i="2"/>
  <c r="G549" i="2"/>
  <c r="G546" i="2"/>
  <c r="G528" i="2"/>
  <c r="G514" i="2"/>
  <c r="G511" i="2"/>
  <c r="G491" i="2"/>
  <c r="G488" i="2"/>
  <c r="G468" i="2"/>
  <c r="G465" i="2"/>
  <c r="G419" i="2"/>
  <c r="G416" i="2"/>
  <c r="G400" i="2"/>
  <c r="G397" i="2"/>
  <c r="G380" i="2"/>
  <c r="G342" i="2"/>
  <c r="G321" i="2"/>
  <c r="G294" i="2"/>
  <c r="G291" i="2"/>
  <c r="G269" i="2"/>
  <c r="G245" i="2"/>
  <c r="G227" i="2"/>
  <c r="G210" i="2"/>
  <c r="G207" i="2"/>
  <c r="G188" i="2"/>
  <c r="G186" i="2"/>
  <c r="G184" i="2"/>
  <c r="G182" i="2"/>
  <c r="G180" i="2"/>
  <c r="G176" i="2"/>
  <c r="G174" i="2"/>
  <c r="G166" i="2"/>
  <c r="G163" i="2"/>
  <c r="G160" i="2"/>
  <c r="G157" i="2"/>
  <c r="G154" i="2"/>
  <c r="G151" i="2"/>
  <c r="G148" i="2"/>
  <c r="G145" i="2"/>
  <c r="G142" i="2"/>
  <c r="G136" i="2"/>
  <c r="G133" i="2"/>
  <c r="G130" i="2"/>
  <c r="G127" i="2"/>
  <c r="G110" i="2"/>
  <c r="G103" i="2"/>
  <c r="G89" i="2"/>
  <c r="G22" i="2"/>
  <c r="G19" i="2"/>
  <c r="G8" i="1"/>
  <c r="H8" i="1" s="1"/>
  <c r="H3835" i="2"/>
  <c r="H2116" i="2"/>
  <c r="H3794" i="2"/>
  <c r="H3823" i="2"/>
  <c r="H3822" i="2"/>
  <c r="H3834" i="2"/>
  <c r="H3829" i="2"/>
  <c r="H3828" i="2"/>
  <c r="H3825" i="2"/>
  <c r="H2115" i="2"/>
  <c r="H3874" i="2"/>
  <c r="H3872" i="2"/>
  <c r="H3616" i="2"/>
  <c r="H2915" i="2"/>
  <c r="H2190" i="2"/>
  <c r="G7" i="1"/>
  <c r="H7" i="1" s="1"/>
  <c r="H3929" i="2"/>
  <c r="G2027" i="2"/>
  <c r="D217" i="2"/>
  <c r="D223" i="2"/>
  <c r="D226" i="2"/>
  <c r="D3743" i="2"/>
  <c r="D216" i="2"/>
  <c r="D219" i="2"/>
  <c r="D222" i="2"/>
  <c r="D225" i="2"/>
  <c r="H611" i="2"/>
  <c r="H543" i="2"/>
  <c r="H336" i="2"/>
  <c r="H3864" i="2"/>
  <c r="H3381" i="2"/>
  <c r="D3381" i="2"/>
  <c r="H3917" i="2"/>
  <c r="H3907" i="2"/>
  <c r="H3914" i="2"/>
  <c r="H3844" i="2"/>
  <c r="H3845" i="2"/>
  <c r="H1421" i="2"/>
  <c r="H992" i="2"/>
  <c r="H3875" i="2"/>
  <c r="H3712" i="2"/>
  <c r="H3688" i="2"/>
  <c r="H2632" i="2"/>
  <c r="H3851" i="2"/>
  <c r="H2631" i="2"/>
  <c r="H2630" i="2"/>
  <c r="H2629" i="2"/>
  <c r="H3893" i="2"/>
  <c r="H3902" i="2"/>
  <c r="H2496" i="2"/>
  <c r="H3873" i="2"/>
  <c r="H2494" i="2"/>
  <c r="D2494" i="2"/>
  <c r="H2495" i="2"/>
  <c r="D2495" i="2"/>
  <c r="H2493" i="2"/>
  <c r="H1950" i="2"/>
  <c r="H1949" i="2"/>
  <c r="H3649" i="2"/>
  <c r="D3649" i="2"/>
  <c r="H3646" i="2"/>
  <c r="D3646" i="2"/>
  <c r="H3643" i="2"/>
  <c r="D3643" i="2"/>
  <c r="H3640" i="2"/>
  <c r="D3640" i="2"/>
  <c r="H3635" i="2"/>
  <c r="D3635" i="2"/>
  <c r="H3631" i="2"/>
  <c r="D3631" i="2"/>
  <c r="H3628" i="2"/>
  <c r="D3628" i="2"/>
  <c r="H3625" i="2"/>
  <c r="D3625" i="2"/>
  <c r="H3622" i="2"/>
  <c r="D3622" i="2"/>
  <c r="H3619" i="2"/>
  <c r="D3619" i="2"/>
  <c r="H3611" i="2"/>
  <c r="D3611" i="2"/>
  <c r="H3608" i="2"/>
  <c r="D3608" i="2"/>
  <c r="H3605" i="2"/>
  <c r="D3605" i="2"/>
  <c r="H3602" i="2"/>
  <c r="D3602" i="2"/>
  <c r="H3599" i="2"/>
  <c r="D3599" i="2"/>
  <c r="H3596" i="2"/>
  <c r="D3596" i="2"/>
  <c r="H3593" i="2"/>
  <c r="D3593" i="2"/>
  <c r="H3590" i="2"/>
  <c r="D3590" i="2"/>
  <c r="H3587" i="2"/>
  <c r="D3587" i="2"/>
  <c r="H3584" i="2"/>
  <c r="D3584" i="2"/>
  <c r="H3577" i="2"/>
  <c r="D3577" i="2"/>
  <c r="H3574" i="2"/>
  <c r="D3574" i="2"/>
  <c r="H3571" i="2"/>
  <c r="D3571" i="2"/>
  <c r="H3568" i="2"/>
  <c r="D3568" i="2"/>
  <c r="H3565" i="2"/>
  <c r="D3565" i="2"/>
  <c r="H3562" i="2"/>
  <c r="D3562" i="2"/>
  <c r="H3559" i="2"/>
  <c r="D3559" i="2"/>
  <c r="H3556" i="2"/>
  <c r="D3556" i="2"/>
  <c r="H3552" i="2"/>
  <c r="D3552" i="2"/>
  <c r="H3549" i="2"/>
  <c r="D3549" i="2"/>
  <c r="H3546" i="2"/>
  <c r="D3546" i="2"/>
  <c r="H3542" i="2"/>
  <c r="D3542" i="2"/>
  <c r="H3539" i="2"/>
  <c r="D3539" i="2"/>
  <c r="H3535" i="2"/>
  <c r="D3535" i="2"/>
  <c r="H3532" i="2"/>
  <c r="D3532" i="2"/>
  <c r="H3529" i="2"/>
  <c r="D3529" i="2"/>
  <c r="H3526" i="2"/>
  <c r="D3526" i="2"/>
  <c r="H3523" i="2"/>
  <c r="D3523" i="2"/>
  <c r="H3520" i="2"/>
  <c r="D3520" i="2"/>
  <c r="H3517" i="2"/>
  <c r="D3517" i="2"/>
  <c r="H3514" i="2"/>
  <c r="D3514" i="2"/>
  <c r="H3511" i="2"/>
  <c r="D3511" i="2"/>
  <c r="H3508" i="2"/>
  <c r="D3508" i="2"/>
  <c r="H3502" i="2"/>
  <c r="D3502" i="2"/>
  <c r="H3499" i="2"/>
  <c r="D3499" i="2"/>
  <c r="H3496" i="2"/>
  <c r="D3496" i="2"/>
  <c r="H3493" i="2"/>
  <c r="D3493" i="2"/>
  <c r="H3490" i="2"/>
  <c r="D3490" i="2"/>
  <c r="H3485" i="2"/>
  <c r="D3485" i="2"/>
  <c r="H3482" i="2"/>
  <c r="D3482" i="2"/>
  <c r="H3479" i="2"/>
  <c r="D3479" i="2"/>
  <c r="H3476" i="2"/>
  <c r="D3476" i="2"/>
  <c r="H3473" i="2"/>
  <c r="D3473" i="2"/>
  <c r="H2699" i="2"/>
  <c r="D2699" i="2"/>
  <c r="H2679" i="2"/>
  <c r="D2679" i="2"/>
  <c r="H2676" i="2"/>
  <c r="D2676" i="2"/>
  <c r="H2649" i="2"/>
  <c r="D2649" i="2"/>
  <c r="H2646" i="2"/>
  <c r="D2646" i="2"/>
  <c r="H2623" i="2"/>
  <c r="D2623" i="2"/>
  <c r="H2620" i="2"/>
  <c r="D2620" i="2"/>
  <c r="H2596" i="2"/>
  <c r="D2596" i="2"/>
  <c r="H2593" i="2"/>
  <c r="D2593" i="2"/>
  <c r="H2573" i="2"/>
  <c r="D2573" i="2"/>
  <c r="H2570" i="2"/>
  <c r="D2570" i="2"/>
  <c r="H2548" i="2"/>
  <c r="D2548" i="2"/>
  <c r="H2545" i="2"/>
  <c r="D2545" i="2"/>
  <c r="H2522" i="2"/>
  <c r="D2522" i="2"/>
  <c r="H2519" i="2"/>
  <c r="D2519" i="2"/>
  <c r="H2491" i="2"/>
  <c r="D2491" i="2"/>
  <c r="H2488" i="2"/>
  <c r="D2488" i="2"/>
  <c r="H2463" i="2"/>
  <c r="D2463" i="2"/>
  <c r="H2460" i="2"/>
  <c r="D2460" i="2"/>
  <c r="H2438" i="2"/>
  <c r="D2438" i="2"/>
  <c r="H2435" i="2"/>
  <c r="D2435" i="2"/>
  <c r="D2411" i="2"/>
  <c r="D2388" i="2"/>
  <c r="D2383" i="2"/>
  <c r="D2359" i="2"/>
  <c r="D2356" i="2"/>
  <c r="D2339" i="2"/>
  <c r="H2336" i="2"/>
  <c r="D2336" i="2"/>
  <c r="H2316" i="2"/>
  <c r="D2316" i="2"/>
  <c r="H2313" i="2"/>
  <c r="D2313" i="2"/>
  <c r="H2292" i="2"/>
  <c r="D2292" i="2"/>
  <c r="H2289" i="2"/>
  <c r="D2289" i="2"/>
  <c r="H2270" i="2"/>
  <c r="D2270" i="2"/>
  <c r="H2267" i="2"/>
  <c r="D2267" i="2"/>
  <c r="H2242" i="2"/>
  <c r="D2242" i="2"/>
  <c r="H2239" i="2"/>
  <c r="D2239" i="2"/>
  <c r="H2215" i="2"/>
  <c r="D2215" i="2"/>
  <c r="H2212" i="2"/>
  <c r="D2212" i="2"/>
  <c r="H2179" i="2"/>
  <c r="D2179" i="2"/>
  <c r="H2176" i="2"/>
  <c r="D2176" i="2"/>
  <c r="H2155" i="2"/>
  <c r="D2155" i="2"/>
  <c r="H2152" i="2"/>
  <c r="D2152" i="2"/>
  <c r="H2102" i="2"/>
  <c r="D2102" i="2"/>
  <c r="H2099" i="2"/>
  <c r="D2099" i="2"/>
  <c r="H2076" i="2"/>
  <c r="D2076" i="2"/>
  <c r="H2073" i="2"/>
  <c r="D2073" i="2"/>
  <c r="H2054" i="2"/>
  <c r="D2054" i="2"/>
  <c r="H2051" i="2"/>
  <c r="D2051" i="2"/>
  <c r="H2030" i="2"/>
  <c r="D2030" i="2"/>
  <c r="H2027" i="2"/>
  <c r="D2027" i="2"/>
  <c r="H2017" i="2"/>
  <c r="D2017" i="2"/>
  <c r="H2014" i="2"/>
  <c r="D2014" i="2"/>
  <c r="H1992" i="2"/>
  <c r="D1992" i="2"/>
  <c r="H1989" i="2"/>
  <c r="D1989" i="2"/>
  <c r="H1968" i="2"/>
  <c r="D1968" i="2"/>
  <c r="H1965" i="2"/>
  <c r="D1965" i="2"/>
  <c r="H1934" i="2"/>
  <c r="D1934" i="2"/>
  <c r="H1931" i="2"/>
  <c r="D1931" i="2"/>
  <c r="H1908" i="2"/>
  <c r="D1908" i="2"/>
  <c r="H1905" i="2"/>
  <c r="D1905" i="2"/>
  <c r="H1880" i="2"/>
  <c r="D1880" i="2"/>
  <c r="H1853" i="2"/>
  <c r="D1853" i="2"/>
  <c r="H1850" i="2"/>
  <c r="D1850" i="2"/>
  <c r="H1827" i="2"/>
  <c r="D1827" i="2"/>
  <c r="H1824" i="2"/>
  <c r="D1824" i="2"/>
  <c r="H1802" i="2"/>
  <c r="D1802" i="2"/>
  <c r="H1799" i="2"/>
  <c r="D1799" i="2"/>
  <c r="H1776" i="2"/>
  <c r="D1776" i="2"/>
  <c r="H1773" i="2"/>
  <c r="D1773" i="2"/>
  <c r="H1751" i="2"/>
  <c r="D1751" i="2"/>
  <c r="H1748" i="2"/>
  <c r="D1748" i="2"/>
  <c r="H1725" i="2"/>
  <c r="D1725" i="2"/>
  <c r="H1722" i="2"/>
  <c r="D1722" i="2"/>
  <c r="H1697" i="2"/>
  <c r="D1697" i="2"/>
  <c r="H1694" i="2"/>
  <c r="D1694" i="2"/>
  <c r="H1669" i="2"/>
  <c r="D1669" i="2"/>
  <c r="H1666" i="2"/>
  <c r="D1666" i="2"/>
  <c r="H1644" i="2"/>
  <c r="D1644" i="2"/>
  <c r="H1641" i="2"/>
  <c r="D1641" i="2"/>
  <c r="H1616" i="2"/>
  <c r="D1616" i="2"/>
  <c r="H1613" i="2"/>
  <c r="D1613" i="2"/>
  <c r="H1591" i="2"/>
  <c r="D1591" i="2"/>
  <c r="H1587" i="2"/>
  <c r="D1587" i="2"/>
  <c r="H1563" i="2"/>
  <c r="D1563" i="2"/>
  <c r="H1560" i="2"/>
  <c r="D1560" i="2"/>
  <c r="H1540" i="2"/>
  <c r="D1540" i="2"/>
  <c r="H1537" i="2"/>
  <c r="D1537" i="2"/>
  <c r="H1501" i="2"/>
  <c r="D1501" i="2"/>
  <c r="H1482" i="2"/>
  <c r="D1482" i="2"/>
  <c r="H1479" i="2"/>
  <c r="D1479" i="2"/>
  <c r="H1476" i="2"/>
  <c r="D1476" i="2"/>
  <c r="H1473" i="2"/>
  <c r="D1473" i="2"/>
  <c r="H1470" i="2"/>
  <c r="D1470" i="2"/>
  <c r="H1467" i="2"/>
  <c r="D1467" i="2"/>
  <c r="H1464" i="2"/>
  <c r="D1464" i="2"/>
  <c r="H1461" i="2"/>
  <c r="D1461" i="2"/>
  <c r="H1458" i="2"/>
  <c r="D1458" i="2"/>
  <c r="H1455" i="2"/>
  <c r="D1455" i="2"/>
  <c r="D1452" i="2"/>
  <c r="H1449" i="2"/>
  <c r="D1449" i="2"/>
  <c r="H1446" i="2"/>
  <c r="D1446" i="2"/>
  <c r="H1443" i="2"/>
  <c r="D1443" i="2"/>
  <c r="H1440" i="2"/>
  <c r="D1440" i="2"/>
  <c r="H1413" i="2"/>
  <c r="D1413" i="2"/>
  <c r="H1410" i="2"/>
  <c r="D1410" i="2"/>
  <c r="H1393" i="2"/>
  <c r="D1393" i="2"/>
  <c r="H1390" i="2"/>
  <c r="D1390" i="2"/>
  <c r="H1383" i="2"/>
  <c r="D1383" i="2"/>
  <c r="H1380" i="2"/>
  <c r="D1380" i="2"/>
  <c r="H1370" i="2"/>
  <c r="D1370" i="2"/>
  <c r="H1367" i="2"/>
  <c r="D1367" i="2"/>
  <c r="H1347" i="2"/>
  <c r="D1347" i="2"/>
  <c r="H1325" i="2"/>
  <c r="D1325" i="2"/>
  <c r="H1305" i="2"/>
  <c r="D1305" i="2"/>
  <c r="H1288" i="2"/>
  <c r="D1288" i="2"/>
  <c r="H1243" i="2"/>
  <c r="D1243" i="2"/>
  <c r="H1215" i="2"/>
  <c r="D1215" i="2"/>
  <c r="H1202" i="2"/>
  <c r="D1202" i="2"/>
  <c r="H1185" i="2"/>
  <c r="D1185" i="2"/>
  <c r="H1165" i="2"/>
  <c r="D1165" i="2"/>
  <c r="H1148" i="2"/>
  <c r="D1148" i="2"/>
  <c r="H1125" i="2"/>
  <c r="D1125" i="2"/>
  <c r="H1108" i="2"/>
  <c r="D1108" i="2"/>
  <c r="H1090" i="2"/>
  <c r="D1090" i="2"/>
  <c r="H1073" i="2"/>
  <c r="D1073" i="2"/>
  <c r="H1055" i="2"/>
  <c r="D1055" i="2"/>
  <c r="H1035" i="2"/>
  <c r="D1035" i="2"/>
  <c r="H1013" i="2"/>
  <c r="D1013" i="2"/>
  <c r="H994" i="2"/>
  <c r="D994" i="2"/>
  <c r="H988" i="2"/>
  <c r="D988" i="2"/>
  <c r="H970" i="2"/>
  <c r="D970" i="2"/>
  <c r="H953" i="2"/>
  <c r="D953" i="2"/>
  <c r="H934" i="2"/>
  <c r="D934" i="2"/>
  <c r="H903" i="2"/>
  <c r="D903" i="2"/>
  <c r="H880" i="2"/>
  <c r="D880" i="2"/>
  <c r="H859" i="2"/>
  <c r="D859" i="2"/>
  <c r="H842" i="2"/>
  <c r="D842" i="2"/>
  <c r="H825" i="2"/>
  <c r="D825" i="2"/>
  <c r="H808" i="2"/>
  <c r="D808" i="2"/>
  <c r="H787" i="2"/>
  <c r="D787" i="2"/>
  <c r="H766" i="2"/>
  <c r="D766" i="2"/>
  <c r="H746" i="2"/>
  <c r="D746" i="2"/>
  <c r="H724" i="2"/>
  <c r="D724" i="2"/>
  <c r="H704" i="2"/>
  <c r="D704" i="2"/>
  <c r="H683" i="2"/>
  <c r="D683" i="2"/>
  <c r="H663" i="2"/>
  <c r="D663" i="2"/>
  <c r="H646" i="2"/>
  <c r="D646" i="2"/>
  <c r="H637" i="2"/>
  <c r="D637" i="2"/>
  <c r="H615" i="2"/>
  <c r="D615" i="2"/>
  <c r="H598" i="2"/>
  <c r="D598" i="2"/>
  <c r="H593" i="2"/>
  <c r="D593" i="2"/>
  <c r="H569" i="2"/>
  <c r="D569" i="2"/>
  <c r="H547" i="2"/>
  <c r="D547" i="2"/>
  <c r="H529" i="2"/>
  <c r="D529" i="2"/>
  <c r="H512" i="2"/>
  <c r="D512" i="2"/>
  <c r="H489" i="2"/>
  <c r="D489" i="2"/>
  <c r="H440" i="2"/>
  <c r="D440" i="2"/>
  <c r="H417" i="2"/>
  <c r="D417" i="2"/>
  <c r="H398" i="2"/>
  <c r="D398" i="2"/>
  <c r="H381" i="2"/>
  <c r="D381" i="2"/>
  <c r="H363" i="2"/>
  <c r="D363" i="2"/>
  <c r="H340" i="2"/>
  <c r="D340" i="2"/>
  <c r="H319" i="2"/>
  <c r="D319" i="2"/>
  <c r="H292" i="2"/>
  <c r="D292" i="2"/>
  <c r="H289" i="2"/>
  <c r="D289" i="2"/>
  <c r="H267" i="2"/>
  <c r="D267" i="2"/>
  <c r="H246" i="2"/>
  <c r="D246" i="2"/>
  <c r="H208" i="2"/>
  <c r="D208" i="2"/>
  <c r="H170" i="2"/>
  <c r="D170" i="2"/>
  <c r="H167" i="2"/>
  <c r="D167" i="2"/>
  <c r="H164" i="2"/>
  <c r="D164" i="2"/>
  <c r="H161" i="2"/>
  <c r="D161" i="2"/>
  <c r="H158" i="2"/>
  <c r="D158" i="2"/>
  <c r="H155" i="2"/>
  <c r="D155" i="2"/>
  <c r="H152" i="2"/>
  <c r="D152" i="2"/>
  <c r="H149" i="2"/>
  <c r="D149" i="2"/>
  <c r="H146" i="2"/>
  <c r="D146" i="2"/>
  <c r="H143" i="2"/>
  <c r="D143" i="2"/>
  <c r="H140" i="2"/>
  <c r="D140" i="2"/>
  <c r="H137" i="2"/>
  <c r="D137" i="2"/>
  <c r="H134" i="2"/>
  <c r="D134" i="2"/>
  <c r="H131" i="2"/>
  <c r="D131" i="2"/>
  <c r="H128" i="2"/>
  <c r="D128" i="2"/>
  <c r="H111" i="2"/>
  <c r="D111" i="2"/>
  <c r="H87" i="2"/>
  <c r="D87" i="2"/>
  <c r="H66" i="2"/>
  <c r="D66" i="2"/>
  <c r="H40" i="2"/>
  <c r="D40" i="2"/>
  <c r="H20" i="2"/>
  <c r="D20" i="2"/>
  <c r="H231" i="2"/>
  <c r="H232" i="2"/>
  <c r="G3698" i="2"/>
  <c r="H1133" i="2"/>
  <c r="D1133" i="2"/>
  <c r="H3305" i="2"/>
  <c r="H3304" i="2"/>
  <c r="H1273" i="2"/>
  <c r="H1274" i="2"/>
  <c r="H1887" i="2"/>
  <c r="H2128" i="2"/>
  <c r="H1129" i="2"/>
  <c r="D1129" i="2"/>
  <c r="H1130" i="2"/>
  <c r="D1130" i="2"/>
  <c r="H3348" i="2"/>
  <c r="H3353" i="2"/>
  <c r="H3351" i="2"/>
  <c r="D3287" i="2"/>
  <c r="H3287" i="2"/>
  <c r="D3286" i="2"/>
  <c r="H3286" i="2"/>
  <c r="H3654" i="2"/>
  <c r="H3678" i="2"/>
  <c r="H3681" i="2"/>
  <c r="H1948" i="2"/>
  <c r="H1947" i="2"/>
  <c r="H3448" i="2"/>
  <c r="H1829" i="2"/>
  <c r="H3447" i="2"/>
  <c r="H3651" i="2"/>
  <c r="H3673" i="2"/>
  <c r="H3662" i="2"/>
  <c r="H3676" i="2"/>
  <c r="H2704" i="2"/>
  <c r="H2253" i="2"/>
  <c r="H2252" i="2"/>
  <c r="D2252" i="2"/>
  <c r="H2119" i="2"/>
  <c r="H750" i="2"/>
  <c r="D750" i="2"/>
  <c r="D571" i="2"/>
  <c r="H571" i="2"/>
  <c r="H3262" i="2"/>
  <c r="D3262" i="2"/>
  <c r="H3261" i="2"/>
  <c r="D3261" i="2"/>
  <c r="H2211" i="2"/>
  <c r="H2185" i="2"/>
  <c r="H2194" i="2"/>
  <c r="H44" i="2"/>
  <c r="H643" i="2"/>
  <c r="H3800" i="2"/>
  <c r="H3870" i="2"/>
  <c r="H2195" i="2"/>
  <c r="H3393" i="2"/>
  <c r="H3392" i="2"/>
  <c r="H227" i="2"/>
  <c r="H228" i="2"/>
  <c r="H3858" i="2"/>
  <c r="H299" i="2"/>
  <c r="D1882" i="2"/>
  <c r="H1882" i="2"/>
  <c r="D1883" i="2"/>
  <c r="H1883" i="2"/>
  <c r="H2083" i="2"/>
  <c r="H2082" i="2"/>
  <c r="H3291" i="2"/>
  <c r="H3257" i="2"/>
  <c r="H3869" i="2"/>
  <c r="H3868" i="2"/>
  <c r="H3487" i="2"/>
  <c r="D3487" i="2"/>
  <c r="H3871" i="2"/>
  <c r="H3867" i="2"/>
  <c r="H2117" i="2"/>
  <c r="H3411" i="2"/>
  <c r="H1352" i="2"/>
  <c r="H1353" i="2"/>
  <c r="H3799" i="2"/>
  <c r="H3797" i="2"/>
  <c r="D548" i="2"/>
  <c r="H548" i="2"/>
  <c r="H3837" i="2"/>
  <c r="H3506" i="2"/>
  <c r="H3504" i="2"/>
  <c r="H3821" i="2"/>
  <c r="H3820" i="2"/>
  <c r="H3819" i="2"/>
  <c r="H3843" i="2"/>
  <c r="H3839" i="2"/>
  <c r="H3824" i="2"/>
  <c r="H3848" i="2"/>
  <c r="H3842" i="2"/>
  <c r="H3849" i="2"/>
  <c r="H3488" i="2"/>
  <c r="H3398" i="2"/>
  <c r="H3838" i="2"/>
  <c r="H917" i="2"/>
  <c r="H920" i="2"/>
  <c r="H919" i="2"/>
  <c r="H1272" i="2"/>
  <c r="H1271" i="2"/>
  <c r="H3347" i="2"/>
  <c r="H3507" i="2"/>
  <c r="H3367" i="2"/>
  <c r="H775" i="2"/>
  <c r="H3863" i="2"/>
  <c r="H913" i="2"/>
  <c r="H3366" i="2"/>
  <c r="H2603" i="2"/>
  <c r="H3505" i="2"/>
  <c r="H916" i="2"/>
  <c r="H3289" i="2"/>
  <c r="H3903" i="2"/>
  <c r="H999" i="2"/>
  <c r="D999" i="2"/>
  <c r="H2187" i="2"/>
  <c r="D8" i="1"/>
  <c r="E8" i="1"/>
  <c r="F8" i="1"/>
  <c r="D9" i="1"/>
  <c r="E9" i="1"/>
  <c r="F9" i="1"/>
  <c r="G9" i="1"/>
  <c r="H9" i="1" s="1"/>
  <c r="D10" i="1"/>
  <c r="E10" i="1"/>
  <c r="F10" i="1"/>
  <c r="G10" i="1"/>
  <c r="H10" i="1" s="1"/>
  <c r="D14" i="1"/>
  <c r="E14" i="1"/>
  <c r="F14" i="1"/>
  <c r="G14" i="1"/>
  <c r="H14" i="1" s="1"/>
  <c r="D15" i="1"/>
  <c r="E15" i="1"/>
  <c r="F15" i="1"/>
  <c r="G15" i="1"/>
  <c r="H15" i="1" s="1"/>
  <c r="D16" i="1"/>
  <c r="E16" i="1"/>
  <c r="F16" i="1"/>
  <c r="G16" i="1"/>
  <c r="H16" i="1" s="1"/>
  <c r="D17" i="1"/>
  <c r="E17" i="1"/>
  <c r="F17" i="1"/>
  <c r="G17" i="1"/>
  <c r="H17" i="1" s="1"/>
  <c r="D18" i="1"/>
  <c r="E18" i="1"/>
  <c r="F18" i="1"/>
  <c r="G18" i="1"/>
  <c r="H18" i="1" s="1"/>
  <c r="D19" i="1"/>
  <c r="E19" i="1"/>
  <c r="F19" i="1"/>
  <c r="G19" i="1"/>
  <c r="H19" i="1" s="1"/>
  <c r="D20" i="1"/>
  <c r="E20" i="1"/>
  <c r="F20" i="1"/>
  <c r="G20" i="1"/>
  <c r="H20" i="1" s="1"/>
  <c r="D21" i="1"/>
  <c r="E21" i="1"/>
  <c r="F21" i="1"/>
  <c r="G21" i="1"/>
  <c r="H21" i="1" s="1"/>
  <c r="D22" i="1"/>
  <c r="E22" i="1"/>
  <c r="F22" i="1"/>
  <c r="G22" i="1"/>
  <c r="H22" i="1" s="1"/>
  <c r="D23" i="1"/>
  <c r="E23" i="1"/>
  <c r="F23" i="1"/>
  <c r="G23" i="1"/>
  <c r="H23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H65" i="2"/>
  <c r="H3755" i="2"/>
  <c r="H3758" i="2"/>
  <c r="H3761" i="2"/>
  <c r="H3762" i="2"/>
  <c r="H3767" i="2"/>
  <c r="H3765" i="2"/>
  <c r="H3783" i="2"/>
  <c r="H3769" i="2"/>
  <c r="H3773" i="2"/>
  <c r="H3771" i="2"/>
  <c r="H3774" i="2"/>
  <c r="H3776" i="2"/>
  <c r="H3782" i="2"/>
  <c r="H3784" i="2"/>
  <c r="H3752" i="2"/>
  <c r="H3750" i="2"/>
  <c r="H3768" i="2"/>
  <c r="H3764" i="2"/>
  <c r="H3313" i="2"/>
  <c r="H3252" i="2"/>
  <c r="H3860" i="2"/>
  <c r="H3857" i="2"/>
  <c r="H2662" i="2"/>
  <c r="H2661" i="2"/>
  <c r="D2661" i="2"/>
  <c r="H2111" i="2"/>
  <c r="H2085" i="2"/>
  <c r="H2084" i="2"/>
  <c r="D2084" i="2"/>
  <c r="H3749" i="2"/>
  <c r="H3266" i="2"/>
  <c r="H3268" i="2"/>
  <c r="H3267" i="2"/>
  <c r="E7" i="1"/>
  <c r="H3930" i="2"/>
  <c r="H3928" i="2"/>
  <c r="H3923" i="2"/>
  <c r="H3921" i="2"/>
  <c r="H3920" i="2"/>
  <c r="H3916" i="2"/>
  <c r="H3913" i="2"/>
  <c r="H3912" i="2"/>
  <c r="H3910" i="2"/>
  <c r="H3909" i="2"/>
  <c r="H3908" i="2"/>
  <c r="H3897" i="2"/>
  <c r="H3862" i="2"/>
  <c r="H3861" i="2"/>
  <c r="H2800" i="2"/>
  <c r="H3859" i="2"/>
  <c r="H3855" i="2"/>
  <c r="H3856" i="2"/>
  <c r="H3852" i="2"/>
  <c r="H3817" i="2"/>
  <c r="H3816" i="2"/>
  <c r="H3815" i="2"/>
  <c r="H3814" i="2"/>
  <c r="H3802" i="2"/>
  <c r="H3793" i="2"/>
  <c r="H3788" i="2"/>
  <c r="H3785" i="2"/>
  <c r="H3780" i="2"/>
  <c r="H3781" i="2"/>
  <c r="H3778" i="2"/>
  <c r="H3777" i="2"/>
  <c r="H3775" i="2"/>
  <c r="H3772" i="2"/>
  <c r="H3766" i="2"/>
  <c r="H3763" i="2"/>
  <c r="H3760" i="2"/>
  <c r="H3759" i="2"/>
  <c r="H3757" i="2"/>
  <c r="H3756" i="2"/>
  <c r="H3754" i="2"/>
  <c r="H3753" i="2"/>
  <c r="H3748" i="2"/>
  <c r="H3747" i="2"/>
  <c r="D3747" i="2"/>
  <c r="H3745" i="2"/>
  <c r="D3745" i="2"/>
  <c r="H3744" i="2"/>
  <c r="D3744" i="2"/>
  <c r="H3742" i="2"/>
  <c r="D3742" i="2"/>
  <c r="H3741" i="2"/>
  <c r="D3741" i="2"/>
  <c r="H3740" i="2"/>
  <c r="D3740" i="2"/>
  <c r="H3739" i="2"/>
  <c r="D3739" i="2"/>
  <c r="H3738" i="2"/>
  <c r="D3738" i="2"/>
  <c r="H3737" i="2"/>
  <c r="H3736" i="2"/>
  <c r="H3735" i="2"/>
  <c r="H3733" i="2"/>
  <c r="H3732" i="2"/>
  <c r="H3730" i="2"/>
  <c r="H3729" i="2"/>
  <c r="H3728" i="2"/>
  <c r="H3727" i="2"/>
  <c r="H3725" i="2"/>
  <c r="H3726" i="2"/>
  <c r="H3724" i="2"/>
  <c r="H3723" i="2"/>
  <c r="H3719" i="2"/>
  <c r="H3718" i="2"/>
  <c r="H3717" i="2"/>
  <c r="H3716" i="2"/>
  <c r="H3715" i="2"/>
  <c r="H3714" i="2"/>
  <c r="H3713" i="2"/>
  <c r="H3711" i="2"/>
  <c r="H3710" i="2"/>
  <c r="H3708" i="2"/>
  <c r="H3707" i="2"/>
  <c r="H3706" i="2"/>
  <c r="H3704" i="2"/>
  <c r="H3703" i="2"/>
  <c r="H3698" i="2"/>
  <c r="H3696" i="2"/>
  <c r="H3695" i="2"/>
  <c r="H3694" i="2"/>
  <c r="H3693" i="2"/>
  <c r="H3692" i="2"/>
  <c r="H3691" i="2"/>
  <c r="H3689" i="2"/>
  <c r="H3687" i="2"/>
  <c r="H3686" i="2"/>
  <c r="H3650" i="2"/>
  <c r="D3650" i="2"/>
  <c r="H3648" i="2"/>
  <c r="D3648" i="2"/>
  <c r="H3647" i="2"/>
  <c r="D3647" i="2"/>
  <c r="H3645" i="2"/>
  <c r="D3645" i="2"/>
  <c r="H3644" i="2"/>
  <c r="D3644" i="2"/>
  <c r="H3642" i="2"/>
  <c r="D3642" i="2"/>
  <c r="D3641" i="2"/>
  <c r="H3639" i="2"/>
  <c r="D3639" i="2"/>
  <c r="D3638" i="2"/>
  <c r="H3637" i="2"/>
  <c r="D3637" i="2"/>
  <c r="D3636" i="2"/>
  <c r="H3634" i="2"/>
  <c r="D3634" i="2"/>
  <c r="H3632" i="2"/>
  <c r="D3632" i="2"/>
  <c r="H3630" i="2"/>
  <c r="D3630" i="2"/>
  <c r="H3629" i="2"/>
  <c r="D3629" i="2"/>
  <c r="H3627" i="2"/>
  <c r="D3627" i="2"/>
  <c r="H3626" i="2"/>
  <c r="D3626" i="2"/>
  <c r="H3624" i="2"/>
  <c r="D3624" i="2"/>
  <c r="H3623" i="2"/>
  <c r="D3623" i="2"/>
  <c r="H3621" i="2"/>
  <c r="D3621" i="2"/>
  <c r="H3620" i="2"/>
  <c r="D3620" i="2"/>
  <c r="H3618" i="2"/>
  <c r="D3618" i="2"/>
  <c r="H3615" i="2"/>
  <c r="H3612" i="2"/>
  <c r="D3612" i="2"/>
  <c r="H3610" i="2"/>
  <c r="D3610" i="2"/>
  <c r="H3609" i="2"/>
  <c r="D3609" i="2"/>
  <c r="H3607" i="2"/>
  <c r="D3607" i="2"/>
  <c r="H3606" i="2"/>
  <c r="D3606" i="2"/>
  <c r="H3604" i="2"/>
  <c r="D3604" i="2"/>
  <c r="H3603" i="2"/>
  <c r="D3603" i="2"/>
  <c r="H3601" i="2"/>
  <c r="D3601" i="2"/>
  <c r="H3600" i="2"/>
  <c r="D3600" i="2"/>
  <c r="H3598" i="2"/>
  <c r="D3598" i="2"/>
  <c r="H3597" i="2"/>
  <c r="D3597" i="2"/>
  <c r="H3595" i="2"/>
  <c r="D3595" i="2"/>
  <c r="H3594" i="2"/>
  <c r="D3594" i="2"/>
  <c r="H3592" i="2"/>
  <c r="D3592" i="2"/>
  <c r="H3591" i="2"/>
  <c r="D3591" i="2"/>
  <c r="H3589" i="2"/>
  <c r="D3589" i="2"/>
  <c r="H3588" i="2"/>
  <c r="D3588" i="2"/>
  <c r="H3586" i="2"/>
  <c r="D3586" i="2"/>
  <c r="H3585" i="2"/>
  <c r="D3585" i="2"/>
  <c r="H3583" i="2"/>
  <c r="D3583" i="2"/>
  <c r="H3582" i="2"/>
  <c r="D3582" i="2"/>
  <c r="H3580" i="2"/>
  <c r="D3580" i="2"/>
  <c r="H3579" i="2"/>
  <c r="D3579" i="2"/>
  <c r="H3578" i="2"/>
  <c r="D3578" i="2"/>
  <c r="H3576" i="2"/>
  <c r="D3576" i="2"/>
  <c r="H3575" i="2"/>
  <c r="D3575" i="2"/>
  <c r="H3573" i="2"/>
  <c r="D3573" i="2"/>
  <c r="H3572" i="2"/>
  <c r="D3572" i="2"/>
  <c r="H3570" i="2"/>
  <c r="D3570" i="2"/>
  <c r="H3569" i="2"/>
  <c r="D3569" i="2"/>
  <c r="H3567" i="2"/>
  <c r="D3567" i="2"/>
  <c r="H3566" i="2"/>
  <c r="D3566" i="2"/>
  <c r="H3564" i="2"/>
  <c r="D3564" i="2"/>
  <c r="H3563" i="2"/>
  <c r="D3563" i="2"/>
  <c r="H3561" i="2"/>
  <c r="D3561" i="2"/>
  <c r="H3560" i="2"/>
  <c r="D3560" i="2"/>
  <c r="H3558" i="2"/>
  <c r="D3558" i="2"/>
  <c r="H3557" i="2"/>
  <c r="D3557" i="2"/>
  <c r="H3555" i="2"/>
  <c r="D3555" i="2"/>
  <c r="H3553" i="2"/>
  <c r="D3553" i="2"/>
  <c r="H3551" i="2"/>
  <c r="D3551" i="2"/>
  <c r="H3548" i="2"/>
  <c r="D3548" i="2"/>
  <c r="H3547" i="2"/>
  <c r="D3547" i="2"/>
  <c r="H3545" i="2"/>
  <c r="D3545" i="2"/>
  <c r="H3543" i="2"/>
  <c r="D3543" i="2"/>
  <c r="H3541" i="2"/>
  <c r="D3541" i="2"/>
  <c r="H3540" i="2"/>
  <c r="D3540" i="2"/>
  <c r="H3538" i="2"/>
  <c r="D3538" i="2"/>
  <c r="H3536" i="2"/>
  <c r="D3536" i="2"/>
  <c r="H3534" i="2"/>
  <c r="D3534" i="2"/>
  <c r="H3533" i="2"/>
  <c r="D3533" i="2"/>
  <c r="H3531" i="2"/>
  <c r="D3531" i="2"/>
  <c r="H3530" i="2"/>
  <c r="D3530" i="2"/>
  <c r="H3528" i="2"/>
  <c r="D3528" i="2"/>
  <c r="H3527" i="2"/>
  <c r="D3527" i="2"/>
  <c r="H3525" i="2"/>
  <c r="D3525" i="2"/>
  <c r="H3524" i="2"/>
  <c r="D3524" i="2"/>
  <c r="H3522" i="2"/>
  <c r="D3522" i="2"/>
  <c r="H3521" i="2"/>
  <c r="D3521" i="2"/>
  <c r="H3519" i="2"/>
  <c r="D3519" i="2"/>
  <c r="H3518" i="2"/>
  <c r="D3518" i="2"/>
  <c r="H3516" i="2"/>
  <c r="D3516" i="2"/>
  <c r="H3515" i="2"/>
  <c r="D3515" i="2"/>
  <c r="H3512" i="2"/>
  <c r="D3512" i="2"/>
  <c r="H3510" i="2"/>
  <c r="D3510" i="2"/>
  <c r="H3509" i="2"/>
  <c r="D3509" i="2"/>
  <c r="H3544" i="2"/>
  <c r="D3544" i="2"/>
  <c r="H3503" i="2"/>
  <c r="D3503" i="2"/>
  <c r="H3501" i="2"/>
  <c r="D3501" i="2"/>
  <c r="H3500" i="2"/>
  <c r="D3500" i="2"/>
  <c r="H3498" i="2"/>
  <c r="D3498" i="2"/>
  <c r="H3497" i="2"/>
  <c r="D3497" i="2"/>
  <c r="H3495" i="2"/>
  <c r="D3495" i="2"/>
  <c r="H3494" i="2"/>
  <c r="D3494" i="2"/>
  <c r="H3492" i="2"/>
  <c r="D3492" i="2"/>
  <c r="H3491" i="2"/>
  <c r="D3491" i="2"/>
  <c r="H3489" i="2"/>
  <c r="D3489" i="2"/>
  <c r="H3486" i="2"/>
  <c r="D3486" i="2"/>
  <c r="H3484" i="2"/>
  <c r="D3484" i="2"/>
  <c r="H3483" i="2"/>
  <c r="D3483" i="2"/>
  <c r="H3481" i="2"/>
  <c r="D3481" i="2"/>
  <c r="H3480" i="2"/>
  <c r="D3480" i="2"/>
  <c r="H3478" i="2"/>
  <c r="D3478" i="2"/>
  <c r="H3477" i="2"/>
  <c r="D3477" i="2"/>
  <c r="H3475" i="2"/>
  <c r="D3475" i="2"/>
  <c r="H3474" i="2"/>
  <c r="D3474" i="2"/>
  <c r="H3472" i="2"/>
  <c r="D3472" i="2"/>
  <c r="H3471" i="2"/>
  <c r="D3471" i="2"/>
  <c r="H3469" i="2"/>
  <c r="D3469" i="2"/>
  <c r="H3468" i="2"/>
  <c r="D3468" i="2"/>
  <c r="H3466" i="2"/>
  <c r="D3466" i="2"/>
  <c r="H3464" i="2"/>
  <c r="H3465" i="2"/>
  <c r="H3463" i="2"/>
  <c r="H3462" i="2"/>
  <c r="D3462" i="2"/>
  <c r="H3460" i="2"/>
  <c r="D3460" i="2"/>
  <c r="H3459" i="2"/>
  <c r="D3459" i="2"/>
  <c r="H3457" i="2"/>
  <c r="D3457" i="2"/>
  <c r="H3456" i="2"/>
  <c r="D3456" i="2"/>
  <c r="H3454" i="2"/>
  <c r="D3454" i="2"/>
  <c r="H3452" i="2"/>
  <c r="D3452" i="2"/>
  <c r="H3451" i="2"/>
  <c r="D3451" i="2"/>
  <c r="H3449" i="2"/>
  <c r="D3449" i="2"/>
  <c r="H3446" i="2"/>
  <c r="D3446" i="2"/>
  <c r="H3444" i="2"/>
  <c r="D3444" i="2"/>
  <c r="H3443" i="2"/>
  <c r="D3443" i="2"/>
  <c r="H3441" i="2"/>
  <c r="D3441" i="2"/>
  <c r="H3440" i="2"/>
  <c r="H3438" i="2"/>
  <c r="D3438" i="2"/>
  <c r="H3436" i="2"/>
  <c r="D3436" i="2"/>
  <c r="H3435" i="2"/>
  <c r="D3435" i="2"/>
  <c r="H3433" i="2"/>
  <c r="D3433" i="2"/>
  <c r="H3430" i="2"/>
  <c r="D3430" i="2"/>
  <c r="H3428" i="2"/>
  <c r="D3428" i="2"/>
  <c r="H3427" i="2"/>
  <c r="H3426" i="2"/>
  <c r="H3425" i="2"/>
  <c r="H3424" i="2"/>
  <c r="D3424" i="2"/>
  <c r="H3422" i="2"/>
  <c r="D3422" i="2"/>
  <c r="H3421" i="2"/>
  <c r="D3421" i="2"/>
  <c r="H3419" i="2"/>
  <c r="D3419" i="2"/>
  <c r="H3416" i="2"/>
  <c r="D3416" i="2"/>
  <c r="H3415" i="2"/>
  <c r="D3415" i="2"/>
  <c r="H3413" i="2"/>
  <c r="D3413" i="2"/>
  <c r="H3410" i="2"/>
  <c r="H3409" i="2"/>
  <c r="H3408" i="2"/>
  <c r="H3407" i="2"/>
  <c r="H3406" i="2"/>
  <c r="D3406" i="2"/>
  <c r="H3404" i="2"/>
  <c r="D3404" i="2"/>
  <c r="D3401" i="2"/>
  <c r="H3399" i="2"/>
  <c r="D3399" i="2"/>
  <c r="H3396" i="2"/>
  <c r="D3396" i="2"/>
  <c r="H3394" i="2"/>
  <c r="D3394" i="2"/>
  <c r="H3391" i="2"/>
  <c r="D3391" i="2"/>
  <c r="H3389" i="2"/>
  <c r="D3389" i="2"/>
  <c r="H3388" i="2"/>
  <c r="D3388" i="2"/>
  <c r="H3384" i="2"/>
  <c r="D3384" i="2"/>
  <c r="H3382" i="2"/>
  <c r="D3382" i="2"/>
  <c r="H3380" i="2"/>
  <c r="D3380" i="2"/>
  <c r="H3378" i="2"/>
  <c r="D3378" i="2"/>
  <c r="H3377" i="2"/>
  <c r="H3376" i="2"/>
  <c r="D3376" i="2"/>
  <c r="H3375" i="2"/>
  <c r="D3375" i="2"/>
  <c r="H3373" i="2"/>
  <c r="D3373" i="2"/>
  <c r="H3372" i="2"/>
  <c r="H3370" i="2"/>
  <c r="D3370" i="2"/>
  <c r="H3368" i="2"/>
  <c r="D3368" i="2"/>
  <c r="H3365" i="2"/>
  <c r="D3365" i="2"/>
  <c r="H3363" i="2"/>
  <c r="D3363" i="2"/>
  <c r="H3362" i="2"/>
  <c r="D3362" i="2"/>
  <c r="H3361" i="2"/>
  <c r="D3361" i="2"/>
  <c r="H3359" i="2"/>
  <c r="D3359" i="2"/>
  <c r="H3350" i="2"/>
  <c r="H3343" i="2"/>
  <c r="D3343" i="2"/>
  <c r="H3341" i="2"/>
  <c r="D3341" i="2"/>
  <c r="H3340" i="2"/>
  <c r="D3340" i="2"/>
  <c r="H3338" i="2"/>
  <c r="D3338" i="2"/>
  <c r="H3337" i="2"/>
  <c r="D3337" i="2"/>
  <c r="H3336" i="2"/>
  <c r="D3336" i="2"/>
  <c r="H3335" i="2"/>
  <c r="D3335" i="2"/>
  <c r="H3333" i="2"/>
  <c r="D3333" i="2"/>
  <c r="H3332" i="2"/>
  <c r="D3332" i="2"/>
  <c r="H3330" i="2"/>
  <c r="D3330" i="2"/>
  <c r="H3328" i="2"/>
  <c r="D3328" i="2"/>
  <c r="H3327" i="2"/>
  <c r="D3327" i="2"/>
  <c r="H3325" i="2"/>
  <c r="D3325" i="2"/>
  <c r="H3324" i="2"/>
  <c r="H3323" i="2"/>
  <c r="D3323" i="2"/>
  <c r="H3321" i="2"/>
  <c r="D3321" i="2"/>
  <c r="H3320" i="2"/>
  <c r="D3320" i="2"/>
  <c r="H3318" i="2"/>
  <c r="D3318" i="2"/>
  <c r="H3317" i="2"/>
  <c r="D3317" i="2"/>
  <c r="H3316" i="2"/>
  <c r="D3316" i="2"/>
  <c r="H3314" i="2"/>
  <c r="D3314" i="2"/>
  <c r="H3312" i="2"/>
  <c r="D3312" i="2"/>
  <c r="H3310" i="2"/>
  <c r="D3310" i="2"/>
  <c r="H3309" i="2"/>
  <c r="H3306" i="2"/>
  <c r="D3306" i="2"/>
  <c r="H3303" i="2"/>
  <c r="D3303" i="2"/>
  <c r="H3301" i="2"/>
  <c r="D3301" i="2"/>
  <c r="H3300" i="2"/>
  <c r="D3300" i="2"/>
  <c r="H3298" i="2"/>
  <c r="D3298" i="2"/>
  <c r="H3297" i="2"/>
  <c r="D3297" i="2"/>
  <c r="H3295" i="2"/>
  <c r="D3295" i="2"/>
  <c r="H3294" i="2"/>
  <c r="D3294" i="2"/>
  <c r="H3292" i="2"/>
  <c r="D3292" i="2"/>
  <c r="H3290" i="2"/>
  <c r="H3288" i="2"/>
  <c r="H3285" i="2"/>
  <c r="D3285" i="2"/>
  <c r="H3283" i="2"/>
  <c r="D3283" i="2"/>
  <c r="H3282" i="2"/>
  <c r="D3282" i="2"/>
  <c r="H3280" i="2"/>
  <c r="D3280" i="2"/>
  <c r="H3276" i="2"/>
  <c r="H3274" i="2"/>
  <c r="H3273" i="2"/>
  <c r="H3265" i="2"/>
  <c r="D3265" i="2"/>
  <c r="H3263" i="2"/>
  <c r="D3263" i="2"/>
  <c r="H3260" i="2"/>
  <c r="D3260" i="2"/>
  <c r="H3258" i="2"/>
  <c r="D3258" i="2"/>
  <c r="H3255" i="2"/>
  <c r="D3255" i="2"/>
  <c r="H3253" i="2"/>
  <c r="D3253" i="2"/>
  <c r="H3251" i="2"/>
  <c r="D3251" i="2"/>
  <c r="H3249" i="2"/>
  <c r="D3249" i="2"/>
  <c r="H3248" i="2"/>
  <c r="D3248" i="2"/>
  <c r="H3246" i="2"/>
  <c r="D3246" i="2"/>
  <c r="H3244" i="2"/>
  <c r="D3244" i="2"/>
  <c r="H3243" i="2"/>
  <c r="D3243" i="2"/>
  <c r="H3241" i="2"/>
  <c r="D3241" i="2"/>
  <c r="H3240" i="2"/>
  <c r="D3240" i="2"/>
  <c r="H3238" i="2"/>
  <c r="D3238" i="2"/>
  <c r="H3237" i="2"/>
  <c r="D3237" i="2"/>
  <c r="H3235" i="2"/>
  <c r="D3235" i="2"/>
  <c r="H3233" i="2"/>
  <c r="D3233" i="2"/>
  <c r="H3231" i="2"/>
  <c r="D3231" i="2"/>
  <c r="H3230" i="2"/>
  <c r="D3230" i="2"/>
  <c r="H3228" i="2"/>
  <c r="D3228" i="2"/>
  <c r="H3227" i="2"/>
  <c r="D3227" i="2"/>
  <c r="H3225" i="2"/>
  <c r="D3225" i="2"/>
  <c r="H3224" i="2"/>
  <c r="D3224" i="2"/>
  <c r="H3222" i="2"/>
  <c r="D3222" i="2"/>
  <c r="H3221" i="2"/>
  <c r="D3221" i="2"/>
  <c r="H3219" i="2"/>
  <c r="D3219" i="2"/>
  <c r="H3218" i="2"/>
  <c r="D3218" i="2"/>
  <c r="H3216" i="2"/>
  <c r="D3216" i="2"/>
  <c r="H3215" i="2"/>
  <c r="D3215" i="2"/>
  <c r="H3213" i="2"/>
  <c r="D3213" i="2"/>
  <c r="H3212" i="2"/>
  <c r="D3212" i="2"/>
  <c r="H3210" i="2"/>
  <c r="D3210" i="2"/>
  <c r="H3209" i="2"/>
  <c r="D3209" i="2"/>
  <c r="H3207" i="2"/>
  <c r="D3207" i="2"/>
  <c r="H3206" i="2"/>
  <c r="D3206" i="2"/>
  <c r="H3204" i="2"/>
  <c r="D3204" i="2"/>
  <c r="H3203" i="2"/>
  <c r="D3203" i="2"/>
  <c r="H3201" i="2"/>
  <c r="D3201" i="2"/>
  <c r="H3200" i="2"/>
  <c r="D3200" i="2"/>
  <c r="H3199" i="2"/>
  <c r="D3199" i="2"/>
  <c r="H3198" i="2"/>
  <c r="D3198" i="2"/>
  <c r="H3197" i="2"/>
  <c r="D3197" i="2"/>
  <c r="H3196" i="2"/>
  <c r="D3196" i="2"/>
  <c r="H3195" i="2"/>
  <c r="D3195" i="2"/>
  <c r="H3194" i="2"/>
  <c r="D3194" i="2"/>
  <c r="H3193" i="2"/>
  <c r="D3193" i="2"/>
  <c r="H3192" i="2"/>
  <c r="D3192" i="2"/>
  <c r="H3191" i="2"/>
  <c r="D3191" i="2"/>
  <c r="H3190" i="2"/>
  <c r="D3190" i="2"/>
  <c r="H3189" i="2"/>
  <c r="D3189" i="2"/>
  <c r="H3188" i="2"/>
  <c r="D3188" i="2"/>
  <c r="H3186" i="2"/>
  <c r="D3186" i="2"/>
  <c r="H3185" i="2"/>
  <c r="D3185" i="2"/>
  <c r="H3184" i="2"/>
  <c r="D3184" i="2"/>
  <c r="H3183" i="2"/>
  <c r="D3183" i="2"/>
  <c r="H3182" i="2"/>
  <c r="D3182" i="2"/>
  <c r="H3181" i="2"/>
  <c r="D3181" i="2"/>
  <c r="H3180" i="2"/>
  <c r="D3180" i="2"/>
  <c r="H3179" i="2"/>
  <c r="D3179" i="2"/>
  <c r="H3178" i="2"/>
  <c r="D3178" i="2"/>
  <c r="H3177" i="2"/>
  <c r="D3177" i="2"/>
  <c r="H3176" i="2"/>
  <c r="D3176" i="2"/>
  <c r="H3175" i="2"/>
  <c r="D3175" i="2"/>
  <c r="H3174" i="2"/>
  <c r="D3174" i="2"/>
  <c r="H3173" i="2"/>
  <c r="D3173" i="2"/>
  <c r="H3172" i="2"/>
  <c r="D3172" i="2"/>
  <c r="H3171" i="2"/>
  <c r="D3171" i="2"/>
  <c r="H3170" i="2"/>
  <c r="D3170" i="2"/>
  <c r="H3168" i="2"/>
  <c r="D3168" i="2"/>
  <c r="H3167" i="2"/>
  <c r="D3167" i="2"/>
  <c r="H3166" i="2"/>
  <c r="D3166" i="2"/>
  <c r="H3165" i="2"/>
  <c r="D3165" i="2"/>
  <c r="H3164" i="2"/>
  <c r="D3164" i="2"/>
  <c r="H3163" i="2"/>
  <c r="D3163" i="2"/>
  <c r="H3162" i="2"/>
  <c r="D3162" i="2"/>
  <c r="H3160" i="2"/>
  <c r="D3160" i="2"/>
  <c r="H3159" i="2"/>
  <c r="D3159" i="2"/>
  <c r="H3158" i="2"/>
  <c r="D3158" i="2"/>
  <c r="H3157" i="2"/>
  <c r="D3157" i="2"/>
  <c r="H3156" i="2"/>
  <c r="D3156" i="2"/>
  <c r="H3153" i="2"/>
  <c r="D3153" i="2"/>
  <c r="H3152" i="2"/>
  <c r="D3152" i="2"/>
  <c r="H3150" i="2"/>
  <c r="D3150" i="2"/>
  <c r="H3149" i="2"/>
  <c r="D3149" i="2"/>
  <c r="H3147" i="2"/>
  <c r="D3147" i="2"/>
  <c r="H3146" i="2"/>
  <c r="D3146" i="2"/>
  <c r="H3145" i="2"/>
  <c r="D3145" i="2"/>
  <c r="H3144" i="2"/>
  <c r="D3144" i="2"/>
  <c r="H3143" i="2"/>
  <c r="D3143" i="2"/>
  <c r="H3141" i="2"/>
  <c r="D3141" i="2"/>
  <c r="H3140" i="2"/>
  <c r="D3140" i="2"/>
  <c r="H3139" i="2"/>
  <c r="D3139" i="2"/>
  <c r="H3138" i="2"/>
  <c r="D3138" i="2"/>
  <c r="H3137" i="2"/>
  <c r="D3137" i="2"/>
  <c r="H3136" i="2"/>
  <c r="D3136" i="2"/>
  <c r="H3135" i="2"/>
  <c r="D3135" i="2"/>
  <c r="H3134" i="2"/>
  <c r="D3134" i="2"/>
  <c r="H3133" i="2"/>
  <c r="D3133" i="2"/>
  <c r="H3132" i="2"/>
  <c r="D3132" i="2"/>
  <c r="H3131" i="2"/>
  <c r="D3131" i="2"/>
  <c r="H3130" i="2"/>
  <c r="D3130" i="2"/>
  <c r="H3129" i="2"/>
  <c r="D3129" i="2"/>
  <c r="H3128" i="2"/>
  <c r="D3128" i="2"/>
  <c r="H3127" i="2"/>
  <c r="D3127" i="2"/>
  <c r="H3126" i="2"/>
  <c r="D3126" i="2"/>
  <c r="H3125" i="2"/>
  <c r="D3125" i="2"/>
  <c r="H3123" i="2"/>
  <c r="D3123" i="2"/>
  <c r="H3122" i="2"/>
  <c r="D3122" i="2"/>
  <c r="H3121" i="2"/>
  <c r="D3121" i="2"/>
  <c r="H3120" i="2"/>
  <c r="D3120" i="2"/>
  <c r="H3119" i="2"/>
  <c r="D3119" i="2"/>
  <c r="H3118" i="2"/>
  <c r="D3118" i="2"/>
  <c r="H3117" i="2"/>
  <c r="D3117" i="2"/>
  <c r="H3116" i="2"/>
  <c r="D3116" i="2"/>
  <c r="H3115" i="2"/>
  <c r="D3115" i="2"/>
  <c r="H3114" i="2"/>
  <c r="D3114" i="2"/>
  <c r="H3113" i="2"/>
  <c r="D3113" i="2"/>
  <c r="H3112" i="2"/>
  <c r="D3112" i="2"/>
  <c r="H3111" i="2"/>
  <c r="D3111" i="2"/>
  <c r="H3110" i="2"/>
  <c r="D3110" i="2"/>
  <c r="H3108" i="2"/>
  <c r="D3108" i="2"/>
  <c r="H3107" i="2"/>
  <c r="D3107" i="2"/>
  <c r="H3106" i="2"/>
  <c r="D3106" i="2"/>
  <c r="H3105" i="2"/>
  <c r="D3105" i="2"/>
  <c r="H3104" i="2"/>
  <c r="D3104" i="2"/>
  <c r="H3103" i="2"/>
  <c r="D3103" i="2"/>
  <c r="H3102" i="2"/>
  <c r="D3102" i="2"/>
  <c r="H3101" i="2"/>
  <c r="D3101" i="2"/>
  <c r="H3100" i="2"/>
  <c r="D3100" i="2"/>
  <c r="H3099" i="2"/>
  <c r="D3099" i="2"/>
  <c r="H3098" i="2"/>
  <c r="D3098" i="2"/>
  <c r="H3097" i="2"/>
  <c r="D3097" i="2"/>
  <c r="H3096" i="2"/>
  <c r="D3096" i="2"/>
  <c r="H3095" i="2"/>
  <c r="D3095" i="2"/>
  <c r="H3092" i="2"/>
  <c r="D3092" i="2"/>
  <c r="H3091" i="2"/>
  <c r="D3091" i="2"/>
  <c r="H3090" i="2"/>
  <c r="D3090" i="2"/>
  <c r="H3089" i="2"/>
  <c r="D3089" i="2"/>
  <c r="H3088" i="2"/>
  <c r="D3088" i="2"/>
  <c r="H3087" i="2"/>
  <c r="D3087" i="2"/>
  <c r="H3086" i="2"/>
  <c r="D3086" i="2"/>
  <c r="H3085" i="2"/>
  <c r="D3085" i="2"/>
  <c r="H3084" i="2"/>
  <c r="D3084" i="2"/>
  <c r="H3083" i="2"/>
  <c r="D3083" i="2"/>
  <c r="H3082" i="2"/>
  <c r="D3082" i="2"/>
  <c r="H3081" i="2"/>
  <c r="D3081" i="2"/>
  <c r="H3080" i="2"/>
  <c r="D3080" i="2"/>
  <c r="H3079" i="2"/>
  <c r="D3079" i="2"/>
  <c r="H3078" i="2"/>
  <c r="D3078" i="2"/>
  <c r="H3077" i="2"/>
  <c r="D3077" i="2"/>
  <c r="H3075" i="2"/>
  <c r="D3075" i="2"/>
  <c r="H3074" i="2"/>
  <c r="D3074" i="2"/>
  <c r="H3073" i="2"/>
  <c r="D3073" i="2"/>
  <c r="H3072" i="2"/>
  <c r="D3072" i="2"/>
  <c r="H3071" i="2"/>
  <c r="D3071" i="2"/>
  <c r="H3070" i="2"/>
  <c r="D3070" i="2"/>
  <c r="H3069" i="2"/>
  <c r="D3069" i="2"/>
  <c r="H3068" i="2"/>
  <c r="D3068" i="2"/>
  <c r="H3067" i="2"/>
  <c r="D3067" i="2"/>
  <c r="H3066" i="2"/>
  <c r="D3066" i="2"/>
  <c r="H3065" i="2"/>
  <c r="D3065" i="2"/>
  <c r="H3064" i="2"/>
  <c r="D3064" i="2"/>
  <c r="H3063" i="2"/>
  <c r="D3063" i="2"/>
  <c r="H3062" i="2"/>
  <c r="D3062" i="2"/>
  <c r="H3061" i="2"/>
  <c r="D3061" i="2"/>
  <c r="H3059" i="2"/>
  <c r="D3059" i="2"/>
  <c r="H3058" i="2"/>
  <c r="D3058" i="2"/>
  <c r="H3057" i="2"/>
  <c r="D3057" i="2"/>
  <c r="H3056" i="2"/>
  <c r="D3056" i="2"/>
  <c r="H3055" i="2"/>
  <c r="D3055" i="2"/>
  <c r="H3054" i="2"/>
  <c r="D3054" i="2"/>
  <c r="H3053" i="2"/>
  <c r="D3053" i="2"/>
  <c r="H3052" i="2"/>
  <c r="D3052" i="2"/>
  <c r="H3051" i="2"/>
  <c r="D3051" i="2"/>
  <c r="H3050" i="2"/>
  <c r="D3050" i="2"/>
  <c r="H3049" i="2"/>
  <c r="D3049" i="2"/>
  <c r="H3048" i="2"/>
  <c r="D3048" i="2"/>
  <c r="H3047" i="2"/>
  <c r="D3047" i="2"/>
  <c r="H3046" i="2"/>
  <c r="D3046" i="2"/>
  <c r="H3044" i="2"/>
  <c r="D3044" i="2"/>
  <c r="H3043" i="2"/>
  <c r="D3043" i="2"/>
  <c r="H3041" i="2"/>
  <c r="D3041" i="2"/>
  <c r="H3040" i="2"/>
  <c r="D3040" i="2"/>
  <c r="H3039" i="2"/>
  <c r="D3039" i="2"/>
  <c r="H3038" i="2"/>
  <c r="D3038" i="2"/>
  <c r="H3037" i="2"/>
  <c r="D3037" i="2"/>
  <c r="H3036" i="2"/>
  <c r="D3036" i="2"/>
  <c r="H3035" i="2"/>
  <c r="D3035" i="2"/>
  <c r="H3034" i="2"/>
  <c r="D3034" i="2"/>
  <c r="H3033" i="2"/>
  <c r="D3033" i="2"/>
  <c r="H3032" i="2"/>
  <c r="D3032" i="2"/>
  <c r="H3031" i="2"/>
  <c r="D3031" i="2"/>
  <c r="H3029" i="2"/>
  <c r="D3029" i="2"/>
  <c r="H3028" i="2"/>
  <c r="D3028" i="2"/>
  <c r="H3027" i="2"/>
  <c r="D3027" i="2"/>
  <c r="H3026" i="2"/>
  <c r="D3026" i="2"/>
  <c r="H3025" i="2"/>
  <c r="D3025" i="2"/>
  <c r="H3024" i="2"/>
  <c r="D3024" i="2"/>
  <c r="H3023" i="2"/>
  <c r="D3023" i="2"/>
  <c r="H3022" i="2"/>
  <c r="D3022" i="2"/>
  <c r="H3021" i="2"/>
  <c r="D3021" i="2"/>
  <c r="H3020" i="2"/>
  <c r="D3020" i="2"/>
  <c r="H3019" i="2"/>
  <c r="D3019" i="2"/>
  <c r="H3018" i="2"/>
  <c r="D3018" i="2"/>
  <c r="H3017" i="2"/>
  <c r="D3017" i="2"/>
  <c r="H3016" i="2"/>
  <c r="D3016" i="2"/>
  <c r="H3014" i="2"/>
  <c r="D3014" i="2"/>
  <c r="H3013" i="2"/>
  <c r="D3013" i="2"/>
  <c r="H3012" i="2"/>
  <c r="D3012" i="2"/>
  <c r="H3011" i="2"/>
  <c r="D3011" i="2"/>
  <c r="H3010" i="2"/>
  <c r="D3010" i="2"/>
  <c r="H3009" i="2"/>
  <c r="D3009" i="2"/>
  <c r="H3008" i="2"/>
  <c r="D3008" i="2"/>
  <c r="H3007" i="2"/>
  <c r="D3007" i="2"/>
  <c r="H3006" i="2"/>
  <c r="D3006" i="2"/>
  <c r="H3005" i="2"/>
  <c r="D3005" i="2"/>
  <c r="H3004" i="2"/>
  <c r="D3004" i="2"/>
  <c r="H3003" i="2"/>
  <c r="D3003" i="2"/>
  <c r="H3002" i="2"/>
  <c r="D3002" i="2"/>
  <c r="H3001" i="2"/>
  <c r="D3001" i="2"/>
  <c r="H2999" i="2"/>
  <c r="D2999" i="2"/>
  <c r="H2998" i="2"/>
  <c r="D2998" i="2"/>
  <c r="H2997" i="2"/>
  <c r="D2997" i="2"/>
  <c r="H2996" i="2"/>
  <c r="D2996" i="2"/>
  <c r="H2995" i="2"/>
  <c r="D2995" i="2"/>
  <c r="H2994" i="2"/>
  <c r="D2994" i="2"/>
  <c r="H2993" i="2"/>
  <c r="D2993" i="2"/>
  <c r="H2992" i="2"/>
  <c r="D2992" i="2"/>
  <c r="H2991" i="2"/>
  <c r="D2991" i="2"/>
  <c r="H2990" i="2"/>
  <c r="D2990" i="2"/>
  <c r="H2989" i="2"/>
  <c r="D2989" i="2"/>
  <c r="H2988" i="2"/>
  <c r="D2988" i="2"/>
  <c r="H2986" i="2"/>
  <c r="D2986" i="2"/>
  <c r="H2984" i="2"/>
  <c r="D2984" i="2"/>
  <c r="H2982" i="2"/>
  <c r="D2982" i="2"/>
  <c r="H2981" i="2"/>
  <c r="D2981" i="2"/>
  <c r="H2980" i="2"/>
  <c r="D2980" i="2"/>
  <c r="H2979" i="2"/>
  <c r="D2979" i="2"/>
  <c r="H2978" i="2"/>
  <c r="D2978" i="2"/>
  <c r="H2977" i="2"/>
  <c r="D2977" i="2"/>
  <c r="H2976" i="2"/>
  <c r="D2976" i="2"/>
  <c r="H2975" i="2"/>
  <c r="D2975" i="2"/>
  <c r="H2974" i="2"/>
  <c r="D2974" i="2"/>
  <c r="H2973" i="2"/>
  <c r="D2973" i="2"/>
  <c r="H2972" i="2"/>
  <c r="D2972" i="2"/>
  <c r="H2971" i="2"/>
  <c r="D2971" i="2"/>
  <c r="H2970" i="2"/>
  <c r="D2970" i="2"/>
  <c r="H2969" i="2"/>
  <c r="D2969" i="2"/>
  <c r="D2968" i="2"/>
  <c r="H2966" i="2"/>
  <c r="D2966" i="2"/>
  <c r="H2965" i="2"/>
  <c r="D2965" i="2"/>
  <c r="H2964" i="2"/>
  <c r="D2964" i="2"/>
  <c r="H2963" i="2"/>
  <c r="D2963" i="2"/>
  <c r="H2962" i="2"/>
  <c r="D2962" i="2"/>
  <c r="H2961" i="2"/>
  <c r="D2961" i="2"/>
  <c r="H2960" i="2"/>
  <c r="D2960" i="2"/>
  <c r="H2959" i="2"/>
  <c r="D2959" i="2"/>
  <c r="H2958" i="2"/>
  <c r="D2958" i="2"/>
  <c r="H2957" i="2"/>
  <c r="D2957" i="2"/>
  <c r="H2956" i="2"/>
  <c r="D2956" i="2"/>
  <c r="H2955" i="2"/>
  <c r="D2955" i="2"/>
  <c r="H2954" i="2"/>
  <c r="D2954" i="2"/>
  <c r="H2953" i="2"/>
  <c r="D2953" i="2"/>
  <c r="H2952" i="2"/>
  <c r="D2952" i="2"/>
  <c r="H2951" i="2"/>
  <c r="D2951" i="2"/>
  <c r="H2950" i="2"/>
  <c r="D2950" i="2"/>
  <c r="H2948" i="2"/>
  <c r="D2948" i="2"/>
  <c r="H2947" i="2"/>
  <c r="D2947" i="2"/>
  <c r="H2946" i="2"/>
  <c r="D2946" i="2"/>
  <c r="H2945" i="2"/>
  <c r="D2945" i="2"/>
  <c r="H2944" i="2"/>
  <c r="D2944" i="2"/>
  <c r="H2943" i="2"/>
  <c r="D2943" i="2"/>
  <c r="H2942" i="2"/>
  <c r="D2942" i="2"/>
  <c r="H2941" i="2"/>
  <c r="D2941" i="2"/>
  <c r="H2940" i="2"/>
  <c r="D2940" i="2"/>
  <c r="H2939" i="2"/>
  <c r="D2939" i="2"/>
  <c r="H2938" i="2"/>
  <c r="D2938" i="2"/>
  <c r="H2937" i="2"/>
  <c r="D2937" i="2"/>
  <c r="H2936" i="2"/>
  <c r="D2936" i="2"/>
  <c r="H2935" i="2"/>
  <c r="D2935" i="2"/>
  <c r="H2933" i="2"/>
  <c r="D2933" i="2"/>
  <c r="H2932" i="2"/>
  <c r="D2932" i="2"/>
  <c r="H2930" i="2"/>
  <c r="D2930" i="2"/>
  <c r="H2929" i="2"/>
  <c r="D2929" i="2"/>
  <c r="H2928" i="2"/>
  <c r="D2928" i="2"/>
  <c r="H2927" i="2"/>
  <c r="D2927" i="2"/>
  <c r="H2926" i="2"/>
  <c r="D2926" i="2"/>
  <c r="H2925" i="2"/>
  <c r="D2925" i="2"/>
  <c r="H2924" i="2"/>
  <c r="D2924" i="2"/>
  <c r="H2923" i="2"/>
  <c r="D2923" i="2"/>
  <c r="H2922" i="2"/>
  <c r="D2922" i="2"/>
  <c r="H2921" i="2"/>
  <c r="D2921" i="2"/>
  <c r="H2920" i="2"/>
  <c r="D2920" i="2"/>
  <c r="H2919" i="2"/>
  <c r="D2919" i="2"/>
  <c r="H2918" i="2"/>
  <c r="D2918" i="2"/>
  <c r="H2913" i="2"/>
  <c r="D2913" i="2"/>
  <c r="H2912" i="2"/>
  <c r="D2912" i="2"/>
  <c r="H2911" i="2"/>
  <c r="D2911" i="2"/>
  <c r="H2910" i="2"/>
  <c r="D2910" i="2"/>
  <c r="H2909" i="2"/>
  <c r="D2909" i="2"/>
  <c r="H2907" i="2"/>
  <c r="D2907" i="2"/>
  <c r="H2906" i="2"/>
  <c r="D2906" i="2"/>
  <c r="H2905" i="2"/>
  <c r="D2905" i="2"/>
  <c r="H2904" i="2"/>
  <c r="D2904" i="2"/>
  <c r="H2903" i="2"/>
  <c r="D2903" i="2"/>
  <c r="H2902" i="2"/>
  <c r="D2902" i="2"/>
  <c r="H2901" i="2"/>
  <c r="D2901" i="2"/>
  <c r="H2900" i="2"/>
  <c r="D2900" i="2"/>
  <c r="H2899" i="2"/>
  <c r="D2899" i="2"/>
  <c r="H2898" i="2"/>
  <c r="D2898" i="2"/>
  <c r="H2897" i="2"/>
  <c r="D2897" i="2"/>
  <c r="H2896" i="2"/>
  <c r="D2896" i="2"/>
  <c r="H2895" i="2"/>
  <c r="D2895" i="2"/>
  <c r="H2894" i="2"/>
  <c r="D2894" i="2"/>
  <c r="H2891" i="2"/>
  <c r="D2891" i="2"/>
  <c r="H2889" i="2"/>
  <c r="D2889" i="2"/>
  <c r="H2888" i="2"/>
  <c r="D2888" i="2"/>
  <c r="H2887" i="2"/>
  <c r="D2887" i="2"/>
  <c r="H2886" i="2"/>
  <c r="D2886" i="2"/>
  <c r="H2885" i="2"/>
  <c r="D2885" i="2"/>
  <c r="H2884" i="2"/>
  <c r="D2884" i="2"/>
  <c r="H2883" i="2"/>
  <c r="D2883" i="2"/>
  <c r="H2882" i="2"/>
  <c r="D2882" i="2"/>
  <c r="H2881" i="2"/>
  <c r="D2881" i="2"/>
  <c r="H2880" i="2"/>
  <c r="D2880" i="2"/>
  <c r="H2879" i="2"/>
  <c r="D2879" i="2"/>
  <c r="H2878" i="2"/>
  <c r="D2878" i="2"/>
  <c r="H2877" i="2"/>
  <c r="D2877" i="2"/>
  <c r="H2876" i="2"/>
  <c r="D2876" i="2"/>
  <c r="H2875" i="2"/>
  <c r="D2875" i="2"/>
  <c r="H2873" i="2"/>
  <c r="D2873" i="2"/>
  <c r="H2872" i="2"/>
  <c r="D2872" i="2"/>
  <c r="H2871" i="2"/>
  <c r="D2871" i="2"/>
  <c r="H2870" i="2"/>
  <c r="D2870" i="2"/>
  <c r="H2869" i="2"/>
  <c r="D2869" i="2"/>
  <c r="H2868" i="2"/>
  <c r="D2868" i="2"/>
  <c r="H2867" i="2"/>
  <c r="D2867" i="2"/>
  <c r="H2866" i="2"/>
  <c r="D2866" i="2"/>
  <c r="H2865" i="2"/>
  <c r="D2865" i="2"/>
  <c r="H2864" i="2"/>
  <c r="D2864" i="2"/>
  <c r="H2863" i="2"/>
  <c r="D2863" i="2"/>
  <c r="H2862" i="2"/>
  <c r="D2862" i="2"/>
  <c r="H2861" i="2"/>
  <c r="D2861" i="2"/>
  <c r="H2860" i="2"/>
  <c r="D2860" i="2"/>
  <c r="H2859" i="2"/>
  <c r="D2859" i="2"/>
  <c r="H2858" i="2"/>
  <c r="D2858" i="2"/>
  <c r="H2857" i="2"/>
  <c r="D2857" i="2"/>
  <c r="H2856" i="2"/>
  <c r="D2856" i="2"/>
  <c r="H2855" i="2"/>
  <c r="D2855" i="2"/>
  <c r="H2854" i="2"/>
  <c r="D2854" i="2"/>
  <c r="H2853" i="2"/>
  <c r="D2853" i="2"/>
  <c r="H2852" i="2"/>
  <c r="D2852" i="2"/>
  <c r="H2851" i="2"/>
  <c r="D2851" i="2"/>
  <c r="H2850" i="2"/>
  <c r="D2850" i="2"/>
  <c r="H2849" i="2"/>
  <c r="D2849" i="2"/>
  <c r="H2848" i="2"/>
  <c r="D2848" i="2"/>
  <c r="H2846" i="2"/>
  <c r="D2846" i="2"/>
  <c r="H2845" i="2"/>
  <c r="D2845" i="2"/>
  <c r="H2843" i="2"/>
  <c r="D2843" i="2"/>
  <c r="H2842" i="2"/>
  <c r="D2842" i="2"/>
  <c r="H2840" i="2"/>
  <c r="D2840" i="2"/>
  <c r="H2839" i="2"/>
  <c r="D2839" i="2"/>
  <c r="H2838" i="2"/>
  <c r="D2838" i="2"/>
  <c r="H2837" i="2"/>
  <c r="D2837" i="2"/>
  <c r="H2836" i="2"/>
  <c r="D2836" i="2"/>
  <c r="H2835" i="2"/>
  <c r="D2835" i="2"/>
  <c r="H2834" i="2"/>
  <c r="D2834" i="2"/>
  <c r="H2833" i="2"/>
  <c r="D2833" i="2"/>
  <c r="H2832" i="2"/>
  <c r="D2832" i="2"/>
  <c r="H2831" i="2"/>
  <c r="D2831" i="2"/>
  <c r="H2830" i="2"/>
  <c r="D2830" i="2"/>
  <c r="H2829" i="2"/>
  <c r="D2829" i="2"/>
  <c r="H2828" i="2"/>
  <c r="D2828" i="2"/>
  <c r="H2827" i="2"/>
  <c r="D2827" i="2"/>
  <c r="H2826" i="2"/>
  <c r="D2826" i="2"/>
  <c r="H2824" i="2"/>
  <c r="D2824" i="2"/>
  <c r="H2823" i="2"/>
  <c r="D2823" i="2"/>
  <c r="H2821" i="2"/>
  <c r="D2821" i="2"/>
  <c r="H2820" i="2"/>
  <c r="D2820" i="2"/>
  <c r="H2819" i="2"/>
  <c r="D2819" i="2"/>
  <c r="H2818" i="2"/>
  <c r="D2818" i="2"/>
  <c r="H2817" i="2"/>
  <c r="D2817" i="2"/>
  <c r="H2816" i="2"/>
  <c r="D2816" i="2"/>
  <c r="H2815" i="2"/>
  <c r="D2815" i="2"/>
  <c r="H2814" i="2"/>
  <c r="D2814" i="2"/>
  <c r="H2813" i="2"/>
  <c r="D2813" i="2"/>
  <c r="H2812" i="2"/>
  <c r="D2812" i="2"/>
  <c r="H2811" i="2"/>
  <c r="D2811" i="2"/>
  <c r="H2810" i="2"/>
  <c r="D2810" i="2"/>
  <c r="H2809" i="2"/>
  <c r="D2809" i="2"/>
  <c r="H2808" i="2"/>
  <c r="D2808" i="2"/>
  <c r="H2807" i="2"/>
  <c r="D2807" i="2"/>
  <c r="H2805" i="2"/>
  <c r="D2805" i="2"/>
  <c r="H2804" i="2"/>
  <c r="D2804" i="2"/>
  <c r="H2803" i="2"/>
  <c r="D2803" i="2"/>
  <c r="H2801" i="2"/>
  <c r="D2801" i="2"/>
  <c r="H2799" i="2"/>
  <c r="D2799" i="2"/>
  <c r="H2797" i="2"/>
  <c r="D2797" i="2"/>
  <c r="H2796" i="2"/>
  <c r="D2796" i="2"/>
  <c r="H2795" i="2"/>
  <c r="D2795" i="2"/>
  <c r="H2794" i="2"/>
  <c r="D2794" i="2"/>
  <c r="H2793" i="2"/>
  <c r="D2793" i="2"/>
  <c r="H2792" i="2"/>
  <c r="D2792" i="2"/>
  <c r="H2791" i="2"/>
  <c r="D2791" i="2"/>
  <c r="H2790" i="2"/>
  <c r="D2790" i="2"/>
  <c r="H2789" i="2"/>
  <c r="D2789" i="2"/>
  <c r="H2788" i="2"/>
  <c r="D2788" i="2"/>
  <c r="H2787" i="2"/>
  <c r="D2787" i="2"/>
  <c r="H2786" i="2"/>
  <c r="D2786" i="2"/>
  <c r="H2785" i="2"/>
  <c r="D2785" i="2"/>
  <c r="H2784" i="2"/>
  <c r="D2784" i="2"/>
  <c r="H2780" i="2"/>
  <c r="D2780" i="2"/>
  <c r="H2779" i="2"/>
  <c r="D2779" i="2"/>
  <c r="H2778" i="2"/>
  <c r="D2778" i="2"/>
  <c r="H2777" i="2"/>
  <c r="D2777" i="2"/>
  <c r="H2776" i="2"/>
  <c r="D2776" i="2"/>
  <c r="H2774" i="2"/>
  <c r="D2774" i="2"/>
  <c r="H2773" i="2"/>
  <c r="D2773" i="2"/>
  <c r="H2771" i="2"/>
  <c r="D2771" i="2"/>
  <c r="H2770" i="2"/>
  <c r="D2770" i="2"/>
  <c r="H2769" i="2"/>
  <c r="D2769" i="2"/>
  <c r="H2768" i="2"/>
  <c r="D2768" i="2"/>
  <c r="H2767" i="2"/>
  <c r="D2767" i="2"/>
  <c r="H2766" i="2"/>
  <c r="D2766" i="2"/>
  <c r="H2764" i="2"/>
  <c r="D2764" i="2"/>
  <c r="H2763" i="2"/>
  <c r="D2763" i="2"/>
  <c r="H2762" i="2"/>
  <c r="D2762" i="2"/>
  <c r="H2761" i="2"/>
  <c r="D2761" i="2"/>
  <c r="H2760" i="2"/>
  <c r="D2760" i="2"/>
  <c r="H2759" i="2"/>
  <c r="D2759" i="2"/>
  <c r="H2758" i="2"/>
  <c r="D2758" i="2"/>
  <c r="H2757" i="2"/>
  <c r="D2757" i="2"/>
  <c r="H2756" i="2"/>
  <c r="D2756" i="2"/>
  <c r="H2755" i="2"/>
  <c r="D2755" i="2"/>
  <c r="H2754" i="2"/>
  <c r="D2754" i="2"/>
  <c r="H2753" i="2"/>
  <c r="D2753" i="2"/>
  <c r="H2751" i="2"/>
  <c r="D2751" i="2"/>
  <c r="H2750" i="2"/>
  <c r="D2750" i="2"/>
  <c r="H2748" i="2"/>
  <c r="D2748" i="2"/>
  <c r="H2747" i="2"/>
  <c r="D2747" i="2"/>
  <c r="H2746" i="2"/>
  <c r="D2746" i="2"/>
  <c r="H2745" i="2"/>
  <c r="D2745" i="2"/>
  <c r="H2744" i="2"/>
  <c r="D2744" i="2"/>
  <c r="H2743" i="2"/>
  <c r="D2743" i="2"/>
  <c r="H2742" i="2"/>
  <c r="D2742" i="2"/>
  <c r="H2741" i="2"/>
  <c r="D2741" i="2"/>
  <c r="H2740" i="2"/>
  <c r="D2740" i="2"/>
  <c r="H2739" i="2"/>
  <c r="D2739" i="2"/>
  <c r="H2738" i="2"/>
  <c r="D2738" i="2"/>
  <c r="H2737" i="2"/>
  <c r="D2737" i="2"/>
  <c r="H2736" i="2"/>
  <c r="D2736" i="2"/>
  <c r="H2735" i="2"/>
  <c r="D2735" i="2"/>
  <c r="H2733" i="2"/>
  <c r="D2733" i="2"/>
  <c r="H2732" i="2"/>
  <c r="D2732" i="2"/>
  <c r="H2731" i="2"/>
  <c r="D2731" i="2"/>
  <c r="H2728" i="2"/>
  <c r="D2728" i="2"/>
  <c r="H2725" i="2"/>
  <c r="D2725" i="2"/>
  <c r="H2724" i="2"/>
  <c r="D2724" i="2"/>
  <c r="H2723" i="2"/>
  <c r="D2723" i="2"/>
  <c r="H2722" i="2"/>
  <c r="D2722" i="2"/>
  <c r="H2721" i="2"/>
  <c r="D2721" i="2"/>
  <c r="H2720" i="2"/>
  <c r="D2720" i="2"/>
  <c r="H2719" i="2"/>
  <c r="D2719" i="2"/>
  <c r="H2718" i="2"/>
  <c r="D2718" i="2"/>
  <c r="H2717" i="2"/>
  <c r="D2717" i="2"/>
  <c r="H2716" i="2"/>
  <c r="D2716" i="2"/>
  <c r="H2715" i="2"/>
  <c r="D2715" i="2"/>
  <c r="H2714" i="2"/>
  <c r="D2714" i="2"/>
  <c r="H2713" i="2"/>
  <c r="D2713" i="2"/>
  <c r="H2712" i="2"/>
  <c r="D2712" i="2"/>
  <c r="H2708" i="2"/>
  <c r="D2708" i="2"/>
  <c r="H2701" i="2"/>
  <c r="D2701" i="2"/>
  <c r="H2698" i="2"/>
  <c r="D2698" i="2"/>
  <c r="H2697" i="2"/>
  <c r="D2697" i="2"/>
  <c r="H2696" i="2"/>
  <c r="D2696" i="2"/>
  <c r="H2695" i="2"/>
  <c r="D2695" i="2"/>
  <c r="H2694" i="2"/>
  <c r="D2694" i="2"/>
  <c r="H2693" i="2"/>
  <c r="D2693" i="2"/>
  <c r="H2692" i="2"/>
  <c r="D2692" i="2"/>
  <c r="H2691" i="2"/>
  <c r="D2691" i="2"/>
  <c r="H2690" i="2"/>
  <c r="D2690" i="2"/>
  <c r="H2689" i="2"/>
  <c r="D2689" i="2"/>
  <c r="H2688" i="2"/>
  <c r="D2688" i="2"/>
  <c r="H2687" i="2"/>
  <c r="D2687" i="2"/>
  <c r="H2686" i="2"/>
  <c r="D2686" i="2"/>
  <c r="H2685" i="2"/>
  <c r="D2685" i="2"/>
  <c r="H2683" i="2"/>
  <c r="D2683" i="2"/>
  <c r="H2681" i="2"/>
  <c r="D2681" i="2"/>
  <c r="H2678" i="2"/>
  <c r="D2678" i="2"/>
  <c r="H2677" i="2"/>
  <c r="D2677" i="2"/>
  <c r="H2675" i="2"/>
  <c r="D2675" i="2"/>
  <c r="H2674" i="2"/>
  <c r="D2674" i="2"/>
  <c r="H2673" i="2"/>
  <c r="D2673" i="2"/>
  <c r="H2672" i="2"/>
  <c r="D2672" i="2"/>
  <c r="H2671" i="2"/>
  <c r="D2671" i="2"/>
  <c r="H2669" i="2"/>
  <c r="D2669" i="2"/>
  <c r="H2666" i="2"/>
  <c r="D2666" i="2"/>
  <c r="H2665" i="2"/>
  <c r="D2665" i="2"/>
  <c r="H2663" i="2"/>
  <c r="D2663" i="2"/>
  <c r="H2655" i="2"/>
  <c r="D2655" i="2"/>
  <c r="H2654" i="2"/>
  <c r="D2654" i="2"/>
  <c r="H2652" i="2"/>
  <c r="D2652" i="2"/>
  <c r="H2651" i="2"/>
  <c r="D2651" i="2"/>
  <c r="H2650" i="2"/>
  <c r="D2650" i="2"/>
  <c r="H2648" i="2"/>
  <c r="D2648" i="2"/>
  <c r="H2647" i="2"/>
  <c r="D2647" i="2"/>
  <c r="H2645" i="2"/>
  <c r="D2645" i="2"/>
  <c r="H2644" i="2"/>
  <c r="D2644" i="2"/>
  <c r="H2642" i="2"/>
  <c r="D2642" i="2"/>
  <c r="H2641" i="2"/>
  <c r="D2641" i="2"/>
  <c r="H2639" i="2"/>
  <c r="D2639" i="2"/>
  <c r="H2638" i="2"/>
  <c r="D2638" i="2"/>
  <c r="H2636" i="2"/>
  <c r="D2636" i="2"/>
  <c r="H2635" i="2"/>
  <c r="D2635" i="2"/>
  <c r="H2633" i="2"/>
  <c r="D2633" i="2"/>
  <c r="H2628" i="2"/>
  <c r="D2628" i="2"/>
  <c r="H2627" i="2"/>
  <c r="D2627" i="2"/>
  <c r="H2626" i="2"/>
  <c r="D2626" i="2"/>
  <c r="H2625" i="2"/>
  <c r="D2625" i="2"/>
  <c r="H2624" i="2"/>
  <c r="D2624" i="2"/>
  <c r="H2622" i="2"/>
  <c r="D2622" i="2"/>
  <c r="H2621" i="2"/>
  <c r="D2621" i="2"/>
  <c r="H2619" i="2"/>
  <c r="D2619" i="2"/>
  <c r="H2618" i="2"/>
  <c r="D2618" i="2"/>
  <c r="H2616" i="2"/>
  <c r="D2616" i="2"/>
  <c r="H2615" i="2"/>
  <c r="D2615" i="2"/>
  <c r="H2613" i="2"/>
  <c r="D2613" i="2"/>
  <c r="H2612" i="2"/>
  <c r="D2612" i="2"/>
  <c r="H2611" i="2"/>
  <c r="D2611" i="2"/>
  <c r="H2610" i="2"/>
  <c r="D2610" i="2"/>
  <c r="H2609" i="2"/>
  <c r="D2609" i="2"/>
  <c r="H2608" i="2"/>
  <c r="D2608" i="2"/>
  <c r="H2607" i="2"/>
  <c r="D2607" i="2"/>
  <c r="H2606" i="2"/>
  <c r="D2606" i="2"/>
  <c r="H2604" i="2"/>
  <c r="D2604" i="2"/>
  <c r="H2602" i="2"/>
  <c r="D2602" i="2"/>
  <c r="H2601" i="2"/>
  <c r="D2601" i="2"/>
  <c r="H2599" i="2"/>
  <c r="D2599" i="2"/>
  <c r="H2598" i="2"/>
  <c r="D2598" i="2"/>
  <c r="H2597" i="2"/>
  <c r="D2597" i="2"/>
  <c r="H2595" i="2"/>
  <c r="D2595" i="2"/>
  <c r="H2594" i="2"/>
  <c r="D2594" i="2"/>
  <c r="H2592" i="2"/>
  <c r="D2592" i="2"/>
  <c r="H2591" i="2"/>
  <c r="D2591" i="2"/>
  <c r="H2590" i="2"/>
  <c r="D2590" i="2"/>
  <c r="H2589" i="2"/>
  <c r="D2589" i="2"/>
  <c r="H2588" i="2"/>
  <c r="D2588" i="2"/>
  <c r="H2587" i="2"/>
  <c r="D2587" i="2"/>
  <c r="H2586" i="2"/>
  <c r="D2586" i="2"/>
  <c r="H2585" i="2"/>
  <c r="D2585" i="2"/>
  <c r="H2584" i="2"/>
  <c r="D2584" i="2"/>
  <c r="H2583" i="2"/>
  <c r="D2583" i="2"/>
  <c r="H2582" i="2"/>
  <c r="D2582" i="2"/>
  <c r="H2581" i="2"/>
  <c r="D2581" i="2"/>
  <c r="H2580" i="2"/>
  <c r="D2580" i="2"/>
  <c r="H2579" i="2"/>
  <c r="D2579" i="2"/>
  <c r="H2578" i="2"/>
  <c r="D2578" i="2"/>
  <c r="H2576" i="2"/>
  <c r="D2576" i="2"/>
  <c r="H2575" i="2"/>
  <c r="D2575" i="2"/>
  <c r="H2574" i="2"/>
  <c r="D2574" i="2"/>
  <c r="H2572" i="2"/>
  <c r="D2572" i="2"/>
  <c r="H2571" i="2"/>
  <c r="D2571" i="2"/>
  <c r="H2569" i="2"/>
  <c r="D2569" i="2"/>
  <c r="H2568" i="2"/>
  <c r="D2568" i="2"/>
  <c r="H2567" i="2"/>
  <c r="D2567" i="2"/>
  <c r="H2566" i="2"/>
  <c r="D2566" i="2"/>
  <c r="H2565" i="2"/>
  <c r="D2565" i="2"/>
  <c r="H2564" i="2"/>
  <c r="D2564" i="2"/>
  <c r="H2563" i="2"/>
  <c r="D2563" i="2"/>
  <c r="H2562" i="2"/>
  <c r="D2562" i="2"/>
  <c r="H2561" i="2"/>
  <c r="D2561" i="2"/>
  <c r="H2560" i="2"/>
  <c r="D2560" i="2"/>
  <c r="H2559" i="2"/>
  <c r="D2559" i="2"/>
  <c r="H2558" i="2"/>
  <c r="D2558" i="2"/>
  <c r="H2557" i="2"/>
  <c r="D2557" i="2"/>
  <c r="H2556" i="2"/>
  <c r="D2556" i="2"/>
  <c r="H2555" i="2"/>
  <c r="D2555" i="2"/>
  <c r="H2554" i="2"/>
  <c r="D2554" i="2"/>
  <c r="H2553" i="2"/>
  <c r="D2553" i="2"/>
  <c r="H2552" i="2"/>
  <c r="D2552" i="2"/>
  <c r="H2551" i="2"/>
  <c r="D2551" i="2"/>
  <c r="H2550" i="2"/>
  <c r="D2550" i="2"/>
  <c r="H2549" i="2"/>
  <c r="D2549" i="2"/>
  <c r="H2547" i="2"/>
  <c r="D2547" i="2"/>
  <c r="H2546" i="2"/>
  <c r="D2546" i="2"/>
  <c r="H2544" i="2"/>
  <c r="D2544" i="2"/>
  <c r="H2543" i="2"/>
  <c r="D2543" i="2"/>
  <c r="H2542" i="2"/>
  <c r="D2542" i="2"/>
  <c r="H2541" i="2"/>
  <c r="D2541" i="2"/>
  <c r="H2540" i="2"/>
  <c r="D2540" i="2"/>
  <c r="H2539" i="2"/>
  <c r="D2539" i="2"/>
  <c r="H2538" i="2"/>
  <c r="D2538" i="2"/>
  <c r="H2537" i="2"/>
  <c r="D2537" i="2"/>
  <c r="H2536" i="2"/>
  <c r="D2536" i="2"/>
  <c r="H2535" i="2"/>
  <c r="D2535" i="2"/>
  <c r="H2534" i="2"/>
  <c r="D2534" i="2"/>
  <c r="H2533" i="2"/>
  <c r="D2533" i="2"/>
  <c r="H2532" i="2"/>
  <c r="D2532" i="2"/>
  <c r="H2531" i="2"/>
  <c r="D2531" i="2"/>
  <c r="H2529" i="2"/>
  <c r="D2529" i="2"/>
  <c r="H2528" i="2"/>
  <c r="D2528" i="2"/>
  <c r="H2527" i="2"/>
  <c r="D2527" i="2"/>
  <c r="H2526" i="2"/>
  <c r="D2526" i="2"/>
  <c r="H2525" i="2"/>
  <c r="D2525" i="2"/>
  <c r="H2524" i="2"/>
  <c r="D2524" i="2"/>
  <c r="H2523" i="2"/>
  <c r="D2523" i="2"/>
  <c r="H2521" i="2"/>
  <c r="D2521" i="2"/>
  <c r="H2520" i="2"/>
  <c r="D2520" i="2"/>
  <c r="H2518" i="2"/>
  <c r="D2518" i="2"/>
  <c r="H2517" i="2"/>
  <c r="D2517" i="2"/>
  <c r="H2516" i="2"/>
  <c r="D2516" i="2"/>
  <c r="H2515" i="2"/>
  <c r="D2515" i="2"/>
  <c r="H2514" i="2"/>
  <c r="D2514" i="2"/>
  <c r="H2513" i="2"/>
  <c r="D2513" i="2"/>
  <c r="H2512" i="2"/>
  <c r="D2512" i="2"/>
  <c r="H2511" i="2"/>
  <c r="D2511" i="2"/>
  <c r="H2510" i="2"/>
  <c r="D2510" i="2"/>
  <c r="H2509" i="2"/>
  <c r="D2509" i="2"/>
  <c r="H2508" i="2"/>
  <c r="D2508" i="2"/>
  <c r="H2507" i="2"/>
  <c r="D2507" i="2"/>
  <c r="H2506" i="2"/>
  <c r="D2506" i="2"/>
  <c r="H2505" i="2"/>
  <c r="D2505" i="2"/>
  <c r="H2504" i="2"/>
  <c r="D2504" i="2"/>
  <c r="H2503" i="2"/>
  <c r="D2503" i="2"/>
  <c r="H2502" i="2"/>
  <c r="D2502" i="2"/>
  <c r="H2501" i="2"/>
  <c r="D2501" i="2"/>
  <c r="D2500" i="2"/>
  <c r="H2499" i="2"/>
  <c r="D2499" i="2"/>
  <c r="H2498" i="2"/>
  <c r="D2498" i="2"/>
  <c r="H2497" i="2"/>
  <c r="D2497" i="2"/>
  <c r="H2492" i="2"/>
  <c r="D2492" i="2"/>
  <c r="H2490" i="2"/>
  <c r="D2490" i="2"/>
  <c r="H2489" i="2"/>
  <c r="D2489" i="2"/>
  <c r="H2487" i="2"/>
  <c r="D2487" i="2"/>
  <c r="H2486" i="2"/>
  <c r="D2486" i="2"/>
  <c r="H2485" i="2"/>
  <c r="D2485" i="2"/>
  <c r="H2484" i="2"/>
  <c r="D2484" i="2"/>
  <c r="H2483" i="2"/>
  <c r="D2483" i="2"/>
  <c r="H2482" i="2"/>
  <c r="D2482" i="2"/>
  <c r="H2481" i="2"/>
  <c r="D2481" i="2"/>
  <c r="H2480" i="2"/>
  <c r="D2480" i="2"/>
  <c r="H2479" i="2"/>
  <c r="D2479" i="2"/>
  <c r="H2478" i="2"/>
  <c r="D2478" i="2"/>
  <c r="H2477" i="2"/>
  <c r="D2477" i="2"/>
  <c r="H2476" i="2"/>
  <c r="D2476" i="2"/>
  <c r="H2475" i="2"/>
  <c r="D2475" i="2"/>
  <c r="H2474" i="2"/>
  <c r="D2474" i="2"/>
  <c r="H2473" i="2"/>
  <c r="D2473" i="2"/>
  <c r="H2472" i="2"/>
  <c r="D2472" i="2"/>
  <c r="H2471" i="2"/>
  <c r="H2470" i="2"/>
  <c r="D2470" i="2"/>
  <c r="H2469" i="2"/>
  <c r="D2469" i="2"/>
  <c r="H2467" i="2"/>
  <c r="D2467" i="2"/>
  <c r="H2466" i="2"/>
  <c r="D2466" i="2"/>
  <c r="H2464" i="2"/>
  <c r="D2464" i="2"/>
  <c r="H2462" i="2"/>
  <c r="D2462" i="2"/>
  <c r="H2461" i="2"/>
  <c r="D2461" i="2"/>
  <c r="H2459" i="2"/>
  <c r="D2459" i="2"/>
  <c r="H2458" i="2"/>
  <c r="D2458" i="2"/>
  <c r="H2457" i="2"/>
  <c r="D2457" i="2"/>
  <c r="H2456" i="2"/>
  <c r="D2456" i="2"/>
  <c r="H2455" i="2"/>
  <c r="D2455" i="2"/>
  <c r="H2454" i="2"/>
  <c r="D2454" i="2"/>
  <c r="H2453" i="2"/>
  <c r="D2453" i="2"/>
  <c r="H2452" i="2"/>
  <c r="D2452" i="2"/>
  <c r="H2451" i="2"/>
  <c r="D2451" i="2"/>
  <c r="H2450" i="2"/>
  <c r="D2450" i="2"/>
  <c r="H2449" i="2"/>
  <c r="D2449" i="2"/>
  <c r="H2448" i="2"/>
  <c r="D2448" i="2"/>
  <c r="H2447" i="2"/>
  <c r="D2447" i="2"/>
  <c r="H2446" i="2"/>
  <c r="D2446" i="2"/>
  <c r="H2445" i="2"/>
  <c r="D2445" i="2"/>
  <c r="H2444" i="2"/>
  <c r="D2444" i="2"/>
  <c r="D2443" i="2"/>
  <c r="H2442" i="2"/>
  <c r="D2442" i="2"/>
  <c r="H2441" i="2"/>
  <c r="D2441" i="2"/>
  <c r="H2440" i="2"/>
  <c r="D2440" i="2"/>
  <c r="H2439" i="2"/>
  <c r="D2439" i="2"/>
  <c r="H2437" i="2"/>
  <c r="D2437" i="2"/>
  <c r="H2436" i="2"/>
  <c r="D2436" i="2"/>
  <c r="H2434" i="2"/>
  <c r="D2434" i="2"/>
  <c r="H2433" i="2"/>
  <c r="D2433" i="2"/>
  <c r="H2432" i="2"/>
  <c r="D2432" i="2"/>
  <c r="H2431" i="2"/>
  <c r="D2431" i="2"/>
  <c r="H2429" i="2"/>
  <c r="D2429" i="2"/>
  <c r="H2428" i="2"/>
  <c r="D2428" i="2"/>
  <c r="H2426" i="2"/>
  <c r="D2426" i="2"/>
  <c r="H2425" i="2"/>
  <c r="D2425" i="2"/>
  <c r="H2423" i="2"/>
  <c r="D2423" i="2"/>
  <c r="H2422" i="2"/>
  <c r="D2422" i="2"/>
  <c r="H2421" i="2"/>
  <c r="D2421" i="2"/>
  <c r="H2420" i="2"/>
  <c r="D2420" i="2"/>
  <c r="H2419" i="2"/>
  <c r="D2419" i="2"/>
  <c r="H2417" i="2"/>
  <c r="D2417" i="2"/>
  <c r="H2416" i="2"/>
  <c r="D2416" i="2"/>
  <c r="H2415" i="2"/>
  <c r="D2415" i="2"/>
  <c r="H2413" i="2"/>
  <c r="D2413" i="2"/>
  <c r="H2412" i="2"/>
  <c r="D2412" i="2"/>
  <c r="H2410" i="2"/>
  <c r="D2410" i="2"/>
  <c r="H2408" i="2"/>
  <c r="D2408" i="2"/>
  <c r="H2407" i="2"/>
  <c r="D2407" i="2"/>
  <c r="H2405" i="2"/>
  <c r="D2405" i="2"/>
  <c r="H2404" i="2"/>
  <c r="D2404" i="2"/>
  <c r="H2402" i="2"/>
  <c r="D2402" i="2"/>
  <c r="H2401" i="2"/>
  <c r="D2401" i="2"/>
  <c r="H2399" i="2"/>
  <c r="D2399" i="2"/>
  <c r="H2397" i="2"/>
  <c r="D2397" i="2"/>
  <c r="H2396" i="2"/>
  <c r="H2395" i="2"/>
  <c r="D2395" i="2"/>
  <c r="H2394" i="2"/>
  <c r="D2394" i="2"/>
  <c r="H2392" i="2"/>
  <c r="D2392" i="2"/>
  <c r="H2390" i="2"/>
  <c r="H2389" i="2"/>
  <c r="D2389" i="2"/>
  <c r="H2387" i="2"/>
  <c r="D2387" i="2"/>
  <c r="H2386" i="2"/>
  <c r="D2386" i="2"/>
  <c r="D2385" i="2"/>
  <c r="H2384" i="2"/>
  <c r="D2384" i="2"/>
  <c r="H2382" i="2"/>
  <c r="D2382" i="2"/>
  <c r="H2380" i="2"/>
  <c r="D2380" i="2"/>
  <c r="H2379" i="2"/>
  <c r="D2379" i="2"/>
  <c r="H2377" i="2"/>
  <c r="D2377" i="2"/>
  <c r="H2376" i="2"/>
  <c r="D2376" i="2"/>
  <c r="H2375" i="2"/>
  <c r="D2375" i="2"/>
  <c r="H2373" i="2"/>
  <c r="D2373" i="2"/>
  <c r="H2372" i="2"/>
  <c r="D2372" i="2"/>
  <c r="H2371" i="2"/>
  <c r="D2371" i="2"/>
  <c r="H2370" i="2"/>
  <c r="D2370" i="2"/>
  <c r="H2369" i="2"/>
  <c r="D2369" i="2"/>
  <c r="H2368" i="2"/>
  <c r="D2368" i="2"/>
  <c r="H2367" i="2"/>
  <c r="D2367" i="2"/>
  <c r="H2366" i="2"/>
  <c r="D2366" i="2"/>
  <c r="H2365" i="2"/>
  <c r="D2365" i="2"/>
  <c r="H2364" i="2"/>
  <c r="D2364" i="2"/>
  <c r="H2363" i="2"/>
  <c r="D2363" i="2"/>
  <c r="H2362" i="2"/>
  <c r="D2362" i="2"/>
  <c r="H2361" i="2"/>
  <c r="D2361" i="2"/>
  <c r="H2360" i="2"/>
  <c r="D2360" i="2"/>
  <c r="H2358" i="2"/>
  <c r="D2358" i="2"/>
  <c r="H2357" i="2"/>
  <c r="D2357" i="2"/>
  <c r="H2355" i="2"/>
  <c r="D2355" i="2"/>
  <c r="H2354" i="2"/>
  <c r="D2354" i="2"/>
  <c r="H2353" i="2"/>
  <c r="D2353" i="2"/>
  <c r="H1213" i="2"/>
  <c r="D1213" i="2"/>
  <c r="H2352" i="2"/>
  <c r="D2352" i="2"/>
  <c r="H2351" i="2"/>
  <c r="D2351" i="2"/>
  <c r="H1211" i="2"/>
  <c r="D1211" i="2"/>
  <c r="H2350" i="2"/>
  <c r="D2350" i="2"/>
  <c r="H2349" i="2"/>
  <c r="D2349" i="2"/>
  <c r="H1209" i="2"/>
  <c r="D1209" i="2"/>
  <c r="H2348" i="2"/>
  <c r="D2348" i="2"/>
  <c r="H2347" i="2"/>
  <c r="D2347" i="2"/>
  <c r="H1207" i="2"/>
  <c r="D1207" i="2"/>
  <c r="H2346" i="2"/>
  <c r="D2346" i="2"/>
  <c r="H2345" i="2"/>
  <c r="D2345" i="2"/>
  <c r="H2342" i="2"/>
  <c r="D2342" i="2"/>
  <c r="H2340" i="2"/>
  <c r="D2340" i="2"/>
  <c r="H2338" i="2"/>
  <c r="D2338" i="2"/>
  <c r="H2337" i="2"/>
  <c r="D2337" i="2"/>
  <c r="H2335" i="2"/>
  <c r="D2335" i="2"/>
  <c r="H2334" i="2"/>
  <c r="D2334" i="2"/>
  <c r="H2333" i="2"/>
  <c r="D2333" i="2"/>
  <c r="H2332" i="2"/>
  <c r="D2332" i="2"/>
  <c r="H2331" i="2"/>
  <c r="D2331" i="2"/>
  <c r="H2330" i="2"/>
  <c r="D2330" i="2"/>
  <c r="H2329" i="2"/>
  <c r="D2329" i="2"/>
  <c r="H2328" i="2"/>
  <c r="D2328" i="2"/>
  <c r="H2326" i="2"/>
  <c r="D2326" i="2"/>
  <c r="H2325" i="2"/>
  <c r="D2325" i="2"/>
  <c r="H2324" i="2"/>
  <c r="D2324" i="2"/>
  <c r="H2323" i="2"/>
  <c r="D2323" i="2"/>
  <c r="H2322" i="2"/>
  <c r="D2322" i="2"/>
  <c r="H2321" i="2"/>
  <c r="D2321" i="2"/>
  <c r="H2320" i="2"/>
  <c r="D2320" i="2"/>
  <c r="H2319" i="2"/>
  <c r="D2319" i="2"/>
  <c r="H2318" i="2"/>
  <c r="D2318" i="2"/>
  <c r="H2317" i="2"/>
  <c r="D2317" i="2"/>
  <c r="H2315" i="2"/>
  <c r="D2315" i="2"/>
  <c r="H2314" i="2"/>
  <c r="D2314" i="2"/>
  <c r="H2312" i="2"/>
  <c r="D2312" i="2"/>
  <c r="H2311" i="2"/>
  <c r="D2311" i="2"/>
  <c r="H2310" i="2"/>
  <c r="D2310" i="2"/>
  <c r="H2309" i="2"/>
  <c r="D2309" i="2"/>
  <c r="H2308" i="2"/>
  <c r="D2308" i="2"/>
  <c r="H2307" i="2"/>
  <c r="D2307" i="2"/>
  <c r="H2306" i="2"/>
  <c r="D2306" i="2"/>
  <c r="H2305" i="2"/>
  <c r="D2305" i="2"/>
  <c r="H2304" i="2"/>
  <c r="D2304" i="2"/>
  <c r="H2303" i="2"/>
  <c r="D2303" i="2"/>
  <c r="H2302" i="2"/>
  <c r="D2302" i="2"/>
  <c r="H2301" i="2"/>
  <c r="D2301" i="2"/>
  <c r="H2300" i="2"/>
  <c r="D2300" i="2"/>
  <c r="H2299" i="2"/>
  <c r="D2299" i="2"/>
  <c r="H2298" i="2"/>
  <c r="D2298" i="2"/>
  <c r="H2297" i="2"/>
  <c r="D2297" i="2"/>
  <c r="H2296" i="2"/>
  <c r="D2296" i="2"/>
  <c r="H2295" i="2"/>
  <c r="D2295" i="2"/>
  <c r="H2294" i="2"/>
  <c r="D2294" i="2"/>
  <c r="H2293" i="2"/>
  <c r="D2293" i="2"/>
  <c r="H2291" i="2"/>
  <c r="D2291" i="2"/>
  <c r="H2290" i="2"/>
  <c r="D2290" i="2"/>
  <c r="H2288" i="2"/>
  <c r="D2288" i="2"/>
  <c r="H2287" i="2"/>
  <c r="D2287" i="2"/>
  <c r="H2286" i="2"/>
  <c r="D2286" i="2"/>
  <c r="H2285" i="2"/>
  <c r="D2285" i="2"/>
  <c r="H2284" i="2"/>
  <c r="D2284" i="2"/>
  <c r="H2283" i="2"/>
  <c r="D2283" i="2"/>
  <c r="H2282" i="2"/>
  <c r="D2282" i="2"/>
  <c r="H2281" i="2"/>
  <c r="D2281" i="2"/>
  <c r="H2280" i="2"/>
  <c r="D2280" i="2"/>
  <c r="H2279" i="2"/>
  <c r="D2279" i="2"/>
  <c r="H2278" i="2"/>
  <c r="D2278" i="2"/>
  <c r="H2277" i="2"/>
  <c r="D2277" i="2"/>
  <c r="H2276" i="2"/>
  <c r="D2276" i="2"/>
  <c r="H2275" i="2"/>
  <c r="D2275" i="2"/>
  <c r="H2274" i="2"/>
  <c r="D2274" i="2"/>
  <c r="H2273" i="2"/>
  <c r="D2273" i="2"/>
  <c r="H2272" i="2"/>
  <c r="D2272" i="2"/>
  <c r="H2271" i="2"/>
  <c r="D2271" i="2"/>
  <c r="H2269" i="2"/>
  <c r="D2269" i="2"/>
  <c r="H2268" i="2"/>
  <c r="D2268" i="2"/>
  <c r="H2266" i="2"/>
  <c r="D2266" i="2"/>
  <c r="H2265" i="2"/>
  <c r="D2265" i="2"/>
  <c r="H2264" i="2"/>
  <c r="D2264" i="2"/>
  <c r="H2263" i="2"/>
  <c r="D2263" i="2"/>
  <c r="H2262" i="2"/>
  <c r="D2262" i="2"/>
  <c r="H2261" i="2"/>
  <c r="D2261" i="2"/>
  <c r="H2260" i="2"/>
  <c r="D2260" i="2"/>
  <c r="H2259" i="2"/>
  <c r="D2259" i="2"/>
  <c r="H2258" i="2"/>
  <c r="D2258" i="2"/>
  <c r="H2257" i="2"/>
  <c r="D2257" i="2"/>
  <c r="H2256" i="2"/>
  <c r="D2256" i="2"/>
  <c r="H2255" i="2"/>
  <c r="D2255" i="2"/>
  <c r="H2254" i="2"/>
  <c r="D2254" i="2"/>
  <c r="H2251" i="2"/>
  <c r="D2251" i="2"/>
  <c r="H2250" i="2"/>
  <c r="D2250" i="2"/>
  <c r="H2249" i="2"/>
  <c r="D2249" i="2"/>
  <c r="H2248" i="2"/>
  <c r="D2248" i="2"/>
  <c r="H2247" i="2"/>
  <c r="D2247" i="2"/>
  <c r="H2246" i="2"/>
  <c r="D2246" i="2"/>
  <c r="H2245" i="2"/>
  <c r="D2245" i="2"/>
  <c r="H2244" i="2"/>
  <c r="D2244" i="2"/>
  <c r="H2243" i="2"/>
  <c r="D2243" i="2"/>
  <c r="H2241" i="2"/>
  <c r="D2241" i="2"/>
  <c r="H2240" i="2"/>
  <c r="D2240" i="2"/>
  <c r="H2238" i="2"/>
  <c r="D2238" i="2"/>
  <c r="H2237" i="2"/>
  <c r="D2237" i="2"/>
  <c r="H2236" i="2"/>
  <c r="D2236" i="2"/>
  <c r="H2235" i="2"/>
  <c r="D2235" i="2"/>
  <c r="H2234" i="2"/>
  <c r="D2234" i="2"/>
  <c r="H2233" i="2"/>
  <c r="D2233" i="2"/>
  <c r="H2232" i="2"/>
  <c r="D2232" i="2"/>
  <c r="H2231" i="2"/>
  <c r="D2231" i="2"/>
  <c r="H2230" i="2"/>
  <c r="D2230" i="2"/>
  <c r="H2229" i="2"/>
  <c r="D2229" i="2"/>
  <c r="H2228" i="2"/>
  <c r="D2228" i="2"/>
  <c r="H2227" i="2"/>
  <c r="D2227" i="2"/>
  <c r="H2226" i="2"/>
  <c r="D2226" i="2"/>
  <c r="H2225" i="2"/>
  <c r="D2225" i="2"/>
  <c r="H2224" i="2"/>
  <c r="D2224" i="2"/>
  <c r="H2223" i="2"/>
  <c r="D2223" i="2"/>
  <c r="H2222" i="2"/>
  <c r="D2222" i="2"/>
  <c r="H2221" i="2"/>
  <c r="D2221" i="2"/>
  <c r="H2220" i="2"/>
  <c r="D2220" i="2"/>
  <c r="H2219" i="2"/>
  <c r="D2219" i="2"/>
  <c r="H2218" i="2"/>
  <c r="D2218" i="2"/>
  <c r="H2217" i="2"/>
  <c r="D2217" i="2"/>
  <c r="H2216" i="2"/>
  <c r="D2216" i="2"/>
  <c r="H2214" i="2"/>
  <c r="D2214" i="2"/>
  <c r="H2213" i="2"/>
  <c r="D2213" i="2"/>
  <c r="D2211" i="2"/>
  <c r="H2210" i="2"/>
  <c r="D2210" i="2"/>
  <c r="H2209" i="2"/>
  <c r="D2209" i="2"/>
  <c r="H2208" i="2"/>
  <c r="D2208" i="2"/>
  <c r="H2207" i="2"/>
  <c r="D2207" i="2"/>
  <c r="H2206" i="2"/>
  <c r="D2206" i="2"/>
  <c r="H2205" i="2"/>
  <c r="D2205" i="2"/>
  <c r="H2204" i="2"/>
  <c r="D2204" i="2"/>
  <c r="H2203" i="2"/>
  <c r="D2203" i="2"/>
  <c r="H2202" i="2"/>
  <c r="D2202" i="2"/>
  <c r="H2201" i="2"/>
  <c r="D2201" i="2"/>
  <c r="H2200" i="2"/>
  <c r="D2200" i="2"/>
  <c r="H2199" i="2"/>
  <c r="D2199" i="2"/>
  <c r="H2198" i="2"/>
  <c r="H2197" i="2"/>
  <c r="H2196" i="2"/>
  <c r="H2188" i="2"/>
  <c r="H2189" i="2"/>
  <c r="H2186" i="2"/>
  <c r="H2184" i="2"/>
  <c r="D2184" i="2"/>
  <c r="H2183" i="2"/>
  <c r="D2183" i="2"/>
  <c r="H2182" i="2"/>
  <c r="D2182" i="2"/>
  <c r="H2181" i="2"/>
  <c r="D2181" i="2"/>
  <c r="H2180" i="2"/>
  <c r="D2180" i="2"/>
  <c r="H2178" i="2"/>
  <c r="D2178" i="2"/>
  <c r="H2177" i="2"/>
  <c r="D2177" i="2"/>
  <c r="H2175" i="2"/>
  <c r="D2175" i="2"/>
  <c r="H2174" i="2"/>
  <c r="D2174" i="2"/>
  <c r="H2173" i="2"/>
  <c r="D2173" i="2"/>
  <c r="H2172" i="2"/>
  <c r="D2172" i="2"/>
  <c r="H2171" i="2"/>
  <c r="D2171" i="2"/>
  <c r="H2170" i="2"/>
  <c r="D2170" i="2"/>
  <c r="H2169" i="2"/>
  <c r="D2169" i="2"/>
  <c r="H2168" i="2"/>
  <c r="D2168" i="2"/>
  <c r="H2167" i="2"/>
  <c r="D2167" i="2"/>
  <c r="H2166" i="2"/>
  <c r="D2166" i="2"/>
  <c r="H2165" i="2"/>
  <c r="D2165" i="2"/>
  <c r="H2164" i="2"/>
  <c r="D2164" i="2"/>
  <c r="H2163" i="2"/>
  <c r="D2163" i="2"/>
  <c r="H2162" i="2"/>
  <c r="D2162" i="2"/>
  <c r="H2161" i="2"/>
  <c r="D2161" i="2"/>
  <c r="H2160" i="2"/>
  <c r="D2160" i="2"/>
  <c r="H2158" i="2"/>
  <c r="D2158" i="2"/>
  <c r="H2153" i="2"/>
  <c r="D2153" i="2"/>
  <c r="H2150" i="2"/>
  <c r="D2150" i="2"/>
  <c r="H2149" i="2"/>
  <c r="D2149" i="2"/>
  <c r="H2148" i="2"/>
  <c r="D2148" i="2"/>
  <c r="H2147" i="2"/>
  <c r="D2147" i="2"/>
  <c r="H2146" i="2"/>
  <c r="D2146" i="2"/>
  <c r="H2145" i="2"/>
  <c r="D2145" i="2"/>
  <c r="H2144" i="2"/>
  <c r="D2144" i="2"/>
  <c r="H2143" i="2"/>
  <c r="D2143" i="2"/>
  <c r="H2142" i="2"/>
  <c r="D2142" i="2"/>
  <c r="H2141" i="2"/>
  <c r="D2141" i="2"/>
  <c r="H2140" i="2"/>
  <c r="D2140" i="2"/>
  <c r="H2139" i="2"/>
  <c r="D2139" i="2"/>
  <c r="H2138" i="2"/>
  <c r="D2138" i="2"/>
  <c r="H2125" i="2"/>
  <c r="H2113" i="2"/>
  <c r="H2109" i="2"/>
  <c r="D2109" i="2"/>
  <c r="H2108" i="2"/>
  <c r="D2108" i="2"/>
  <c r="H2107" i="2"/>
  <c r="D2107" i="2"/>
  <c r="H2105" i="2"/>
  <c r="D2105" i="2"/>
  <c r="H2104" i="2"/>
  <c r="D2104" i="2"/>
  <c r="H2103" i="2"/>
  <c r="D2103" i="2"/>
  <c r="H2101" i="2"/>
  <c r="D2101" i="2"/>
  <c r="H2100" i="2"/>
  <c r="D2100" i="2"/>
  <c r="H2098" i="2"/>
  <c r="D2098" i="2"/>
  <c r="H2097" i="2"/>
  <c r="D2097" i="2"/>
  <c r="H2096" i="2"/>
  <c r="D2096" i="2"/>
  <c r="H2095" i="2"/>
  <c r="D2095" i="2"/>
  <c r="H2094" i="2"/>
  <c r="D2094" i="2"/>
  <c r="H2093" i="2"/>
  <c r="D2093" i="2"/>
  <c r="H2091" i="2"/>
  <c r="D2091" i="2"/>
  <c r="H2090" i="2"/>
  <c r="D2090" i="2"/>
  <c r="H2089" i="2"/>
  <c r="D2089" i="2"/>
  <c r="H2088" i="2"/>
  <c r="D2088" i="2"/>
  <c r="H2087" i="2"/>
  <c r="D2087" i="2"/>
  <c r="H2086" i="2"/>
  <c r="D2086" i="2"/>
  <c r="H2081" i="2"/>
  <c r="D2081" i="2"/>
  <c r="H2080" i="2"/>
  <c r="D2080" i="2"/>
  <c r="H2079" i="2"/>
  <c r="D2079" i="2"/>
  <c r="H2078" i="2"/>
  <c r="D2078" i="2"/>
  <c r="H2077" i="2"/>
  <c r="D2077" i="2"/>
  <c r="H2075" i="2"/>
  <c r="D2075" i="2"/>
  <c r="H2074" i="2"/>
  <c r="D2074" i="2"/>
  <c r="H2072" i="2"/>
  <c r="D2072" i="2"/>
  <c r="H2071" i="2"/>
  <c r="D2071" i="2"/>
  <c r="H2070" i="2"/>
  <c r="D2070" i="2"/>
  <c r="H2069" i="2"/>
  <c r="D2069" i="2"/>
  <c r="H2068" i="2"/>
  <c r="D2068" i="2"/>
  <c r="H2066" i="2"/>
  <c r="D2066" i="2"/>
  <c r="H2065" i="2"/>
  <c r="D2065" i="2"/>
  <c r="H2064" i="2"/>
  <c r="D2064" i="2"/>
  <c r="H2063" i="2"/>
  <c r="D2063" i="2"/>
  <c r="H2062" i="2"/>
  <c r="D2062" i="2"/>
  <c r="H2061" i="2"/>
  <c r="D2061" i="2"/>
  <c r="H2060" i="2"/>
  <c r="D2060" i="2"/>
  <c r="H2059" i="2"/>
  <c r="D2059" i="2"/>
  <c r="H2058" i="2"/>
  <c r="D2058" i="2"/>
  <c r="H2057" i="2"/>
  <c r="D2057" i="2"/>
  <c r="H2056" i="2"/>
  <c r="D2056" i="2"/>
  <c r="H2055" i="2"/>
  <c r="D2055" i="2"/>
  <c r="H2053" i="2"/>
  <c r="D2053" i="2"/>
  <c r="H2052" i="2"/>
  <c r="D2052" i="2"/>
  <c r="H2050" i="2"/>
  <c r="D2050" i="2"/>
  <c r="H2037" i="2"/>
  <c r="D2037" i="2"/>
  <c r="H2036" i="2"/>
  <c r="H2035" i="2"/>
  <c r="D2035" i="2"/>
  <c r="H2034" i="2"/>
  <c r="D2034" i="2"/>
  <c r="H2033" i="2"/>
  <c r="D2033" i="2"/>
  <c r="D2032" i="2"/>
  <c r="H2031" i="2"/>
  <c r="D2031" i="2"/>
  <c r="H2029" i="2"/>
  <c r="D2029" i="2"/>
  <c r="H2028" i="2"/>
  <c r="D2028" i="2"/>
  <c r="H2026" i="2"/>
  <c r="D2026" i="2"/>
  <c r="H2025" i="2"/>
  <c r="D2025" i="2"/>
  <c r="H2024" i="2"/>
  <c r="D2024" i="2"/>
  <c r="H2023" i="2"/>
  <c r="D2023" i="2"/>
  <c r="H2022" i="2"/>
  <c r="D2022" i="2"/>
  <c r="H2021" i="2"/>
  <c r="D2021" i="2"/>
  <c r="H2020" i="2"/>
  <c r="D2020" i="2"/>
  <c r="H2019" i="2"/>
  <c r="D2019" i="2"/>
  <c r="H2018" i="2"/>
  <c r="D2018" i="2"/>
  <c r="H2016" i="2"/>
  <c r="D2016" i="2"/>
  <c r="H2015" i="2"/>
  <c r="D2015" i="2"/>
  <c r="H2013" i="2"/>
  <c r="D2013" i="2"/>
  <c r="H2012" i="2"/>
  <c r="D2012" i="2"/>
  <c r="H2011" i="2"/>
  <c r="D2011" i="2"/>
  <c r="H2010" i="2"/>
  <c r="D2010" i="2"/>
  <c r="H2009" i="2"/>
  <c r="D2009" i="2"/>
  <c r="H2008" i="2"/>
  <c r="D2008" i="2"/>
  <c r="H2007" i="2"/>
  <c r="D2007" i="2"/>
  <c r="H2006" i="2"/>
  <c r="D2006" i="2"/>
  <c r="H2005" i="2"/>
  <c r="D2005" i="2"/>
  <c r="H2004" i="2"/>
  <c r="D2004" i="2"/>
  <c r="H2003" i="2"/>
  <c r="D2003" i="2"/>
  <c r="H2002" i="2"/>
  <c r="D2002" i="2"/>
  <c r="H2001" i="2"/>
  <c r="D2001" i="2"/>
  <c r="H2000" i="2"/>
  <c r="D2000" i="2"/>
  <c r="H1999" i="2"/>
  <c r="D1999" i="2"/>
  <c r="H1998" i="2"/>
  <c r="D1998" i="2"/>
  <c r="H1997" i="2"/>
  <c r="D1997" i="2"/>
  <c r="H1996" i="2"/>
  <c r="D1996" i="2"/>
  <c r="H1995" i="2"/>
  <c r="D1995" i="2"/>
  <c r="H1994" i="2"/>
  <c r="D1994" i="2"/>
  <c r="H1993" i="2"/>
  <c r="D1993" i="2"/>
  <c r="H1991" i="2"/>
  <c r="D1991" i="2"/>
  <c r="H1990" i="2"/>
  <c r="D1990" i="2"/>
  <c r="H1988" i="2"/>
  <c r="D1988" i="2"/>
  <c r="H1987" i="2"/>
  <c r="D1987" i="2"/>
  <c r="H1986" i="2"/>
  <c r="D1986" i="2"/>
  <c r="H1985" i="2"/>
  <c r="D1985" i="2"/>
  <c r="H1984" i="2"/>
  <c r="D1984" i="2"/>
  <c r="H1983" i="2"/>
  <c r="D1983" i="2"/>
  <c r="H1982" i="2"/>
  <c r="D1982" i="2"/>
  <c r="H1981" i="2"/>
  <c r="D1981" i="2"/>
  <c r="H1980" i="2"/>
  <c r="D1980" i="2"/>
  <c r="H1979" i="2"/>
  <c r="D1979" i="2"/>
  <c r="H1978" i="2"/>
  <c r="D1978" i="2"/>
  <c r="H1977" i="2"/>
  <c r="D1977" i="2"/>
  <c r="H1976" i="2"/>
  <c r="D1976" i="2"/>
  <c r="H1975" i="2"/>
  <c r="D1975" i="2"/>
  <c r="H1974" i="2"/>
  <c r="D1974" i="2"/>
  <c r="H1973" i="2"/>
  <c r="D1973" i="2"/>
  <c r="H1972" i="2"/>
  <c r="D1972" i="2"/>
  <c r="H1971" i="2"/>
  <c r="D1971" i="2"/>
  <c r="H1970" i="2"/>
  <c r="D1970" i="2"/>
  <c r="H1969" i="2"/>
  <c r="D1969" i="2"/>
  <c r="H1967" i="2"/>
  <c r="D1967" i="2"/>
  <c r="H1966" i="2"/>
  <c r="D1966" i="2"/>
  <c r="H1964" i="2"/>
  <c r="D1964" i="2"/>
  <c r="H1962" i="2"/>
  <c r="D1962" i="2"/>
  <c r="H1961" i="2"/>
  <c r="D1961" i="2"/>
  <c r="H1960" i="2"/>
  <c r="D1960" i="2"/>
  <c r="H1959" i="2"/>
  <c r="D1959" i="2"/>
  <c r="H1958" i="2"/>
  <c r="D1958" i="2"/>
  <c r="H1957" i="2"/>
  <c r="D1957" i="2"/>
  <c r="H1956" i="2"/>
  <c r="D1956" i="2"/>
  <c r="H1955" i="2"/>
  <c r="D1955" i="2"/>
  <c r="H1954" i="2"/>
  <c r="D1954" i="2"/>
  <c r="H1953" i="2"/>
  <c r="D1953" i="2"/>
  <c r="H1952" i="2"/>
  <c r="D1952" i="2"/>
  <c r="H1945" i="2"/>
  <c r="D1945" i="2"/>
  <c r="H1944" i="2"/>
  <c r="D1944" i="2"/>
  <c r="H1943" i="2"/>
  <c r="D1943" i="2"/>
  <c r="H1942" i="2"/>
  <c r="H1941" i="2"/>
  <c r="D1941" i="2"/>
  <c r="D1940" i="2"/>
  <c r="H1939" i="2"/>
  <c r="H1938" i="2"/>
  <c r="D1938" i="2"/>
  <c r="H1937" i="2"/>
  <c r="H1936" i="2"/>
  <c r="H1935" i="2"/>
  <c r="D1935" i="2"/>
  <c r="H1933" i="2"/>
  <c r="D1933" i="2"/>
  <c r="H1932" i="2"/>
  <c r="D1932" i="2"/>
  <c r="H1930" i="2"/>
  <c r="D1930" i="2"/>
  <c r="H1929" i="2"/>
  <c r="D1929" i="2"/>
  <c r="H1928" i="2"/>
  <c r="D1928" i="2"/>
  <c r="H1927" i="2"/>
  <c r="D1927" i="2"/>
  <c r="H1926" i="2"/>
  <c r="D1926" i="2"/>
  <c r="H1925" i="2"/>
  <c r="D1925" i="2"/>
  <c r="H1924" i="2"/>
  <c r="D1924" i="2"/>
  <c r="H1923" i="2"/>
  <c r="D1923" i="2"/>
  <c r="H1922" i="2"/>
  <c r="D1922" i="2"/>
  <c r="H1921" i="2"/>
  <c r="D1921" i="2"/>
  <c r="H1920" i="2"/>
  <c r="D1920" i="2"/>
  <c r="H1919" i="2"/>
  <c r="D1919" i="2"/>
  <c r="H1918" i="2"/>
  <c r="D1918" i="2"/>
  <c r="H1917" i="2"/>
  <c r="D1917" i="2"/>
  <c r="H1915" i="2"/>
  <c r="D1915" i="2"/>
  <c r="H1914" i="2"/>
  <c r="D1914" i="2"/>
  <c r="H1913" i="2"/>
  <c r="D1913" i="2"/>
  <c r="H1912" i="2"/>
  <c r="D1912" i="2"/>
  <c r="H1911" i="2"/>
  <c r="D1911" i="2"/>
  <c r="H1910" i="2"/>
  <c r="D1910" i="2"/>
  <c r="H1909" i="2"/>
  <c r="D1909" i="2"/>
  <c r="H1907" i="2"/>
  <c r="D1907" i="2"/>
  <c r="H1906" i="2"/>
  <c r="D1906" i="2"/>
  <c r="H1904" i="2"/>
  <c r="D1904" i="2"/>
  <c r="H1903" i="2"/>
  <c r="D1903" i="2"/>
  <c r="H1902" i="2"/>
  <c r="D1902" i="2"/>
  <c r="H1901" i="2"/>
  <c r="D1901" i="2"/>
  <c r="H1900" i="2"/>
  <c r="D1900" i="2"/>
  <c r="H1899" i="2"/>
  <c r="D1899" i="2"/>
  <c r="H1898" i="2"/>
  <c r="D1898" i="2"/>
  <c r="H1897" i="2"/>
  <c r="D1897" i="2"/>
  <c r="H1896" i="2"/>
  <c r="D1896" i="2"/>
  <c r="H1895" i="2"/>
  <c r="D1895" i="2"/>
  <c r="H1894" i="2"/>
  <c r="D1894" i="2"/>
  <c r="H1893" i="2"/>
  <c r="D1893" i="2"/>
  <c r="H1892" i="2"/>
  <c r="D1892" i="2"/>
  <c r="H1891" i="2"/>
  <c r="D1891" i="2"/>
  <c r="H1889" i="2"/>
  <c r="D1889" i="2"/>
  <c r="H1888" i="2"/>
  <c r="D1888" i="2"/>
  <c r="D1887" i="2"/>
  <c r="H1886" i="2"/>
  <c r="D1886" i="2"/>
  <c r="H1885" i="2"/>
  <c r="D1885" i="2"/>
  <c r="H1884" i="2"/>
  <c r="D1884" i="2"/>
  <c r="H1881" i="2"/>
  <c r="D1881" i="2"/>
  <c r="H1879" i="2"/>
  <c r="D1879" i="2"/>
  <c r="H1878" i="2"/>
  <c r="D1878" i="2"/>
  <c r="H1876" i="2"/>
  <c r="D1876" i="2"/>
  <c r="H1875" i="2"/>
  <c r="D1875" i="2"/>
  <c r="H1874" i="2"/>
  <c r="D1874" i="2"/>
  <c r="H1873" i="2"/>
  <c r="D1873" i="2"/>
  <c r="H1872" i="2"/>
  <c r="D1872" i="2"/>
  <c r="H1871" i="2"/>
  <c r="D1871" i="2"/>
  <c r="H1870" i="2"/>
  <c r="D1870" i="2"/>
  <c r="H1869" i="2"/>
  <c r="D1869" i="2"/>
  <c r="H1868" i="2"/>
  <c r="D1868" i="2"/>
  <c r="H1867" i="2"/>
  <c r="D1867" i="2"/>
  <c r="H1866" i="2"/>
  <c r="D1866" i="2"/>
  <c r="H1865" i="2"/>
  <c r="D1865" i="2"/>
  <c r="H1864" i="2"/>
  <c r="D1864" i="2"/>
  <c r="H1863" i="2"/>
  <c r="D1863" i="2"/>
  <c r="H1862" i="2"/>
  <c r="D1862" i="2"/>
  <c r="H1861" i="2"/>
  <c r="D1861" i="2"/>
  <c r="H1860" i="2"/>
  <c r="D1860" i="2"/>
  <c r="H1859" i="2"/>
  <c r="D1859" i="2"/>
  <c r="H1858" i="2"/>
  <c r="D1858" i="2"/>
  <c r="H1857" i="2"/>
  <c r="D1857" i="2"/>
  <c r="H1856" i="2"/>
  <c r="D1856" i="2"/>
  <c r="H1855" i="2"/>
  <c r="D1855" i="2"/>
  <c r="H1854" i="2"/>
  <c r="D1854" i="2"/>
  <c r="H1852" i="2"/>
  <c r="D1852" i="2"/>
  <c r="H1851" i="2"/>
  <c r="D1851" i="2"/>
  <c r="H1849" i="2"/>
  <c r="D1849" i="2"/>
  <c r="H1848" i="2"/>
  <c r="D1848" i="2"/>
  <c r="H1847" i="2"/>
  <c r="D1847" i="2"/>
  <c r="H1846" i="2"/>
  <c r="D1846" i="2"/>
  <c r="H1845" i="2"/>
  <c r="D1845" i="2"/>
  <c r="H1844" i="2"/>
  <c r="D1844" i="2"/>
  <c r="H1843" i="2"/>
  <c r="D1843" i="2"/>
  <c r="H1842" i="2"/>
  <c r="D1842" i="2"/>
  <c r="H1841" i="2"/>
  <c r="D1841" i="2"/>
  <c r="H1840" i="2"/>
  <c r="D1840" i="2"/>
  <c r="H1839" i="2"/>
  <c r="D1839" i="2"/>
  <c r="H1838" i="2"/>
  <c r="D1838" i="2"/>
  <c r="H1837" i="2"/>
  <c r="D1837" i="2"/>
  <c r="H1836" i="2"/>
  <c r="D1836" i="2"/>
  <c r="H1835" i="2"/>
  <c r="D1835" i="2"/>
  <c r="H1834" i="2"/>
  <c r="D1834" i="2"/>
  <c r="H1833" i="2"/>
  <c r="D1833" i="2"/>
  <c r="H1832" i="2"/>
  <c r="D1832" i="2"/>
  <c r="H1831" i="2"/>
  <c r="D1831" i="2"/>
  <c r="H1830" i="2"/>
  <c r="D1830" i="2"/>
  <c r="H1828" i="2"/>
  <c r="D1828" i="2"/>
  <c r="H1826" i="2"/>
  <c r="D1826" i="2"/>
  <c r="H1825" i="2"/>
  <c r="D1825" i="2"/>
  <c r="H1823" i="2"/>
  <c r="D1823" i="2"/>
  <c r="H1822" i="2"/>
  <c r="D1822" i="2"/>
  <c r="H1821" i="2"/>
  <c r="D1821" i="2"/>
  <c r="H1820" i="2"/>
  <c r="D1820" i="2"/>
  <c r="H1819" i="2"/>
  <c r="D1819" i="2"/>
  <c r="H1818" i="2"/>
  <c r="D1818" i="2"/>
  <c r="H1817" i="2"/>
  <c r="D1817" i="2"/>
  <c r="H1816" i="2"/>
  <c r="D1816" i="2"/>
  <c r="H1815" i="2"/>
  <c r="D1815" i="2"/>
  <c r="H1814" i="2"/>
  <c r="D1814" i="2"/>
  <c r="H1813" i="2"/>
  <c r="D1813" i="2"/>
  <c r="H1812" i="2"/>
  <c r="D1812" i="2"/>
  <c r="H1811" i="2"/>
  <c r="D1811" i="2"/>
  <c r="H1810" i="2"/>
  <c r="D1810" i="2"/>
  <c r="H1809" i="2"/>
  <c r="D1809" i="2"/>
  <c r="H1808" i="2"/>
  <c r="D1808" i="2"/>
  <c r="H1807" i="2"/>
  <c r="D1807" i="2"/>
  <c r="H1806" i="2"/>
  <c r="D1806" i="2"/>
  <c r="H1805" i="2"/>
  <c r="D1805" i="2"/>
  <c r="D1803" i="2"/>
  <c r="H1801" i="2"/>
  <c r="D1801" i="2"/>
  <c r="H1800" i="2"/>
  <c r="D1800" i="2"/>
  <c r="H1798" i="2"/>
  <c r="D1798" i="2"/>
  <c r="H1797" i="2"/>
  <c r="D1797" i="2"/>
  <c r="H1796" i="2"/>
  <c r="D1796" i="2"/>
  <c r="H1795" i="2"/>
  <c r="D1795" i="2"/>
  <c r="H1794" i="2"/>
  <c r="D1794" i="2"/>
  <c r="H1793" i="2"/>
  <c r="D1793" i="2"/>
  <c r="H1792" i="2"/>
  <c r="D1792" i="2"/>
  <c r="H1791" i="2"/>
  <c r="D1791" i="2"/>
  <c r="H1790" i="2"/>
  <c r="D1790" i="2"/>
  <c r="H1789" i="2"/>
  <c r="D1789" i="2"/>
  <c r="H1788" i="2"/>
  <c r="D1788" i="2"/>
  <c r="H1787" i="2"/>
  <c r="D1787" i="2"/>
  <c r="H1786" i="2"/>
  <c r="D1786" i="2"/>
  <c r="H1785" i="2"/>
  <c r="D1785" i="2"/>
  <c r="H1784" i="2"/>
  <c r="D1784" i="2"/>
  <c r="H1783" i="2"/>
  <c r="D1783" i="2"/>
  <c r="H1782" i="2"/>
  <c r="D1782" i="2"/>
  <c r="H1781" i="2"/>
  <c r="D1781" i="2"/>
  <c r="H1779" i="2"/>
  <c r="D1779" i="2"/>
  <c r="H1778" i="2"/>
  <c r="D1778" i="2"/>
  <c r="H1775" i="2"/>
  <c r="D1775" i="2"/>
  <c r="H1774" i="2"/>
  <c r="D1774" i="2"/>
  <c r="H1772" i="2"/>
  <c r="D1772" i="2"/>
  <c r="H1771" i="2"/>
  <c r="D1771" i="2"/>
  <c r="H1770" i="2"/>
  <c r="D1770" i="2"/>
  <c r="H1769" i="2"/>
  <c r="D1769" i="2"/>
  <c r="H1768" i="2"/>
  <c r="D1768" i="2"/>
  <c r="H1767" i="2"/>
  <c r="D1767" i="2"/>
  <c r="H1766" i="2"/>
  <c r="D1766" i="2"/>
  <c r="H1765" i="2"/>
  <c r="D1765" i="2"/>
  <c r="H1764" i="2"/>
  <c r="D1764" i="2"/>
  <c r="H1763" i="2"/>
  <c r="D1763" i="2"/>
  <c r="H1762" i="2"/>
  <c r="D1762" i="2"/>
  <c r="H1761" i="2"/>
  <c r="D1761" i="2"/>
  <c r="H1760" i="2"/>
  <c r="D1760" i="2"/>
  <c r="H1759" i="2"/>
  <c r="D1759" i="2"/>
  <c r="H1758" i="2"/>
  <c r="D1758" i="2"/>
  <c r="H1757" i="2"/>
  <c r="D1757" i="2"/>
  <c r="H1756" i="2"/>
  <c r="D1756" i="2"/>
  <c r="H1755" i="2"/>
  <c r="D1755" i="2"/>
  <c r="H1754" i="2"/>
  <c r="D1754" i="2"/>
  <c r="H1753" i="2"/>
  <c r="D1753" i="2"/>
  <c r="H1752" i="2"/>
  <c r="D1752" i="2"/>
  <c r="H1750" i="2"/>
  <c r="D1750" i="2"/>
  <c r="H1749" i="2"/>
  <c r="D1749" i="2"/>
  <c r="H1747" i="2"/>
  <c r="D1747" i="2"/>
  <c r="H1746" i="2"/>
  <c r="D1746" i="2"/>
  <c r="H1745" i="2"/>
  <c r="D1745" i="2"/>
  <c r="H1744" i="2"/>
  <c r="D1744" i="2"/>
  <c r="H1743" i="2"/>
  <c r="D1743" i="2"/>
  <c r="H1742" i="2"/>
  <c r="D1742" i="2"/>
  <c r="H1741" i="2"/>
  <c r="D1741" i="2"/>
  <c r="H1740" i="2"/>
  <c r="D1740" i="2"/>
  <c r="H1739" i="2"/>
  <c r="D1739" i="2"/>
  <c r="H1738" i="2"/>
  <c r="D1738" i="2"/>
  <c r="H1737" i="2"/>
  <c r="D1737" i="2"/>
  <c r="H1735" i="2"/>
  <c r="D1735" i="2"/>
  <c r="H1734" i="2"/>
  <c r="D1734" i="2"/>
  <c r="H1732" i="2"/>
  <c r="D1732" i="2"/>
  <c r="H1731" i="2"/>
  <c r="D1731" i="2"/>
  <c r="H1730" i="2"/>
  <c r="D1730" i="2"/>
  <c r="H1729" i="2"/>
  <c r="D1729" i="2"/>
  <c r="H1728" i="2"/>
  <c r="D1728" i="2"/>
  <c r="H1727" i="2"/>
  <c r="D1727" i="2"/>
  <c r="H1726" i="2"/>
  <c r="D1726" i="2"/>
  <c r="H1724" i="2"/>
  <c r="D1724" i="2"/>
  <c r="H1723" i="2"/>
  <c r="D1723" i="2"/>
  <c r="H1721" i="2"/>
  <c r="D1721" i="2"/>
  <c r="H1720" i="2"/>
  <c r="D1720" i="2"/>
  <c r="H1719" i="2"/>
  <c r="D1719" i="2"/>
  <c r="H1718" i="2"/>
  <c r="D1718" i="2"/>
  <c r="H1717" i="2"/>
  <c r="D1717" i="2"/>
  <c r="H1716" i="2"/>
  <c r="D1716" i="2"/>
  <c r="H1715" i="2"/>
  <c r="D1715" i="2"/>
  <c r="H1714" i="2"/>
  <c r="D1714" i="2"/>
  <c r="H1713" i="2"/>
  <c r="D1713" i="2"/>
  <c r="H1712" i="2"/>
  <c r="D1712" i="2"/>
  <c r="H1711" i="2"/>
  <c r="D1711" i="2"/>
  <c r="H1710" i="2"/>
  <c r="D1710" i="2"/>
  <c r="H1709" i="2"/>
  <c r="D1709" i="2"/>
  <c r="H1708" i="2"/>
  <c r="D1708" i="2"/>
  <c r="H1707" i="2"/>
  <c r="H1706" i="2"/>
  <c r="D1706" i="2"/>
  <c r="H1705" i="2"/>
  <c r="D1705" i="2"/>
  <c r="H1704" i="2"/>
  <c r="D1704" i="2"/>
  <c r="H1703" i="2"/>
  <c r="D1703" i="2"/>
  <c r="H1702" i="2"/>
  <c r="D1702" i="2"/>
  <c r="H1701" i="2"/>
  <c r="D1701" i="2"/>
  <c r="H1700" i="2"/>
  <c r="D1700" i="2"/>
  <c r="H1698" i="2"/>
  <c r="D1698" i="2"/>
  <c r="H1696" i="2"/>
  <c r="D1696" i="2"/>
  <c r="H1695" i="2"/>
  <c r="D1695" i="2"/>
  <c r="H1693" i="2"/>
  <c r="D1693" i="2"/>
  <c r="H1692" i="2"/>
  <c r="D1692" i="2"/>
  <c r="H1691" i="2"/>
  <c r="D1691" i="2"/>
  <c r="H1690" i="2"/>
  <c r="D1690" i="2"/>
  <c r="H1689" i="2"/>
  <c r="D1689" i="2"/>
  <c r="H1688" i="2"/>
  <c r="D1688" i="2"/>
  <c r="H1687" i="2"/>
  <c r="D1687" i="2"/>
  <c r="H1685" i="2"/>
  <c r="D1685" i="2"/>
  <c r="H1684" i="2"/>
  <c r="D1684" i="2"/>
  <c r="H1683" i="2"/>
  <c r="D1683" i="2"/>
  <c r="H1682" i="2"/>
  <c r="D1682" i="2"/>
  <c r="H1679" i="2"/>
  <c r="D1679" i="2"/>
  <c r="H1677" i="2"/>
  <c r="D1677" i="2"/>
  <c r="H1676" i="2"/>
  <c r="D1676" i="2"/>
  <c r="H1675" i="2"/>
  <c r="D1675" i="2"/>
  <c r="H1674" i="2"/>
  <c r="D1674" i="2"/>
  <c r="H1672" i="2"/>
  <c r="D1672" i="2"/>
  <c r="H1671" i="2"/>
  <c r="D1671" i="2"/>
  <c r="H1670" i="2"/>
  <c r="D1670" i="2"/>
  <c r="H1668" i="2"/>
  <c r="D1668" i="2"/>
  <c r="H1667" i="2"/>
  <c r="D1667" i="2"/>
  <c r="H1665" i="2"/>
  <c r="D1665" i="2"/>
  <c r="H1664" i="2"/>
  <c r="D1664" i="2"/>
  <c r="H1663" i="2"/>
  <c r="D1663" i="2"/>
  <c r="H1662" i="2"/>
  <c r="D1662" i="2"/>
  <c r="H1661" i="2"/>
  <c r="D1661" i="2"/>
  <c r="H1660" i="2"/>
  <c r="D1660" i="2"/>
  <c r="H1659" i="2"/>
  <c r="D1659" i="2"/>
  <c r="H1658" i="2"/>
  <c r="D1658" i="2"/>
  <c r="H1657" i="2"/>
  <c r="D1657" i="2"/>
  <c r="H1656" i="2"/>
  <c r="D1656" i="2"/>
  <c r="H1655" i="2"/>
  <c r="D1655" i="2"/>
  <c r="H1654" i="2"/>
  <c r="D1654" i="2"/>
  <c r="H1653" i="2"/>
  <c r="D1653" i="2"/>
  <c r="H1652" i="2"/>
  <c r="D1652" i="2"/>
  <c r="H1651" i="2"/>
  <c r="D1651" i="2"/>
  <c r="H1650" i="2"/>
  <c r="D1650" i="2"/>
  <c r="H1649" i="2"/>
  <c r="D1649" i="2"/>
  <c r="H1648" i="2"/>
  <c r="D1648" i="2"/>
  <c r="H1647" i="2"/>
  <c r="D1647" i="2"/>
  <c r="H1646" i="2"/>
  <c r="D1646" i="2"/>
  <c r="H1645" i="2"/>
  <c r="D1645" i="2"/>
  <c r="H1643" i="2"/>
  <c r="D1643" i="2"/>
  <c r="H1642" i="2"/>
  <c r="D1642" i="2"/>
  <c r="H1640" i="2"/>
  <c r="D1640" i="2"/>
  <c r="H1639" i="2"/>
  <c r="D1639" i="2"/>
  <c r="H1638" i="2"/>
  <c r="D1638" i="2"/>
  <c r="H1637" i="2"/>
  <c r="D1637" i="2"/>
  <c r="H1636" i="2"/>
  <c r="D1636" i="2"/>
  <c r="H1635" i="2"/>
  <c r="D1635" i="2"/>
  <c r="H1634" i="2"/>
  <c r="D1634" i="2"/>
  <c r="H1633" i="2"/>
  <c r="D1633" i="2"/>
  <c r="H1632" i="2"/>
  <c r="D1632" i="2"/>
  <c r="H1631" i="2"/>
  <c r="D1631" i="2"/>
  <c r="H1630" i="2"/>
  <c r="D1630" i="2"/>
  <c r="H1629" i="2"/>
  <c r="D1629" i="2"/>
  <c r="H1628" i="2"/>
  <c r="D1628" i="2"/>
  <c r="H1627" i="2"/>
  <c r="D1627" i="2"/>
  <c r="H1626" i="2"/>
  <c r="D1626" i="2"/>
  <c r="H1625" i="2"/>
  <c r="D1625" i="2"/>
  <c r="H1623" i="2"/>
  <c r="D1623" i="2"/>
  <c r="H1622" i="2"/>
  <c r="D1622" i="2"/>
  <c r="H1621" i="2"/>
  <c r="D1621" i="2"/>
  <c r="H1620" i="2"/>
  <c r="D1620" i="2"/>
  <c r="H1619" i="2"/>
  <c r="D1619" i="2"/>
  <c r="H1618" i="2"/>
  <c r="D1618" i="2"/>
  <c r="H1617" i="2"/>
  <c r="D1617" i="2"/>
  <c r="H1615" i="2"/>
  <c r="D1615" i="2"/>
  <c r="H1614" i="2"/>
  <c r="D1614" i="2"/>
  <c r="H1612" i="2"/>
  <c r="D1612" i="2"/>
  <c r="H1611" i="2"/>
  <c r="D1611" i="2"/>
  <c r="H1610" i="2"/>
  <c r="D1610" i="2"/>
  <c r="H1609" i="2"/>
  <c r="D1609" i="2"/>
  <c r="H1608" i="2"/>
  <c r="D1608" i="2"/>
  <c r="H1607" i="2"/>
  <c r="D1607" i="2"/>
  <c r="H1606" i="2"/>
  <c r="D1606" i="2"/>
  <c r="H1605" i="2"/>
  <c r="D1605" i="2"/>
  <c r="H1604" i="2"/>
  <c r="D1604" i="2"/>
  <c r="H1603" i="2"/>
  <c r="D1603" i="2"/>
  <c r="H1602" i="2"/>
  <c r="D1602" i="2"/>
  <c r="H1601" i="2"/>
  <c r="D1601" i="2"/>
  <c r="H1600" i="2"/>
  <c r="D1600" i="2"/>
  <c r="H1599" i="2"/>
  <c r="D1599" i="2"/>
  <c r="H1598" i="2"/>
  <c r="D1598" i="2"/>
  <c r="H1597" i="2"/>
  <c r="D1597" i="2"/>
  <c r="D1596" i="2"/>
  <c r="H1595" i="2"/>
  <c r="D1595" i="2"/>
  <c r="H1594" i="2"/>
  <c r="D1594" i="2"/>
  <c r="H1593" i="2"/>
  <c r="D1593" i="2"/>
  <c r="H1592" i="2"/>
  <c r="D1592" i="2"/>
  <c r="H1590" i="2"/>
  <c r="D1590" i="2"/>
  <c r="H1589" i="2"/>
  <c r="D1589" i="2"/>
  <c r="H1586" i="2"/>
  <c r="D1586" i="2"/>
  <c r="H1585" i="2"/>
  <c r="D1585" i="2"/>
  <c r="H1584" i="2"/>
  <c r="D1584" i="2"/>
  <c r="H1583" i="2"/>
  <c r="D1583" i="2"/>
  <c r="H1582" i="2"/>
  <c r="D1582" i="2"/>
  <c r="H1581" i="2"/>
  <c r="D1581" i="2"/>
  <c r="H1580" i="2"/>
  <c r="D1580" i="2"/>
  <c r="H1579" i="2"/>
  <c r="D1579" i="2"/>
  <c r="H1578" i="2"/>
  <c r="D1578" i="2"/>
  <c r="H1577" i="2"/>
  <c r="D1577" i="2"/>
  <c r="H1576" i="2"/>
  <c r="D1576" i="2"/>
  <c r="H1575" i="2"/>
  <c r="D1575" i="2"/>
  <c r="H1574" i="2"/>
  <c r="D1574" i="2"/>
  <c r="H1573" i="2"/>
  <c r="D1573" i="2"/>
  <c r="H1572" i="2"/>
  <c r="D1572" i="2"/>
  <c r="H1571" i="2"/>
  <c r="D1571" i="2"/>
  <c r="H1569" i="2"/>
  <c r="D1569" i="2"/>
  <c r="H1568" i="2"/>
  <c r="D1568" i="2"/>
  <c r="D1567" i="2"/>
  <c r="H1566" i="2"/>
  <c r="D1566" i="2"/>
  <c r="H1565" i="2"/>
  <c r="D1565" i="2"/>
  <c r="H1564" i="2"/>
  <c r="D1564" i="2"/>
  <c r="H1562" i="2"/>
  <c r="D1562" i="2"/>
  <c r="H1561" i="2"/>
  <c r="D1561" i="2"/>
  <c r="H1559" i="2"/>
  <c r="D1559" i="2"/>
  <c r="H1558" i="2"/>
  <c r="D1558" i="2"/>
  <c r="H1557" i="2"/>
  <c r="D1557" i="2"/>
  <c r="H1556" i="2"/>
  <c r="D1556" i="2"/>
  <c r="H1555" i="2"/>
  <c r="D1555" i="2"/>
  <c r="H1554" i="2"/>
  <c r="D1554" i="2"/>
  <c r="H1553" i="2"/>
  <c r="D1553" i="2"/>
  <c r="H1552" i="2"/>
  <c r="D1552" i="2"/>
  <c r="H1551" i="2"/>
  <c r="D1551" i="2"/>
  <c r="H1550" i="2"/>
  <c r="D1550" i="2"/>
  <c r="H1549" i="2"/>
  <c r="D1549" i="2"/>
  <c r="H1548" i="2"/>
  <c r="D1548" i="2"/>
  <c r="H1547" i="2"/>
  <c r="D1547" i="2"/>
  <c r="H1546" i="2"/>
  <c r="D1546" i="2"/>
  <c r="H1545" i="2"/>
  <c r="D1545" i="2"/>
  <c r="H1544" i="2"/>
  <c r="D1544" i="2"/>
  <c r="H1543" i="2"/>
  <c r="D1543" i="2"/>
  <c r="H1541" i="2"/>
  <c r="D1541" i="2"/>
  <c r="H1539" i="2"/>
  <c r="D1539" i="2"/>
  <c r="H1538" i="2"/>
  <c r="D1538" i="2"/>
  <c r="H1536" i="2"/>
  <c r="D1536" i="2"/>
  <c r="H1535" i="2"/>
  <c r="D1535" i="2"/>
  <c r="H1534" i="2"/>
  <c r="D1534" i="2"/>
  <c r="H1533" i="2"/>
  <c r="D1533" i="2"/>
  <c r="H1532" i="2"/>
  <c r="D1532" i="2"/>
  <c r="H1531" i="2"/>
  <c r="D1531" i="2"/>
  <c r="H1530" i="2"/>
  <c r="D1530" i="2"/>
  <c r="H1529" i="2"/>
  <c r="D1529" i="2"/>
  <c r="H1528" i="2"/>
  <c r="D1528" i="2"/>
  <c r="H1527" i="2"/>
  <c r="D1527" i="2"/>
  <c r="H1526" i="2"/>
  <c r="D1526" i="2"/>
  <c r="H1524" i="2"/>
  <c r="D1524" i="2"/>
  <c r="H1511" i="2"/>
  <c r="D1511" i="2"/>
  <c r="H1510" i="2"/>
  <c r="H1509" i="2"/>
  <c r="D1509" i="2"/>
  <c r="H1507" i="2"/>
  <c r="D1507" i="2"/>
  <c r="H1505" i="2"/>
  <c r="D1505" i="2"/>
  <c r="H1504" i="2"/>
  <c r="H1503" i="2"/>
  <c r="D1503" i="2"/>
  <c r="H1500" i="2"/>
  <c r="D1500" i="2"/>
  <c r="H1499" i="2"/>
  <c r="D1499" i="2"/>
  <c r="H1498" i="2"/>
  <c r="D1498" i="2"/>
  <c r="H1497" i="2"/>
  <c r="D1497" i="2"/>
  <c r="H1496" i="2"/>
  <c r="D1496" i="2"/>
  <c r="H1495" i="2"/>
  <c r="D1495" i="2"/>
  <c r="D1494" i="2"/>
  <c r="H1493" i="2"/>
  <c r="D1493" i="2"/>
  <c r="H1492" i="2"/>
  <c r="D1492" i="2"/>
  <c r="H1491" i="2"/>
  <c r="D1491" i="2"/>
  <c r="H1490" i="2"/>
  <c r="D1490" i="2"/>
  <c r="H1489" i="2"/>
  <c r="D1489" i="2"/>
  <c r="H1488" i="2"/>
  <c r="D1488" i="2"/>
  <c r="H1487" i="2"/>
  <c r="H1486" i="2"/>
  <c r="D1486" i="2"/>
  <c r="H1485" i="2"/>
  <c r="D1485" i="2"/>
  <c r="H1484" i="2"/>
  <c r="D1484" i="2"/>
  <c r="H1483" i="2"/>
  <c r="D1483" i="2"/>
  <c r="D1481" i="2"/>
  <c r="H1480" i="2"/>
  <c r="D1480" i="2"/>
  <c r="H1478" i="2"/>
  <c r="D1478" i="2"/>
  <c r="H1477" i="2"/>
  <c r="D1477" i="2"/>
  <c r="H1475" i="2"/>
  <c r="D1475" i="2"/>
  <c r="H1474" i="2"/>
  <c r="D1474" i="2"/>
  <c r="H1472" i="2"/>
  <c r="D1472" i="2"/>
  <c r="H1471" i="2"/>
  <c r="D1471" i="2"/>
  <c r="H1469" i="2"/>
  <c r="D1469" i="2"/>
  <c r="H1468" i="2"/>
  <c r="D1468" i="2"/>
  <c r="H1466" i="2"/>
  <c r="D1466" i="2"/>
  <c r="H1465" i="2"/>
  <c r="D1465" i="2"/>
  <c r="H1463" i="2"/>
  <c r="D1463" i="2"/>
  <c r="H1462" i="2"/>
  <c r="D1462" i="2"/>
  <c r="H1460" i="2"/>
  <c r="D1460" i="2"/>
  <c r="H1459" i="2"/>
  <c r="D1459" i="2"/>
  <c r="H1457" i="2"/>
  <c r="D1457" i="2"/>
  <c r="H1456" i="2"/>
  <c r="H1454" i="2"/>
  <c r="D1454" i="2"/>
  <c r="D1453" i="2"/>
  <c r="H1451" i="2"/>
  <c r="D1451" i="2"/>
  <c r="H1450" i="2"/>
  <c r="D1450" i="2"/>
  <c r="H1448" i="2"/>
  <c r="D1448" i="2"/>
  <c r="H1447" i="2"/>
  <c r="D1447" i="2"/>
  <c r="H1445" i="2"/>
  <c r="D1445" i="2"/>
  <c r="H1444" i="2"/>
  <c r="D1444" i="2"/>
  <c r="H1442" i="2"/>
  <c r="D1442" i="2"/>
  <c r="H1441" i="2"/>
  <c r="D1441" i="2"/>
  <c r="H1439" i="2"/>
  <c r="D1439" i="2"/>
  <c r="H1438" i="2"/>
  <c r="D1438" i="2"/>
  <c r="H1437" i="2"/>
  <c r="D1437" i="2"/>
  <c r="H1436" i="2"/>
  <c r="D1436" i="2"/>
  <c r="H1435" i="2"/>
  <c r="D1435" i="2"/>
  <c r="H1434" i="2"/>
  <c r="D1434" i="2"/>
  <c r="H1433" i="2"/>
  <c r="D1433" i="2"/>
  <c r="H1432" i="2"/>
  <c r="D1432" i="2"/>
  <c r="H1431" i="2"/>
  <c r="D1431" i="2"/>
  <c r="H1430" i="2"/>
  <c r="D1430" i="2"/>
  <c r="H1429" i="2"/>
  <c r="D1429" i="2"/>
  <c r="H1428" i="2"/>
  <c r="D1428" i="2"/>
  <c r="H1427" i="2"/>
  <c r="D1427" i="2"/>
  <c r="H1426" i="2"/>
  <c r="D1426" i="2"/>
  <c r="H1425" i="2"/>
  <c r="D1425" i="2"/>
  <c r="H1424" i="2"/>
  <c r="D1424" i="2"/>
  <c r="H1420" i="2"/>
  <c r="H1419" i="2"/>
  <c r="H1418" i="2"/>
  <c r="D1418" i="2"/>
  <c r="H1417" i="2"/>
  <c r="D1417" i="2"/>
  <c r="H1416" i="2"/>
  <c r="D1416" i="2"/>
  <c r="H1415" i="2"/>
  <c r="D1415" i="2"/>
  <c r="H1414" i="2"/>
  <c r="D1414" i="2"/>
  <c r="H1412" i="2"/>
  <c r="D1412" i="2"/>
  <c r="H1411" i="2"/>
  <c r="D1411" i="2"/>
  <c r="H1409" i="2"/>
  <c r="D1409" i="2"/>
  <c r="H2049" i="2"/>
  <c r="D2049" i="2"/>
  <c r="H1408" i="2"/>
  <c r="D1408" i="2"/>
  <c r="H1407" i="2"/>
  <c r="D1407" i="2"/>
  <c r="H2048" i="2"/>
  <c r="D2048" i="2"/>
  <c r="H1406" i="2"/>
  <c r="D1406" i="2"/>
  <c r="H1405" i="2"/>
  <c r="D1405" i="2"/>
  <c r="H2047" i="2"/>
  <c r="D2047" i="2"/>
  <c r="H1404" i="2"/>
  <c r="D1404" i="2"/>
  <c r="H1403" i="2"/>
  <c r="D1403" i="2"/>
  <c r="H2046" i="2"/>
  <c r="D2046" i="2"/>
  <c r="H1402" i="2"/>
  <c r="D1402" i="2"/>
  <c r="H1401" i="2"/>
  <c r="H1400" i="2"/>
  <c r="D1400" i="2"/>
  <c r="H1399" i="2"/>
  <c r="H1398" i="2"/>
  <c r="D1398" i="2"/>
  <c r="H1397" i="2"/>
  <c r="D1397" i="2"/>
  <c r="H1396" i="2"/>
  <c r="D1396" i="2"/>
  <c r="H1395" i="2"/>
  <c r="D1395" i="2"/>
  <c r="H1394" i="2"/>
  <c r="D1394" i="2"/>
  <c r="H1392" i="2"/>
  <c r="D1392" i="2"/>
  <c r="H1391" i="2"/>
  <c r="D1391" i="2"/>
  <c r="H1389" i="2"/>
  <c r="D1389" i="2"/>
  <c r="H1388" i="2"/>
  <c r="D1388" i="2"/>
  <c r="H1387" i="2"/>
  <c r="D1387" i="2"/>
  <c r="H1386" i="2"/>
  <c r="D1386" i="2"/>
  <c r="H1385" i="2"/>
  <c r="D1385" i="2"/>
  <c r="H1384" i="2"/>
  <c r="D1384" i="2"/>
  <c r="H1382" i="2"/>
  <c r="D1382" i="2"/>
  <c r="H1381" i="2"/>
  <c r="D1381" i="2"/>
  <c r="H1379" i="2"/>
  <c r="D1379" i="2"/>
  <c r="H1378" i="2"/>
  <c r="D1378" i="2"/>
  <c r="H1377" i="2"/>
  <c r="D1377" i="2"/>
  <c r="H1376" i="2"/>
  <c r="D1376" i="2"/>
  <c r="H1375" i="2"/>
  <c r="D1375" i="2"/>
  <c r="H1374" i="2"/>
  <c r="D1374" i="2"/>
  <c r="H1373" i="2"/>
  <c r="D1373" i="2"/>
  <c r="H1372" i="2"/>
  <c r="D1372" i="2"/>
  <c r="H1371" i="2"/>
  <c r="D1371" i="2"/>
  <c r="H1369" i="2"/>
  <c r="D1369" i="2"/>
  <c r="H1368" i="2"/>
  <c r="D1368" i="2"/>
  <c r="H1366" i="2"/>
  <c r="D1366" i="2"/>
  <c r="H1365" i="2"/>
  <c r="D1365" i="2"/>
  <c r="H1364" i="2"/>
  <c r="D1364" i="2"/>
  <c r="H1362" i="2"/>
  <c r="D1362" i="2"/>
  <c r="H1361" i="2"/>
  <c r="D1361" i="2"/>
  <c r="H1359" i="2"/>
  <c r="D1359" i="2"/>
  <c r="H1358" i="2"/>
  <c r="D1358" i="2"/>
  <c r="H1356" i="2"/>
  <c r="D1356" i="2"/>
  <c r="H1355" i="2"/>
  <c r="D1355" i="2"/>
  <c r="H1350" i="2"/>
  <c r="D1350" i="2"/>
  <c r="H1349" i="2"/>
  <c r="D1349" i="2"/>
  <c r="H1348" i="2"/>
  <c r="D1348" i="2"/>
  <c r="H1346" i="2"/>
  <c r="D1346" i="2"/>
  <c r="H1345" i="2"/>
  <c r="D1345" i="2"/>
  <c r="H1344" i="2"/>
  <c r="D1344" i="2"/>
  <c r="H1342" i="2"/>
  <c r="D1342" i="2"/>
  <c r="H1341" i="2"/>
  <c r="D1341" i="2"/>
  <c r="H1339" i="2"/>
  <c r="D1339" i="2"/>
  <c r="H1338" i="2"/>
  <c r="D1338" i="2"/>
  <c r="H1336" i="2"/>
  <c r="D1336" i="2"/>
  <c r="H1335" i="2"/>
  <c r="D1335" i="2"/>
  <c r="H1333" i="2"/>
  <c r="D1333" i="2"/>
  <c r="H1332" i="2"/>
  <c r="D1332" i="2"/>
  <c r="H1330" i="2"/>
  <c r="D1330" i="2"/>
  <c r="H1329" i="2"/>
  <c r="D1329" i="2"/>
  <c r="H1328" i="2"/>
  <c r="D1328" i="2"/>
  <c r="H1327" i="2"/>
  <c r="D1327" i="2"/>
  <c r="H1326" i="2"/>
  <c r="D1326" i="2"/>
  <c r="H1324" i="2"/>
  <c r="D1324" i="2"/>
  <c r="H1323" i="2"/>
  <c r="D1323" i="2"/>
  <c r="H1322" i="2"/>
  <c r="D1322" i="2"/>
  <c r="H1320" i="2"/>
  <c r="D1320" i="2"/>
  <c r="H1319" i="2"/>
  <c r="D1319" i="2"/>
  <c r="H1317" i="2"/>
  <c r="D1317" i="2"/>
  <c r="H1316" i="2"/>
  <c r="D1316" i="2"/>
  <c r="H1315" i="2"/>
  <c r="D1315" i="2"/>
  <c r="H1314" i="2"/>
  <c r="D1314" i="2"/>
  <c r="H1313" i="2"/>
  <c r="D1313" i="2"/>
  <c r="H1312" i="2"/>
  <c r="D1312" i="2"/>
  <c r="H1308" i="2"/>
  <c r="D1308" i="2"/>
  <c r="D1307" i="2"/>
  <c r="H1306" i="2"/>
  <c r="H1304" i="2"/>
  <c r="D1304" i="2"/>
  <c r="H1303" i="2"/>
  <c r="D1303" i="2"/>
  <c r="H1302" i="2"/>
  <c r="D1302" i="2"/>
  <c r="H1301" i="2"/>
  <c r="D1301" i="2"/>
  <c r="H1300" i="2"/>
  <c r="D1300" i="2"/>
  <c r="H1299" i="2"/>
  <c r="D1299" i="2"/>
  <c r="H1298" i="2"/>
  <c r="D1298" i="2"/>
  <c r="H1297" i="2"/>
  <c r="D1297" i="2"/>
  <c r="H1296" i="2"/>
  <c r="D1296" i="2"/>
  <c r="H1295" i="2"/>
  <c r="D1295" i="2"/>
  <c r="H1294" i="2"/>
  <c r="D1294" i="2"/>
  <c r="H1293" i="2"/>
  <c r="D1293" i="2"/>
  <c r="H1292" i="2"/>
  <c r="D1292" i="2"/>
  <c r="H1291" i="2"/>
  <c r="D1291" i="2"/>
  <c r="H1290" i="2"/>
  <c r="D1290" i="2"/>
  <c r="H1289" i="2"/>
  <c r="D1289" i="2"/>
  <c r="H1287" i="2"/>
  <c r="D1287" i="2"/>
  <c r="H1286" i="2"/>
  <c r="D1286" i="2"/>
  <c r="H1285" i="2"/>
  <c r="D1285" i="2"/>
  <c r="H1284" i="2"/>
  <c r="D1284" i="2"/>
  <c r="H1283" i="2"/>
  <c r="D1283" i="2"/>
  <c r="H1282" i="2"/>
  <c r="D1282" i="2"/>
  <c r="H1281" i="2"/>
  <c r="D1281" i="2"/>
  <c r="H1280" i="2"/>
  <c r="D1280" i="2"/>
  <c r="H1279" i="2"/>
  <c r="D1279" i="2"/>
  <c r="H1278" i="2"/>
  <c r="D1278" i="2"/>
  <c r="H1277" i="2"/>
  <c r="D1277" i="2"/>
  <c r="H1276" i="2"/>
  <c r="D1276" i="2"/>
  <c r="H1275" i="2"/>
  <c r="D1275" i="2"/>
  <c r="H1249" i="2"/>
  <c r="D1249" i="2"/>
  <c r="H1248" i="2"/>
  <c r="D1248" i="2"/>
  <c r="H1247" i="2"/>
  <c r="D1247" i="2"/>
  <c r="H1246" i="2"/>
  <c r="D1246" i="2"/>
  <c r="H1245" i="2"/>
  <c r="D1245" i="2"/>
  <c r="H1244" i="2"/>
  <c r="D1244" i="2"/>
  <c r="H1242" i="2"/>
  <c r="D1242" i="2"/>
  <c r="H1265" i="2"/>
  <c r="D1265" i="2"/>
  <c r="H1241" i="2"/>
  <c r="D1241" i="2"/>
  <c r="H1240" i="2"/>
  <c r="D1240" i="2"/>
  <c r="H1264" i="2"/>
  <c r="D1264" i="2"/>
  <c r="H1239" i="2"/>
  <c r="D1239" i="2"/>
  <c r="H1238" i="2"/>
  <c r="D1238" i="2"/>
  <c r="H1263" i="2"/>
  <c r="D1263" i="2"/>
  <c r="H1237" i="2"/>
  <c r="D1237" i="2"/>
  <c r="H1236" i="2"/>
  <c r="D1236" i="2"/>
  <c r="H1235" i="2"/>
  <c r="D1235" i="2"/>
  <c r="H1234" i="2"/>
  <c r="D1234" i="2"/>
  <c r="H1233" i="2"/>
  <c r="D1233" i="2"/>
  <c r="H1232" i="2"/>
  <c r="D1232" i="2"/>
  <c r="H1231" i="2"/>
  <c r="D1231" i="2"/>
  <c r="H1229" i="2"/>
  <c r="D1229" i="2"/>
  <c r="H1261" i="2"/>
  <c r="D1261" i="2"/>
  <c r="H1228" i="2"/>
  <c r="D1228" i="2"/>
  <c r="H1227" i="2"/>
  <c r="D1227" i="2"/>
  <c r="H1260" i="2"/>
  <c r="D1260" i="2"/>
  <c r="H1226" i="2"/>
  <c r="D1226" i="2"/>
  <c r="H1225" i="2"/>
  <c r="D1225" i="2"/>
  <c r="H1259" i="2"/>
  <c r="D1259" i="2"/>
  <c r="H1224" i="2"/>
  <c r="D1224" i="2"/>
  <c r="H1223" i="2"/>
  <c r="D1223" i="2"/>
  <c r="H1258" i="2"/>
  <c r="D1258" i="2"/>
  <c r="H1222" i="2"/>
  <c r="D1222" i="2"/>
  <c r="H1221" i="2"/>
  <c r="D1221" i="2"/>
  <c r="H1270" i="2"/>
  <c r="D1270" i="2"/>
  <c r="H1220" i="2"/>
  <c r="D1220" i="2"/>
  <c r="H1219" i="2"/>
  <c r="D1219" i="2"/>
  <c r="H1218" i="2"/>
  <c r="D1218" i="2"/>
  <c r="H1217" i="2"/>
  <c r="D1217" i="2"/>
  <c r="H1216" i="2"/>
  <c r="D1216" i="2"/>
  <c r="H1257" i="2"/>
  <c r="D1257" i="2"/>
  <c r="H1269" i="2"/>
  <c r="D1269" i="2"/>
  <c r="H1212" i="2"/>
  <c r="D1212" i="2"/>
  <c r="H1256" i="2"/>
  <c r="D1256" i="2"/>
  <c r="H1268" i="2"/>
  <c r="D1268" i="2"/>
  <c r="H1210" i="2"/>
  <c r="D1210" i="2"/>
  <c r="H1255" i="2"/>
  <c r="D1255" i="2"/>
  <c r="H1267" i="2"/>
  <c r="D1267" i="2"/>
  <c r="H1208" i="2"/>
  <c r="D1208" i="2"/>
  <c r="H1254" i="2"/>
  <c r="D1254" i="2"/>
  <c r="H1266" i="2"/>
  <c r="D1266" i="2"/>
  <c r="H1206" i="2"/>
  <c r="D1206" i="2"/>
  <c r="H1205" i="2"/>
  <c r="D1205" i="2"/>
  <c r="H1204" i="2"/>
  <c r="D1204" i="2"/>
  <c r="H1203" i="2"/>
  <c r="D1203" i="2"/>
  <c r="H1201" i="2"/>
  <c r="D1201" i="2"/>
  <c r="H1253" i="2"/>
  <c r="D1253" i="2"/>
  <c r="H1200" i="2"/>
  <c r="D1200" i="2"/>
  <c r="H1199" i="2"/>
  <c r="D1199" i="2"/>
  <c r="H1252" i="2"/>
  <c r="D1252" i="2"/>
  <c r="H1198" i="2"/>
  <c r="D1198" i="2"/>
  <c r="H1197" i="2"/>
  <c r="D1197" i="2"/>
  <c r="H1251" i="2"/>
  <c r="D1251" i="2"/>
  <c r="H1196" i="2"/>
  <c r="D1196" i="2"/>
  <c r="H1195" i="2"/>
  <c r="D1195" i="2"/>
  <c r="H1250" i="2"/>
  <c r="D1250" i="2"/>
  <c r="H1194" i="2"/>
  <c r="D1194" i="2"/>
  <c r="H1193" i="2"/>
  <c r="D1193" i="2"/>
  <c r="H1192" i="2"/>
  <c r="D1192" i="2"/>
  <c r="H1190" i="2"/>
  <c r="D1190" i="2"/>
  <c r="H1189" i="2"/>
  <c r="D1189" i="2"/>
  <c r="H1188" i="2"/>
  <c r="D1188" i="2"/>
  <c r="D1187" i="2"/>
  <c r="H1186" i="2"/>
  <c r="D1186" i="2"/>
  <c r="H1184" i="2"/>
  <c r="D1184" i="2"/>
  <c r="H1183" i="2"/>
  <c r="D1183" i="2"/>
  <c r="H1182" i="2"/>
  <c r="D1182" i="2"/>
  <c r="H1181" i="2"/>
  <c r="D1181" i="2"/>
  <c r="H1180" i="2"/>
  <c r="D1180" i="2"/>
  <c r="H1179" i="2"/>
  <c r="D1179" i="2"/>
  <c r="H1178" i="2"/>
  <c r="D1178" i="2"/>
  <c r="H1177" i="2"/>
  <c r="D1177" i="2"/>
  <c r="H1176" i="2"/>
  <c r="D1176" i="2"/>
  <c r="H1175" i="2"/>
  <c r="D1175" i="2"/>
  <c r="H1174" i="2"/>
  <c r="D1174" i="2"/>
  <c r="H1172" i="2"/>
  <c r="D1172" i="2"/>
  <c r="H1171" i="2"/>
  <c r="D1171" i="2"/>
  <c r="H1170" i="2"/>
  <c r="D1170" i="2"/>
  <c r="H1169" i="2"/>
  <c r="D1169" i="2"/>
  <c r="H1168" i="2"/>
  <c r="D1168" i="2"/>
  <c r="H1167" i="2"/>
  <c r="D1167" i="2"/>
  <c r="H1166" i="2"/>
  <c r="D1166" i="2"/>
  <c r="H1164" i="2"/>
  <c r="D1164" i="2"/>
  <c r="H1163" i="2"/>
  <c r="D1163" i="2"/>
  <c r="H1162" i="2"/>
  <c r="D1162" i="2"/>
  <c r="H1161" i="2"/>
  <c r="D1161" i="2"/>
  <c r="H1160" i="2"/>
  <c r="D1160" i="2"/>
  <c r="H1159" i="2"/>
  <c r="D1159" i="2"/>
  <c r="H1158" i="2"/>
  <c r="D1158" i="2"/>
  <c r="H1157" i="2"/>
  <c r="D1157" i="2"/>
  <c r="H1156" i="2"/>
  <c r="D1156" i="2"/>
  <c r="H1155" i="2"/>
  <c r="D1155" i="2"/>
  <c r="H1154" i="2"/>
  <c r="D1154" i="2"/>
  <c r="H1153" i="2"/>
  <c r="D1153" i="2"/>
  <c r="H1152" i="2"/>
  <c r="D1152" i="2"/>
  <c r="D1150" i="2"/>
  <c r="H1149" i="2"/>
  <c r="D1149" i="2"/>
  <c r="H1147" i="2"/>
  <c r="D1147" i="2"/>
  <c r="H1146" i="2"/>
  <c r="D1146" i="2"/>
  <c r="H1145" i="2"/>
  <c r="D1145" i="2"/>
  <c r="H1144" i="2"/>
  <c r="D1144" i="2"/>
  <c r="H1143" i="2"/>
  <c r="D1143" i="2"/>
  <c r="H1142" i="2"/>
  <c r="D1142" i="2"/>
  <c r="H1141" i="2"/>
  <c r="D1141" i="2"/>
  <c r="H1140" i="2"/>
  <c r="D1140" i="2"/>
  <c r="H1139" i="2"/>
  <c r="D1139" i="2"/>
  <c r="H1138" i="2"/>
  <c r="D1138" i="2"/>
  <c r="H1137" i="2"/>
  <c r="D1137" i="2"/>
  <c r="H1136" i="2"/>
  <c r="D1136" i="2"/>
  <c r="H1135" i="2"/>
  <c r="D1135" i="2"/>
  <c r="H1134" i="2"/>
  <c r="D1134" i="2"/>
  <c r="H1131" i="2"/>
  <c r="D1131" i="2"/>
  <c r="H1128" i="2"/>
  <c r="D1128" i="2"/>
  <c r="H1127" i="2"/>
  <c r="D1127" i="2"/>
  <c r="H1126" i="2"/>
  <c r="D1126" i="2"/>
  <c r="H1124" i="2"/>
  <c r="D1124" i="2"/>
  <c r="H1123" i="2"/>
  <c r="D1123" i="2"/>
  <c r="H1122" i="2"/>
  <c r="D1122" i="2"/>
  <c r="H1121" i="2"/>
  <c r="D1121" i="2"/>
  <c r="H1120" i="2"/>
  <c r="D1120" i="2"/>
  <c r="H1119" i="2"/>
  <c r="D1119" i="2"/>
  <c r="H1118" i="2"/>
  <c r="D1118" i="2"/>
  <c r="H1117" i="2"/>
  <c r="D1117" i="2"/>
  <c r="H1116" i="2"/>
  <c r="D1116" i="2"/>
  <c r="H1115" i="2"/>
  <c r="D1115" i="2"/>
  <c r="H1114" i="2"/>
  <c r="D1114" i="2"/>
  <c r="H1113" i="2"/>
  <c r="D1113" i="2"/>
  <c r="H1112" i="2"/>
  <c r="D1112" i="2"/>
  <c r="H1111" i="2"/>
  <c r="D1111" i="2"/>
  <c r="H1110" i="2"/>
  <c r="D1110" i="2"/>
  <c r="H1109" i="2"/>
  <c r="D1109" i="2"/>
  <c r="H1107" i="2"/>
  <c r="D1107" i="2"/>
  <c r="H1106" i="2"/>
  <c r="D1106" i="2"/>
  <c r="H1105" i="2"/>
  <c r="D1105" i="2"/>
  <c r="H1104" i="2"/>
  <c r="D1104" i="2"/>
  <c r="H1103" i="2"/>
  <c r="D1103" i="2"/>
  <c r="H1102" i="2"/>
  <c r="D1102" i="2"/>
  <c r="H1101" i="2"/>
  <c r="D1101" i="2"/>
  <c r="H1100" i="2"/>
  <c r="D1100" i="2"/>
  <c r="H1099" i="2"/>
  <c r="D1099" i="2"/>
  <c r="H1098" i="2"/>
  <c r="D1098" i="2"/>
  <c r="H1097" i="2"/>
  <c r="D1097" i="2"/>
  <c r="H1096" i="2"/>
  <c r="D1096" i="2"/>
  <c r="H1095" i="2"/>
  <c r="D1095" i="2"/>
  <c r="H1094" i="2"/>
  <c r="D1094" i="2"/>
  <c r="H1093" i="2"/>
  <c r="D1093" i="2"/>
  <c r="H1092" i="2"/>
  <c r="D1092" i="2"/>
  <c r="H1091" i="2"/>
  <c r="D1091" i="2"/>
  <c r="H1089" i="2"/>
  <c r="D1089" i="2"/>
  <c r="H1088" i="2"/>
  <c r="D1088" i="2"/>
  <c r="H1087" i="2"/>
  <c r="D1087" i="2"/>
  <c r="H1086" i="2"/>
  <c r="D1086" i="2"/>
  <c r="H1085" i="2"/>
  <c r="D1085" i="2"/>
  <c r="H1084" i="2"/>
  <c r="D1084" i="2"/>
  <c r="H1083" i="2"/>
  <c r="D1083" i="2"/>
  <c r="H1082" i="2"/>
  <c r="D1082" i="2"/>
  <c r="H1081" i="2"/>
  <c r="D1081" i="2"/>
  <c r="H1080" i="2"/>
  <c r="D1080" i="2"/>
  <c r="H1079" i="2"/>
  <c r="D1079" i="2"/>
  <c r="H1078" i="2"/>
  <c r="D1078" i="2"/>
  <c r="H1077" i="2"/>
  <c r="D1077" i="2"/>
  <c r="H1076" i="2"/>
  <c r="D1076" i="2"/>
  <c r="H1075" i="2"/>
  <c r="D1075" i="2"/>
  <c r="H1074" i="2"/>
  <c r="D1074" i="2"/>
  <c r="H1072" i="2"/>
  <c r="D1072" i="2"/>
  <c r="H1071" i="2"/>
  <c r="D1071" i="2"/>
  <c r="H1070" i="2"/>
  <c r="D1070" i="2"/>
  <c r="H1069" i="2"/>
  <c r="D1069" i="2"/>
  <c r="H1068" i="2"/>
  <c r="D1068" i="2"/>
  <c r="H1067" i="2"/>
  <c r="D1067" i="2"/>
  <c r="H1066" i="2"/>
  <c r="D1066" i="2"/>
  <c r="H1065" i="2"/>
  <c r="D1065" i="2"/>
  <c r="H1064" i="2"/>
  <c r="D1064" i="2"/>
  <c r="H1063" i="2"/>
  <c r="D1063" i="2"/>
  <c r="H1062" i="2"/>
  <c r="D1062" i="2"/>
  <c r="H1061" i="2"/>
  <c r="D1061" i="2"/>
  <c r="H1060" i="2"/>
  <c r="D1060" i="2"/>
  <c r="H1059" i="2"/>
  <c r="D1059" i="2"/>
  <c r="H1058" i="2"/>
  <c r="D1058" i="2"/>
  <c r="H1057" i="2"/>
  <c r="D1057" i="2"/>
  <c r="H1056" i="2"/>
  <c r="D1056" i="2"/>
  <c r="H1054" i="2"/>
  <c r="D1054" i="2"/>
  <c r="H1053" i="2"/>
  <c r="D1053" i="2"/>
  <c r="H1052" i="2"/>
  <c r="D1052" i="2"/>
  <c r="H1051" i="2"/>
  <c r="D1051" i="2"/>
  <c r="H1049" i="2"/>
  <c r="D1049" i="2"/>
  <c r="H1048" i="2"/>
  <c r="D1048" i="2"/>
  <c r="H1047" i="2"/>
  <c r="D1047" i="2"/>
  <c r="H1046" i="2"/>
  <c r="D1046" i="2"/>
  <c r="H1044" i="2"/>
  <c r="D1044" i="2"/>
  <c r="H1043" i="2"/>
  <c r="D1043" i="2"/>
  <c r="H1042" i="2"/>
  <c r="D1042" i="2"/>
  <c r="H1041" i="2"/>
  <c r="D1041" i="2"/>
  <c r="H1040" i="2"/>
  <c r="D1040" i="2"/>
  <c r="H1039" i="2"/>
  <c r="D1039" i="2"/>
  <c r="H1038" i="2"/>
  <c r="D1038" i="2"/>
  <c r="H1037" i="2"/>
  <c r="D1037" i="2"/>
  <c r="H1036" i="2"/>
  <c r="D1036" i="2"/>
  <c r="H1034" i="2"/>
  <c r="D1034" i="2"/>
  <c r="H1033" i="2"/>
  <c r="D1033" i="2"/>
  <c r="H1032" i="2"/>
  <c r="D1032" i="2"/>
  <c r="H1031" i="2"/>
  <c r="D1031" i="2"/>
  <c r="H1030" i="2"/>
  <c r="D1030" i="2"/>
  <c r="H1029" i="2"/>
  <c r="D1029" i="2"/>
  <c r="H1028" i="2"/>
  <c r="D1028" i="2"/>
  <c r="H1027" i="2"/>
  <c r="D1027" i="2"/>
  <c r="H1026" i="2"/>
  <c r="D1026" i="2"/>
  <c r="H1025" i="2"/>
  <c r="D1025" i="2"/>
  <c r="H1024" i="2"/>
  <c r="D1024" i="2"/>
  <c r="H1023" i="2"/>
  <c r="D1023" i="2"/>
  <c r="H1022" i="2"/>
  <c r="D1022" i="2"/>
  <c r="H1021" i="2"/>
  <c r="D1021" i="2"/>
  <c r="H1020" i="2"/>
  <c r="D1020" i="2"/>
  <c r="H1018" i="2"/>
  <c r="D1018" i="2"/>
  <c r="H1017" i="2"/>
  <c r="H1016" i="2"/>
  <c r="D1016" i="2"/>
  <c r="H1015" i="2"/>
  <c r="D1015" i="2"/>
  <c r="H1014" i="2"/>
  <c r="D1014" i="2"/>
  <c r="H1012" i="2"/>
  <c r="D1012" i="2"/>
  <c r="H1011" i="2"/>
  <c r="D1011" i="2"/>
  <c r="H1010" i="2"/>
  <c r="D1010" i="2"/>
  <c r="H1009" i="2"/>
  <c r="D1009" i="2"/>
  <c r="H1008" i="2"/>
  <c r="D1008" i="2"/>
  <c r="H1006" i="2"/>
  <c r="D1006" i="2"/>
  <c r="H1005" i="2"/>
  <c r="D1005" i="2"/>
  <c r="H1004" i="2"/>
  <c r="D1004" i="2"/>
  <c r="H1003" i="2"/>
  <c r="D1003" i="2"/>
  <c r="H1002" i="2"/>
  <c r="D1002" i="2"/>
  <c r="H1001" i="2"/>
  <c r="D1001" i="2"/>
  <c r="H1000" i="2"/>
  <c r="D1000" i="2"/>
  <c r="H998" i="2"/>
  <c r="D998" i="2"/>
  <c r="H997" i="2"/>
  <c r="D997" i="2"/>
  <c r="H996" i="2"/>
  <c r="H995" i="2"/>
  <c r="D995" i="2"/>
  <c r="H993" i="2"/>
  <c r="D993" i="2"/>
  <c r="H991" i="2"/>
  <c r="D991" i="2"/>
  <c r="H990" i="2"/>
  <c r="D990" i="2"/>
  <c r="H989" i="2"/>
  <c r="D989" i="2"/>
  <c r="H987" i="2"/>
  <c r="D987" i="2"/>
  <c r="H986" i="2"/>
  <c r="D986" i="2"/>
  <c r="H985" i="2"/>
  <c r="D985" i="2"/>
  <c r="H984" i="2"/>
  <c r="D984" i="2"/>
  <c r="H983" i="2"/>
  <c r="D983" i="2"/>
  <c r="H982" i="2"/>
  <c r="D982" i="2"/>
  <c r="H981" i="2"/>
  <c r="D981" i="2"/>
  <c r="H980" i="2"/>
  <c r="D980" i="2"/>
  <c r="H979" i="2"/>
  <c r="D979" i="2"/>
  <c r="H978" i="2"/>
  <c r="D978" i="2"/>
  <c r="H977" i="2"/>
  <c r="D977" i="2"/>
  <c r="H976" i="2"/>
  <c r="D976" i="2"/>
  <c r="H975" i="2"/>
  <c r="D975" i="2"/>
  <c r="H974" i="2"/>
  <c r="D974" i="2"/>
  <c r="H973" i="2"/>
  <c r="D973" i="2"/>
  <c r="H972" i="2"/>
  <c r="D972" i="2"/>
  <c r="H971" i="2"/>
  <c r="D971" i="2"/>
  <c r="H969" i="2"/>
  <c r="D969" i="2"/>
  <c r="H968" i="2"/>
  <c r="D968" i="2"/>
  <c r="H967" i="2"/>
  <c r="D967" i="2"/>
  <c r="H966" i="2"/>
  <c r="D966" i="2"/>
  <c r="H965" i="2"/>
  <c r="D965" i="2"/>
  <c r="H964" i="2"/>
  <c r="D964" i="2"/>
  <c r="H963" i="2"/>
  <c r="D963" i="2"/>
  <c r="H962" i="2"/>
  <c r="D962" i="2"/>
  <c r="H961" i="2"/>
  <c r="D961" i="2"/>
  <c r="H960" i="2"/>
  <c r="D960" i="2"/>
  <c r="H959" i="2"/>
  <c r="D959" i="2"/>
  <c r="H958" i="2"/>
  <c r="D958" i="2"/>
  <c r="H957" i="2"/>
  <c r="D957" i="2"/>
  <c r="H956" i="2"/>
  <c r="D956" i="2"/>
  <c r="H955" i="2"/>
  <c r="D955" i="2"/>
  <c r="H954" i="2"/>
  <c r="D954" i="2"/>
  <c r="H952" i="2"/>
  <c r="D952" i="2"/>
  <c r="H951" i="2"/>
  <c r="D951" i="2"/>
  <c r="H950" i="2"/>
  <c r="D950" i="2"/>
  <c r="H949" i="2"/>
  <c r="D949" i="2"/>
  <c r="H948" i="2"/>
  <c r="D948" i="2"/>
  <c r="H947" i="2"/>
  <c r="D947" i="2"/>
  <c r="H946" i="2"/>
  <c r="D946" i="2"/>
  <c r="H945" i="2"/>
  <c r="D945" i="2"/>
  <c r="H944" i="2"/>
  <c r="D944" i="2"/>
  <c r="H943" i="2"/>
  <c r="D943" i="2"/>
  <c r="H942" i="2"/>
  <c r="D942" i="2"/>
  <c r="H941" i="2"/>
  <c r="D941" i="2"/>
  <c r="H940" i="2"/>
  <c r="D940" i="2"/>
  <c r="H939" i="2"/>
  <c r="D939" i="2"/>
  <c r="H938" i="2"/>
  <c r="D938" i="2"/>
  <c r="H937" i="2"/>
  <c r="D937" i="2"/>
  <c r="H936" i="2"/>
  <c r="D936" i="2"/>
  <c r="H935" i="2"/>
  <c r="D935" i="2"/>
  <c r="H933" i="2"/>
  <c r="D933" i="2"/>
  <c r="H932" i="2"/>
  <c r="D932" i="2"/>
  <c r="H931" i="2"/>
  <c r="D931" i="2"/>
  <c r="H930" i="2"/>
  <c r="D930" i="2"/>
  <c r="H929" i="2"/>
  <c r="D929" i="2"/>
  <c r="H928" i="2"/>
  <c r="D928" i="2"/>
  <c r="H927" i="2"/>
  <c r="D927" i="2"/>
  <c r="H926" i="2"/>
  <c r="D926" i="2"/>
  <c r="H925" i="2"/>
  <c r="D925" i="2"/>
  <c r="H924" i="2"/>
  <c r="D924" i="2"/>
  <c r="H923" i="2"/>
  <c r="D923" i="2"/>
  <c r="H922" i="2"/>
  <c r="D922" i="2"/>
  <c r="H921" i="2"/>
  <c r="D921" i="2"/>
  <c r="H912" i="2"/>
  <c r="D912" i="2"/>
  <c r="H910" i="2"/>
  <c r="D910" i="2"/>
  <c r="H908" i="2"/>
  <c r="D908" i="2"/>
  <c r="H907" i="2"/>
  <c r="D907" i="2"/>
  <c r="H906" i="2"/>
  <c r="D906" i="2"/>
  <c r="H905" i="2"/>
  <c r="D905" i="2"/>
  <c r="H904" i="2"/>
  <c r="D904" i="2"/>
  <c r="H902" i="2"/>
  <c r="D902" i="2"/>
  <c r="H901" i="2"/>
  <c r="D901" i="2"/>
  <c r="H900" i="2"/>
  <c r="D900" i="2"/>
  <c r="H899" i="2"/>
  <c r="D899" i="2"/>
  <c r="H898" i="2"/>
  <c r="D898" i="2"/>
  <c r="H897" i="2"/>
  <c r="D897" i="2"/>
  <c r="H896" i="2"/>
  <c r="D896" i="2"/>
  <c r="H894" i="2"/>
  <c r="D894" i="2"/>
  <c r="H893" i="2"/>
  <c r="D893" i="2"/>
  <c r="H892" i="2"/>
  <c r="D892" i="2"/>
  <c r="H891" i="2"/>
  <c r="D891" i="2"/>
  <c r="H890" i="2"/>
  <c r="D890" i="2"/>
  <c r="H889" i="2"/>
  <c r="D889" i="2"/>
  <c r="H888" i="2"/>
  <c r="D888" i="2"/>
  <c r="H887" i="2"/>
  <c r="D887" i="2"/>
  <c r="H885" i="2"/>
  <c r="D885" i="2"/>
  <c r="H884" i="2"/>
  <c r="D884" i="2"/>
  <c r="H883" i="2"/>
  <c r="D883" i="2"/>
  <c r="H882" i="2"/>
  <c r="D882" i="2"/>
  <c r="H881" i="2"/>
  <c r="D881" i="2"/>
  <c r="H879" i="2"/>
  <c r="D879" i="2"/>
  <c r="H878" i="2"/>
  <c r="D878" i="2"/>
  <c r="H877" i="2"/>
  <c r="D877" i="2"/>
  <c r="H876" i="2"/>
  <c r="D876" i="2"/>
  <c r="H875" i="2"/>
  <c r="D875" i="2"/>
  <c r="H874" i="2"/>
  <c r="D874" i="2"/>
  <c r="H873" i="2"/>
  <c r="D873" i="2"/>
  <c r="H872" i="2"/>
  <c r="D872" i="2"/>
  <c r="H871" i="2"/>
  <c r="D871" i="2"/>
  <c r="H870" i="2"/>
  <c r="D870" i="2"/>
  <c r="H869" i="2"/>
  <c r="D869" i="2"/>
  <c r="H868" i="2"/>
  <c r="D868" i="2"/>
  <c r="H867" i="2"/>
  <c r="D867" i="2"/>
  <c r="H866" i="2"/>
  <c r="D866" i="2"/>
  <c r="H864" i="2"/>
  <c r="D864" i="2"/>
  <c r="H863" i="2"/>
  <c r="D863" i="2"/>
  <c r="H862" i="2"/>
  <c r="D862" i="2"/>
  <c r="H860" i="2"/>
  <c r="D860" i="2"/>
  <c r="H858" i="2"/>
  <c r="D858" i="2"/>
  <c r="H857" i="2"/>
  <c r="D857" i="2"/>
  <c r="H856" i="2"/>
  <c r="D856" i="2"/>
  <c r="H855" i="2"/>
  <c r="D855" i="2"/>
  <c r="H854" i="2"/>
  <c r="D854" i="2"/>
  <c r="H853" i="2"/>
  <c r="D853" i="2"/>
  <c r="H852" i="2"/>
  <c r="D852" i="2"/>
  <c r="H851" i="2"/>
  <c r="D851" i="2"/>
  <c r="H850" i="2"/>
  <c r="D850" i="2"/>
  <c r="H849" i="2"/>
  <c r="D849" i="2"/>
  <c r="H848" i="2"/>
  <c r="D848" i="2"/>
  <c r="H847" i="2"/>
  <c r="D847" i="2"/>
  <c r="H846" i="2"/>
  <c r="D846" i="2"/>
  <c r="H845" i="2"/>
  <c r="D845" i="2"/>
  <c r="H844" i="2"/>
  <c r="D844" i="2"/>
  <c r="H843" i="2"/>
  <c r="D843" i="2"/>
  <c r="H841" i="2"/>
  <c r="D841" i="2"/>
  <c r="H840" i="2"/>
  <c r="D840" i="2"/>
  <c r="H839" i="2"/>
  <c r="D839" i="2"/>
  <c r="H838" i="2"/>
  <c r="D838" i="2"/>
  <c r="H837" i="2"/>
  <c r="D837" i="2"/>
  <c r="H836" i="2"/>
  <c r="D836" i="2"/>
  <c r="H835" i="2"/>
  <c r="D835" i="2"/>
  <c r="H834" i="2"/>
  <c r="D834" i="2"/>
  <c r="H833" i="2"/>
  <c r="D833" i="2"/>
  <c r="H832" i="2"/>
  <c r="D832" i="2"/>
  <c r="H831" i="2"/>
  <c r="D831" i="2"/>
  <c r="H830" i="2"/>
  <c r="D830" i="2"/>
  <c r="H829" i="2"/>
  <c r="D829" i="2"/>
  <c r="H827" i="2"/>
  <c r="D827" i="2"/>
  <c r="H824" i="2"/>
  <c r="D824" i="2"/>
  <c r="H823" i="2"/>
  <c r="D823" i="2"/>
  <c r="H822" i="2"/>
  <c r="D822" i="2"/>
  <c r="H820" i="2"/>
  <c r="D820" i="2"/>
  <c r="H819" i="2"/>
  <c r="D819" i="2"/>
  <c r="H818" i="2"/>
  <c r="D818" i="2"/>
  <c r="H817" i="2"/>
  <c r="D817" i="2"/>
  <c r="H816" i="2"/>
  <c r="D816" i="2"/>
  <c r="H815" i="2"/>
  <c r="D815" i="2"/>
  <c r="H814" i="2"/>
  <c r="D814" i="2"/>
  <c r="H813" i="2"/>
  <c r="D813" i="2"/>
  <c r="H812" i="2"/>
  <c r="D812" i="2"/>
  <c r="H810" i="2"/>
  <c r="D810" i="2"/>
  <c r="H807" i="2"/>
  <c r="D807" i="2"/>
  <c r="H806" i="2"/>
  <c r="D806" i="2"/>
  <c r="H805" i="2"/>
  <c r="D805" i="2"/>
  <c r="H804" i="2"/>
  <c r="D804" i="2"/>
  <c r="H803" i="2"/>
  <c r="D803" i="2"/>
  <c r="H802" i="2"/>
  <c r="D802" i="2"/>
  <c r="H801" i="2"/>
  <c r="D801" i="2"/>
  <c r="H800" i="2"/>
  <c r="D800" i="2"/>
  <c r="H799" i="2"/>
  <c r="D799" i="2"/>
  <c r="H798" i="2"/>
  <c r="D798" i="2"/>
  <c r="H797" i="2"/>
  <c r="D797" i="2"/>
  <c r="H796" i="2"/>
  <c r="D796" i="2"/>
  <c r="H795" i="2"/>
  <c r="D795" i="2"/>
  <c r="H794" i="2"/>
  <c r="D794" i="2"/>
  <c r="H792" i="2"/>
  <c r="D792" i="2"/>
  <c r="H791" i="2"/>
  <c r="D791" i="2"/>
  <c r="H789" i="2"/>
  <c r="D789" i="2"/>
  <c r="H786" i="2"/>
  <c r="D786" i="2"/>
  <c r="H785" i="2"/>
  <c r="D785" i="2"/>
  <c r="H784" i="2"/>
  <c r="D784" i="2"/>
  <c r="H783" i="2"/>
  <c r="D783" i="2"/>
  <c r="H782" i="2"/>
  <c r="D782" i="2"/>
  <c r="H781" i="2"/>
  <c r="D781" i="2"/>
  <c r="D780" i="2"/>
  <c r="H779" i="2"/>
  <c r="D779" i="2"/>
  <c r="H778" i="2"/>
  <c r="D778" i="2"/>
  <c r="H777" i="2"/>
  <c r="D777" i="2"/>
  <c r="H776" i="2"/>
  <c r="D776" i="2"/>
  <c r="H774" i="2"/>
  <c r="D774" i="2"/>
  <c r="H773" i="2"/>
  <c r="D773" i="2"/>
  <c r="H772" i="2"/>
  <c r="D772" i="2"/>
  <c r="H771" i="2"/>
  <c r="D771" i="2"/>
  <c r="H770" i="2"/>
  <c r="D770" i="2"/>
  <c r="H768" i="2"/>
  <c r="D768" i="2"/>
  <c r="H765" i="2"/>
  <c r="D765" i="2"/>
  <c r="H764" i="2"/>
  <c r="D764" i="2"/>
  <c r="H763" i="2"/>
  <c r="D763" i="2"/>
  <c r="H762" i="2"/>
  <c r="D762" i="2"/>
  <c r="H761" i="2"/>
  <c r="D761" i="2"/>
  <c r="H760" i="2"/>
  <c r="D760" i="2"/>
  <c r="H759" i="2"/>
  <c r="D759" i="2"/>
  <c r="H757" i="2"/>
  <c r="D757" i="2"/>
  <c r="H756" i="2"/>
  <c r="D756" i="2"/>
  <c r="H755" i="2"/>
  <c r="D755" i="2"/>
  <c r="H754" i="2"/>
  <c r="D754" i="2"/>
  <c r="H753" i="2"/>
  <c r="D753" i="2"/>
  <c r="H749" i="2"/>
  <c r="D749" i="2"/>
  <c r="H748" i="2"/>
  <c r="D748" i="2"/>
  <c r="H747" i="2"/>
  <c r="D747" i="2"/>
  <c r="H745" i="2"/>
  <c r="D745" i="2"/>
  <c r="H744" i="2"/>
  <c r="D744" i="2"/>
  <c r="H743" i="2"/>
  <c r="D743" i="2"/>
  <c r="H742" i="2"/>
  <c r="D742" i="2"/>
  <c r="H741" i="2"/>
  <c r="D741" i="2"/>
  <c r="H739" i="2"/>
  <c r="D739" i="2"/>
  <c r="H738" i="2"/>
  <c r="D738" i="2"/>
  <c r="H737" i="2"/>
  <c r="D737" i="2"/>
  <c r="H736" i="2"/>
  <c r="D736" i="2"/>
  <c r="H735" i="2"/>
  <c r="D735" i="2"/>
  <c r="H734" i="2"/>
  <c r="D734" i="2"/>
  <c r="H733" i="2"/>
  <c r="D733" i="2"/>
  <c r="H732" i="2"/>
  <c r="D732" i="2"/>
  <c r="H731" i="2"/>
  <c r="D731" i="2"/>
  <c r="H729" i="2"/>
  <c r="D729" i="2"/>
  <c r="H727" i="2"/>
  <c r="D727" i="2"/>
  <c r="H726" i="2"/>
  <c r="D726" i="2"/>
  <c r="H725" i="2"/>
  <c r="D725" i="2"/>
  <c r="H723" i="2"/>
  <c r="D723" i="2"/>
  <c r="H722" i="2"/>
  <c r="D722" i="2"/>
  <c r="H721" i="2"/>
  <c r="D721" i="2"/>
  <c r="H720" i="2"/>
  <c r="D720" i="2"/>
  <c r="H719" i="2"/>
  <c r="D719" i="2"/>
  <c r="H718" i="2"/>
  <c r="D718" i="2"/>
  <c r="H717" i="2"/>
  <c r="D717" i="2"/>
  <c r="H716" i="2"/>
  <c r="D716" i="2"/>
  <c r="H715" i="2"/>
  <c r="D715" i="2"/>
  <c r="H714" i="2"/>
  <c r="D714" i="2"/>
  <c r="H713" i="2"/>
  <c r="D713" i="2"/>
  <c r="H712" i="2"/>
  <c r="D712" i="2"/>
  <c r="H711" i="2"/>
  <c r="D711" i="2"/>
  <c r="H710" i="2"/>
  <c r="D710" i="2"/>
  <c r="H709" i="2"/>
  <c r="D709" i="2"/>
  <c r="H708" i="2"/>
  <c r="D708" i="2"/>
  <c r="H707" i="2"/>
  <c r="D707" i="2"/>
  <c r="H706" i="2"/>
  <c r="D706" i="2"/>
  <c r="H705" i="2"/>
  <c r="D705" i="2"/>
  <c r="H703" i="2"/>
  <c r="D703" i="2"/>
  <c r="H702" i="2"/>
  <c r="D702" i="2"/>
  <c r="H701" i="2"/>
  <c r="D701" i="2"/>
  <c r="H700" i="2"/>
  <c r="D700" i="2"/>
  <c r="H699" i="2"/>
  <c r="D699" i="2"/>
  <c r="H698" i="2"/>
  <c r="D698" i="2"/>
  <c r="H697" i="2"/>
  <c r="D697" i="2"/>
  <c r="H696" i="2"/>
  <c r="D696" i="2"/>
  <c r="H695" i="2"/>
  <c r="D695" i="2"/>
  <c r="H694" i="2"/>
  <c r="D694" i="2"/>
  <c r="H693" i="2"/>
  <c r="D693" i="2"/>
  <c r="H692" i="2"/>
  <c r="D692" i="2"/>
  <c r="H691" i="2"/>
  <c r="D691" i="2"/>
  <c r="H690" i="2"/>
  <c r="D690" i="2"/>
  <c r="H688" i="2"/>
  <c r="D688" i="2"/>
  <c r="H687" i="2"/>
  <c r="D687" i="2"/>
  <c r="H686" i="2"/>
  <c r="D686" i="2"/>
  <c r="H685" i="2"/>
  <c r="D685" i="2"/>
  <c r="H684" i="2"/>
  <c r="D684" i="2"/>
  <c r="H682" i="2"/>
  <c r="D682" i="2"/>
  <c r="H681" i="2"/>
  <c r="D681" i="2"/>
  <c r="H680" i="2"/>
  <c r="D680" i="2"/>
  <c r="H679" i="2"/>
  <c r="D679" i="2"/>
  <c r="H678" i="2"/>
  <c r="D678" i="2"/>
  <c r="H677" i="2"/>
  <c r="D677" i="2"/>
  <c r="H676" i="2"/>
  <c r="D676" i="2"/>
  <c r="H675" i="2"/>
  <c r="D675" i="2"/>
  <c r="H674" i="2"/>
  <c r="D674" i="2"/>
  <c r="H673" i="2"/>
  <c r="D673" i="2"/>
  <c r="H672" i="2"/>
  <c r="D672" i="2"/>
  <c r="H671" i="2"/>
  <c r="D671" i="2"/>
  <c r="H670" i="2"/>
  <c r="D670" i="2"/>
  <c r="H669" i="2"/>
  <c r="D669" i="2"/>
  <c r="H668" i="2"/>
  <c r="D668" i="2"/>
  <c r="H667" i="2"/>
  <c r="D667" i="2"/>
  <c r="H666" i="2"/>
  <c r="D666" i="2"/>
  <c r="H665" i="2"/>
  <c r="D665" i="2"/>
  <c r="H664" i="2"/>
  <c r="D664" i="2"/>
  <c r="H662" i="2"/>
  <c r="D662" i="2"/>
  <c r="H661" i="2"/>
  <c r="D661" i="2"/>
  <c r="H660" i="2"/>
  <c r="D660" i="2"/>
  <c r="H659" i="2"/>
  <c r="D659" i="2"/>
  <c r="H658" i="2"/>
  <c r="D658" i="2"/>
  <c r="H657" i="2"/>
  <c r="D657" i="2"/>
  <c r="H656" i="2"/>
  <c r="D656" i="2"/>
  <c r="H655" i="2"/>
  <c r="D655" i="2"/>
  <c r="H654" i="2"/>
  <c r="D654" i="2"/>
  <c r="H653" i="2"/>
  <c r="D653" i="2"/>
  <c r="H652" i="2"/>
  <c r="D652" i="2"/>
  <c r="H651" i="2"/>
  <c r="D651" i="2"/>
  <c r="H650" i="2"/>
  <c r="D650" i="2"/>
  <c r="H649" i="2"/>
  <c r="D649" i="2"/>
  <c r="H648" i="2"/>
  <c r="D648" i="2"/>
  <c r="H647" i="2"/>
  <c r="D647" i="2"/>
  <c r="H645" i="2"/>
  <c r="D645" i="2"/>
  <c r="H644" i="2"/>
  <c r="D644" i="2"/>
  <c r="H642" i="2"/>
  <c r="D642" i="2"/>
  <c r="H641" i="2"/>
  <c r="D641" i="2"/>
  <c r="H640" i="2"/>
  <c r="D640" i="2"/>
  <c r="H639" i="2"/>
  <c r="D639" i="2"/>
  <c r="H638" i="2"/>
  <c r="D638" i="2"/>
  <c r="H636" i="2"/>
  <c r="D636" i="2"/>
  <c r="H635" i="2"/>
  <c r="D635" i="2"/>
  <c r="H634" i="2"/>
  <c r="D634" i="2"/>
  <c r="H633" i="2"/>
  <c r="D633" i="2"/>
  <c r="H632" i="2"/>
  <c r="D632" i="2"/>
  <c r="H631" i="2"/>
  <c r="D631" i="2"/>
  <c r="H630" i="2"/>
  <c r="D630" i="2"/>
  <c r="H629" i="2"/>
  <c r="D629" i="2"/>
  <c r="H628" i="2"/>
  <c r="D628" i="2"/>
  <c r="H627" i="2"/>
  <c r="D627" i="2"/>
  <c r="H626" i="2"/>
  <c r="D626" i="2"/>
  <c r="H625" i="2"/>
  <c r="D625" i="2"/>
  <c r="H624" i="2"/>
  <c r="D624" i="2"/>
  <c r="H623" i="2"/>
  <c r="D623" i="2"/>
  <c r="H620" i="2"/>
  <c r="D620" i="2"/>
  <c r="H619" i="2"/>
  <c r="D619" i="2"/>
  <c r="H618" i="2"/>
  <c r="D618" i="2"/>
  <c r="H617" i="2"/>
  <c r="D617" i="2"/>
  <c r="H616" i="2"/>
  <c r="D616" i="2"/>
  <c r="H614" i="2"/>
  <c r="D614" i="2"/>
  <c r="H613" i="2"/>
  <c r="D613" i="2"/>
  <c r="H612" i="2"/>
  <c r="D612" i="2"/>
  <c r="D611" i="2"/>
  <c r="H610" i="2"/>
  <c r="D610" i="2"/>
  <c r="H609" i="2"/>
  <c r="D609" i="2"/>
  <c r="H608" i="2"/>
  <c r="D608" i="2"/>
  <c r="H607" i="2"/>
  <c r="D607" i="2"/>
  <c r="H606" i="2"/>
  <c r="D606" i="2"/>
  <c r="H605" i="2"/>
  <c r="D605" i="2"/>
  <c r="H604" i="2"/>
  <c r="D604" i="2"/>
  <c r="H603" i="2"/>
  <c r="D603" i="2"/>
  <c r="H602" i="2"/>
  <c r="D602" i="2"/>
  <c r="H601" i="2"/>
  <c r="D601" i="2"/>
  <c r="H600" i="2"/>
  <c r="D600" i="2"/>
  <c r="H599" i="2"/>
  <c r="D599" i="2"/>
  <c r="H596" i="2"/>
  <c r="D596" i="2"/>
  <c r="H595" i="2"/>
  <c r="D595" i="2"/>
  <c r="H594" i="2"/>
  <c r="D594" i="2"/>
  <c r="H592" i="2"/>
  <c r="D592" i="2"/>
  <c r="H591" i="2"/>
  <c r="D591" i="2"/>
  <c r="H590" i="2"/>
  <c r="D590" i="2"/>
  <c r="H589" i="2"/>
  <c r="D589" i="2"/>
  <c r="H588" i="2"/>
  <c r="D588" i="2"/>
  <c r="H587" i="2"/>
  <c r="D587" i="2"/>
  <c r="H586" i="2"/>
  <c r="D586" i="2"/>
  <c r="H585" i="2"/>
  <c r="D585" i="2"/>
  <c r="H584" i="2"/>
  <c r="D584" i="2"/>
  <c r="H583" i="2"/>
  <c r="D583" i="2"/>
  <c r="H582" i="2"/>
  <c r="D582" i="2"/>
  <c r="H580" i="2"/>
  <c r="D580" i="2"/>
  <c r="H577" i="2"/>
  <c r="D577" i="2"/>
  <c r="H575" i="2"/>
  <c r="D575" i="2"/>
  <c r="H574" i="2"/>
  <c r="D574" i="2"/>
  <c r="H573" i="2"/>
  <c r="D573" i="2"/>
  <c r="H572" i="2"/>
  <c r="D572" i="2"/>
  <c r="H570" i="2"/>
  <c r="D570" i="2"/>
  <c r="H568" i="2"/>
  <c r="D568" i="2"/>
  <c r="H567" i="2"/>
  <c r="D567" i="2"/>
  <c r="H565" i="2"/>
  <c r="D565" i="2"/>
  <c r="H563" i="2"/>
  <c r="D563" i="2"/>
  <c r="H561" i="2"/>
  <c r="D561" i="2"/>
  <c r="H560" i="2"/>
  <c r="D560" i="2"/>
  <c r="H558" i="2"/>
  <c r="D558" i="2"/>
  <c r="H557" i="2"/>
  <c r="D557" i="2"/>
  <c r="H555" i="2"/>
  <c r="D555" i="2"/>
  <c r="H552" i="2"/>
  <c r="D552" i="2"/>
  <c r="H551" i="2"/>
  <c r="D551" i="2"/>
  <c r="H550" i="2"/>
  <c r="D550" i="2"/>
  <c r="H549" i="2"/>
  <c r="D549" i="2"/>
  <c r="H546" i="2"/>
  <c r="D546" i="2"/>
  <c r="H545" i="2"/>
  <c r="D545" i="2"/>
  <c r="D543" i="2"/>
  <c r="H542" i="2"/>
  <c r="D542" i="2"/>
  <c r="H540" i="2"/>
  <c r="D540" i="2"/>
  <c r="H539" i="2"/>
  <c r="D539" i="2"/>
  <c r="H537" i="2"/>
  <c r="D537" i="2"/>
  <c r="H536" i="2"/>
  <c r="D536" i="2"/>
  <c r="H535" i="2"/>
  <c r="D535" i="2"/>
  <c r="H534" i="2"/>
  <c r="D534" i="2"/>
  <c r="H533" i="2"/>
  <c r="D533" i="2"/>
  <c r="H532" i="2"/>
  <c r="D532" i="2"/>
  <c r="H531" i="2"/>
  <c r="D531" i="2"/>
  <c r="H530" i="2"/>
  <c r="D530" i="2"/>
  <c r="H528" i="2"/>
  <c r="D528" i="2"/>
  <c r="H526" i="2"/>
  <c r="D526" i="2"/>
  <c r="H525" i="2"/>
  <c r="D525" i="2"/>
  <c r="H524" i="2"/>
  <c r="D524" i="2"/>
  <c r="H523" i="2"/>
  <c r="D523" i="2"/>
  <c r="H521" i="2"/>
  <c r="D521" i="2"/>
  <c r="H520" i="2"/>
  <c r="D520" i="2"/>
  <c r="H519" i="2"/>
  <c r="D519" i="2"/>
  <c r="H518" i="2"/>
  <c r="D518" i="2"/>
  <c r="H517" i="2"/>
  <c r="D517" i="2"/>
  <c r="H516" i="2"/>
  <c r="D516" i="2"/>
  <c r="H515" i="2"/>
  <c r="D515" i="2"/>
  <c r="H514" i="2"/>
  <c r="D514" i="2"/>
  <c r="H513" i="2"/>
  <c r="D513" i="2"/>
  <c r="H511" i="2"/>
  <c r="D511" i="2"/>
  <c r="H510" i="2"/>
  <c r="D510" i="2"/>
  <c r="H509" i="2"/>
  <c r="D509" i="2"/>
  <c r="H508" i="2"/>
  <c r="D508" i="2"/>
  <c r="H507" i="2"/>
  <c r="D507" i="2"/>
  <c r="H506" i="2"/>
  <c r="D506" i="2"/>
  <c r="H505" i="2"/>
  <c r="D505" i="2"/>
  <c r="H504" i="2"/>
  <c r="D504" i="2"/>
  <c r="H503" i="2"/>
  <c r="D503" i="2"/>
  <c r="H502" i="2"/>
  <c r="D502" i="2"/>
  <c r="H501" i="2"/>
  <c r="D501" i="2"/>
  <c r="H500" i="2"/>
  <c r="D500" i="2"/>
  <c r="H499" i="2"/>
  <c r="D499" i="2"/>
  <c r="H498" i="2"/>
  <c r="D498" i="2"/>
  <c r="H497" i="2"/>
  <c r="D497" i="2"/>
  <c r="H496" i="2"/>
  <c r="D496" i="2"/>
  <c r="H494" i="2"/>
  <c r="D494" i="2"/>
  <c r="H493" i="2"/>
  <c r="D493" i="2"/>
  <c r="H492" i="2"/>
  <c r="D492" i="2"/>
  <c r="H491" i="2"/>
  <c r="D491" i="2"/>
  <c r="H490" i="2"/>
  <c r="D490" i="2"/>
  <c r="H488" i="2"/>
  <c r="D488" i="2"/>
  <c r="H487" i="2"/>
  <c r="D487" i="2"/>
  <c r="H486" i="2"/>
  <c r="D486" i="2"/>
  <c r="H485" i="2"/>
  <c r="D485" i="2"/>
  <c r="H484" i="2"/>
  <c r="D484" i="2"/>
  <c r="H483" i="2"/>
  <c r="D483" i="2"/>
  <c r="H482" i="2"/>
  <c r="D482" i="2"/>
  <c r="H481" i="2"/>
  <c r="D481" i="2"/>
  <c r="H480" i="2"/>
  <c r="D480" i="2"/>
  <c r="H479" i="2"/>
  <c r="D479" i="2"/>
  <c r="H478" i="2"/>
  <c r="D478" i="2"/>
  <c r="H477" i="2"/>
  <c r="D477" i="2"/>
  <c r="H476" i="2"/>
  <c r="D476" i="2"/>
  <c r="H475" i="2"/>
  <c r="D475" i="2"/>
  <c r="H473" i="2"/>
  <c r="D473" i="2"/>
  <c r="H471" i="2"/>
  <c r="D471" i="2"/>
  <c r="H470" i="2"/>
  <c r="D470" i="2"/>
  <c r="H469" i="2"/>
  <c r="D469" i="2"/>
  <c r="H468" i="2"/>
  <c r="D468" i="2"/>
  <c r="H467" i="2"/>
  <c r="D467" i="2"/>
  <c r="H465" i="2"/>
  <c r="D465" i="2"/>
  <c r="H464" i="2"/>
  <c r="D464" i="2"/>
  <c r="H463" i="2"/>
  <c r="D463" i="2"/>
  <c r="H462" i="2"/>
  <c r="D462" i="2"/>
  <c r="H461" i="2"/>
  <c r="D461" i="2"/>
  <c r="H459" i="2"/>
  <c r="D459" i="2"/>
  <c r="H458" i="2"/>
  <c r="D458" i="2"/>
  <c r="H457" i="2"/>
  <c r="D457" i="2"/>
  <c r="H456" i="2"/>
  <c r="D456" i="2"/>
  <c r="H455" i="2"/>
  <c r="D455" i="2"/>
  <c r="H454" i="2"/>
  <c r="D454" i="2"/>
  <c r="H453" i="2"/>
  <c r="D453" i="2"/>
  <c r="H452" i="2"/>
  <c r="D452" i="2"/>
  <c r="H451" i="2"/>
  <c r="D451" i="2"/>
  <c r="H450" i="2"/>
  <c r="D450" i="2"/>
  <c r="H447" i="2"/>
  <c r="D447" i="2"/>
  <c r="H445" i="2"/>
  <c r="D445" i="2"/>
  <c r="H444" i="2"/>
  <c r="D444" i="2"/>
  <c r="H443" i="2"/>
  <c r="D443" i="2"/>
  <c r="H442" i="2"/>
  <c r="D442" i="2"/>
  <c r="H441" i="2"/>
  <c r="D441" i="2"/>
  <c r="H439" i="2"/>
  <c r="D439" i="2"/>
  <c r="H438" i="2"/>
  <c r="D438" i="2"/>
  <c r="H437" i="2"/>
  <c r="D437" i="2"/>
  <c r="H436" i="2"/>
  <c r="D436" i="2"/>
  <c r="H435" i="2"/>
  <c r="D435" i="2"/>
  <c r="H434" i="2"/>
  <c r="D434" i="2"/>
  <c r="H433" i="2"/>
  <c r="D433" i="2"/>
  <c r="H432" i="2"/>
  <c r="D432" i="2"/>
  <c r="H431" i="2"/>
  <c r="D431" i="2"/>
  <c r="H430" i="2"/>
  <c r="D430" i="2"/>
  <c r="H429" i="2"/>
  <c r="D429" i="2"/>
  <c r="H428" i="2"/>
  <c r="D428" i="2"/>
  <c r="H427" i="2"/>
  <c r="D427" i="2"/>
  <c r="H426" i="2"/>
  <c r="D426" i="2"/>
  <c r="H425" i="2"/>
  <c r="D425" i="2"/>
  <c r="H424" i="2"/>
  <c r="D424" i="2"/>
  <c r="H422" i="2"/>
  <c r="D422" i="2"/>
  <c r="H421" i="2"/>
  <c r="D421" i="2"/>
  <c r="H420" i="2"/>
  <c r="D420" i="2"/>
  <c r="H419" i="2"/>
  <c r="D419" i="2"/>
  <c r="H418" i="2"/>
  <c r="D418" i="2"/>
  <c r="H416" i="2"/>
  <c r="D416" i="2"/>
  <c r="H415" i="2"/>
  <c r="D415" i="2"/>
  <c r="H414" i="2"/>
  <c r="D414" i="2"/>
  <c r="H413" i="2"/>
  <c r="D413" i="2"/>
  <c r="H412" i="2"/>
  <c r="D412" i="2"/>
  <c r="H411" i="2"/>
  <c r="D411" i="2"/>
  <c r="H410" i="2"/>
  <c r="D410" i="2"/>
  <c r="H409" i="2"/>
  <c r="D409" i="2"/>
  <c r="H408" i="2"/>
  <c r="D408" i="2"/>
  <c r="H407" i="2"/>
  <c r="D407" i="2"/>
  <c r="H406" i="2"/>
  <c r="D406" i="2"/>
  <c r="H405" i="2"/>
  <c r="D405" i="2"/>
  <c r="H404" i="2"/>
  <c r="D404" i="2"/>
  <c r="H403" i="2"/>
  <c r="D403" i="2"/>
  <c r="H402" i="2"/>
  <c r="D402" i="2"/>
  <c r="H401" i="2"/>
  <c r="D401" i="2"/>
  <c r="H400" i="2"/>
  <c r="D400" i="2"/>
  <c r="H399" i="2"/>
  <c r="D399" i="2"/>
  <c r="H397" i="2"/>
  <c r="D397" i="2"/>
  <c r="H396" i="2"/>
  <c r="D396" i="2"/>
  <c r="H395" i="2"/>
  <c r="D395" i="2"/>
  <c r="H394" i="2"/>
  <c r="D394" i="2"/>
  <c r="H393" i="2"/>
  <c r="D393" i="2"/>
  <c r="H392" i="2"/>
  <c r="D392" i="2"/>
  <c r="H391" i="2"/>
  <c r="D391" i="2"/>
  <c r="H390" i="2"/>
  <c r="D390" i="2"/>
  <c r="H389" i="2"/>
  <c r="D389" i="2"/>
  <c r="H388" i="2"/>
  <c r="D388" i="2"/>
  <c r="H387" i="2"/>
  <c r="D387" i="2"/>
  <c r="H386" i="2"/>
  <c r="D386" i="2"/>
  <c r="H385" i="2"/>
  <c r="D385" i="2"/>
  <c r="H384" i="2"/>
  <c r="D384" i="2"/>
  <c r="H383" i="2"/>
  <c r="D383" i="2"/>
  <c r="H382" i="2"/>
  <c r="D382" i="2"/>
  <c r="H380" i="2"/>
  <c r="D380" i="2"/>
  <c r="H379" i="2"/>
  <c r="D379" i="2"/>
  <c r="H378" i="2"/>
  <c r="D378" i="2"/>
  <c r="H377" i="2"/>
  <c r="D377" i="2"/>
  <c r="H376" i="2"/>
  <c r="D376" i="2"/>
  <c r="H375" i="2"/>
  <c r="D375" i="2"/>
  <c r="H374" i="2"/>
  <c r="D374" i="2"/>
  <c r="H373" i="2"/>
  <c r="D373" i="2"/>
  <c r="H372" i="2"/>
  <c r="D372" i="2"/>
  <c r="H371" i="2"/>
  <c r="D371" i="2"/>
  <c r="H370" i="2"/>
  <c r="D370" i="2"/>
  <c r="H369" i="2"/>
  <c r="D369" i="2"/>
  <c r="H368" i="2"/>
  <c r="D368" i="2"/>
  <c r="H367" i="2"/>
  <c r="D367" i="2"/>
  <c r="H366" i="2"/>
  <c r="D366" i="2"/>
  <c r="H365" i="2"/>
  <c r="D365" i="2"/>
  <c r="H364" i="2"/>
  <c r="D364" i="2"/>
  <c r="H362" i="2"/>
  <c r="D362" i="2"/>
  <c r="H361" i="2"/>
  <c r="D361" i="2"/>
  <c r="H360" i="2"/>
  <c r="D360" i="2"/>
  <c r="H359" i="2"/>
  <c r="D359" i="2"/>
  <c r="H358" i="2"/>
  <c r="D358" i="2"/>
  <c r="D357" i="2"/>
  <c r="H356" i="2"/>
  <c r="D356" i="2"/>
  <c r="H355" i="2"/>
  <c r="D355" i="2"/>
  <c r="H354" i="2"/>
  <c r="D354" i="2"/>
  <c r="H353" i="2"/>
  <c r="D353" i="2"/>
  <c r="H352" i="2"/>
  <c r="D352" i="2"/>
  <c r="H351" i="2"/>
  <c r="D351" i="2"/>
  <c r="H350" i="2"/>
  <c r="D350" i="2"/>
  <c r="H349" i="2"/>
  <c r="D349" i="2"/>
  <c r="H348" i="2"/>
  <c r="D348" i="2"/>
  <c r="H347" i="2"/>
  <c r="D347" i="2"/>
  <c r="H346" i="2"/>
  <c r="D346" i="2"/>
  <c r="H345" i="2"/>
  <c r="D345" i="2"/>
  <c r="H344" i="2"/>
  <c r="D344" i="2"/>
  <c r="H343" i="2"/>
  <c r="D343" i="2"/>
  <c r="H342" i="2"/>
  <c r="D342" i="2"/>
  <c r="H341" i="2"/>
  <c r="D341" i="2"/>
  <c r="H339" i="2"/>
  <c r="D339" i="2"/>
  <c r="H338" i="2"/>
  <c r="D338" i="2"/>
  <c r="H337" i="2"/>
  <c r="D337" i="2"/>
  <c r="D336" i="2"/>
  <c r="H335" i="2"/>
  <c r="D335" i="2"/>
  <c r="H334" i="2"/>
  <c r="D334" i="2"/>
  <c r="H333" i="2"/>
  <c r="D333" i="2"/>
  <c r="H332" i="2"/>
  <c r="D332" i="2"/>
  <c r="H331" i="2"/>
  <c r="D331" i="2"/>
  <c r="H330" i="2"/>
  <c r="D330" i="2"/>
  <c r="H329" i="2"/>
  <c r="D329" i="2"/>
  <c r="H328" i="2"/>
  <c r="D328" i="2"/>
  <c r="H327" i="2"/>
  <c r="D327" i="2"/>
  <c r="H326" i="2"/>
  <c r="D326" i="2"/>
  <c r="H324" i="2"/>
  <c r="D324" i="2"/>
  <c r="H323" i="2"/>
  <c r="D323" i="2"/>
  <c r="H322" i="2"/>
  <c r="D322" i="2"/>
  <c r="H321" i="2"/>
  <c r="D321" i="2"/>
  <c r="H320" i="2"/>
  <c r="D320" i="2"/>
  <c r="H318" i="2"/>
  <c r="D318" i="2"/>
  <c r="H317" i="2"/>
  <c r="D317" i="2"/>
  <c r="H315" i="2"/>
  <c r="D315" i="2"/>
  <c r="H314" i="2"/>
  <c r="D314" i="2"/>
  <c r="H313" i="2"/>
  <c r="D313" i="2"/>
  <c r="H312" i="2"/>
  <c r="D312" i="2"/>
  <c r="H311" i="2"/>
  <c r="D311" i="2"/>
  <c r="H310" i="2"/>
  <c r="D310" i="2"/>
  <c r="H309" i="2"/>
  <c r="D309" i="2"/>
  <c r="H308" i="2"/>
  <c r="D308" i="2"/>
  <c r="H307" i="2"/>
  <c r="D307" i="2"/>
  <c r="H306" i="2"/>
  <c r="D306" i="2"/>
  <c r="H305" i="2"/>
  <c r="D305" i="2"/>
  <c r="H303" i="2"/>
  <c r="D303" i="2"/>
  <c r="H301" i="2"/>
  <c r="D301" i="2"/>
  <c r="H300" i="2"/>
  <c r="D300" i="2"/>
  <c r="H297" i="2"/>
  <c r="D297" i="2"/>
  <c r="H295" i="2"/>
  <c r="D295" i="2"/>
  <c r="H294" i="2"/>
  <c r="D294" i="2"/>
  <c r="H293" i="2"/>
  <c r="D293" i="2"/>
  <c r="H291" i="2"/>
  <c r="D291" i="2"/>
  <c r="H290" i="2"/>
  <c r="D290" i="2"/>
  <c r="H288" i="2"/>
  <c r="D288" i="2"/>
  <c r="H287" i="2"/>
  <c r="D287" i="2"/>
  <c r="H286" i="2"/>
  <c r="D286" i="2"/>
  <c r="H285" i="2"/>
  <c r="D285" i="2"/>
  <c r="H284" i="2"/>
  <c r="D284" i="2"/>
  <c r="H283" i="2"/>
  <c r="D283" i="2"/>
  <c r="H282" i="2"/>
  <c r="D282" i="2"/>
  <c r="H281" i="2"/>
  <c r="D281" i="2"/>
  <c r="H280" i="2"/>
  <c r="D280" i="2"/>
  <c r="H279" i="2"/>
  <c r="D279" i="2"/>
  <c r="H278" i="2"/>
  <c r="D278" i="2"/>
  <c r="H277" i="2"/>
  <c r="D277" i="2"/>
  <c r="H276" i="2"/>
  <c r="D276" i="2"/>
  <c r="H275" i="2"/>
  <c r="D275" i="2"/>
  <c r="H274" i="2"/>
  <c r="H273" i="2"/>
  <c r="D273" i="2"/>
  <c r="H272" i="2"/>
  <c r="D272" i="2"/>
  <c r="H271" i="2"/>
  <c r="D271" i="2"/>
  <c r="H270" i="2"/>
  <c r="D270" i="2"/>
  <c r="H269" i="2"/>
  <c r="D269" i="2"/>
  <c r="H266" i="2"/>
  <c r="D266" i="2"/>
  <c r="H265" i="2"/>
  <c r="D265" i="2"/>
  <c r="H264" i="2"/>
  <c r="D264" i="2"/>
  <c r="H263" i="2"/>
  <c r="D263" i="2"/>
  <c r="H262" i="2"/>
  <c r="D262" i="2"/>
  <c r="H261" i="2"/>
  <c r="D261" i="2"/>
  <c r="H260" i="2"/>
  <c r="D260" i="2"/>
  <c r="H259" i="2"/>
  <c r="D259" i="2"/>
  <c r="H258" i="2"/>
  <c r="D258" i="2"/>
  <c r="H257" i="2"/>
  <c r="D257" i="2"/>
  <c r="H256" i="2"/>
  <c r="D256" i="2"/>
  <c r="H255" i="2"/>
  <c r="D255" i="2"/>
  <c r="H254" i="2"/>
  <c r="D254" i="2"/>
  <c r="H253" i="2"/>
  <c r="D253" i="2"/>
  <c r="H252" i="2"/>
  <c r="D252" i="2"/>
  <c r="H251" i="2"/>
  <c r="D251" i="2"/>
  <c r="H250" i="2"/>
  <c r="H249" i="2"/>
  <c r="D249" i="2"/>
  <c r="D248" i="2"/>
  <c r="H247" i="2"/>
  <c r="D247" i="2"/>
  <c r="H245" i="2"/>
  <c r="D245" i="2"/>
  <c r="H244" i="2"/>
  <c r="D244" i="2"/>
  <c r="H243" i="2"/>
  <c r="D243" i="2"/>
  <c r="H242" i="2"/>
  <c r="D242" i="2"/>
  <c r="H241" i="2"/>
  <c r="D241" i="2"/>
  <c r="H240" i="2"/>
  <c r="D240" i="2"/>
  <c r="H239" i="2"/>
  <c r="D239" i="2"/>
  <c r="H238" i="2"/>
  <c r="D238" i="2"/>
  <c r="H237" i="2"/>
  <c r="D237" i="2"/>
  <c r="H236" i="2"/>
  <c r="D236" i="2"/>
  <c r="H235" i="2"/>
  <c r="D235" i="2"/>
  <c r="H234" i="2"/>
  <c r="D234" i="2"/>
  <c r="H233" i="2"/>
  <c r="D233" i="2"/>
  <c r="H214" i="2"/>
  <c r="D214" i="2"/>
  <c r="H213" i="2"/>
  <c r="H212" i="2"/>
  <c r="D212" i="2"/>
  <c r="H211" i="2"/>
  <c r="D211" i="2"/>
  <c r="H210" i="2"/>
  <c r="D210" i="2"/>
  <c r="H209" i="2"/>
  <c r="D209" i="2"/>
  <c r="H207" i="2"/>
  <c r="D207" i="2"/>
  <c r="H206" i="2"/>
  <c r="D206" i="2"/>
  <c r="H205" i="2"/>
  <c r="D205" i="2"/>
  <c r="H204" i="2"/>
  <c r="D204" i="2"/>
  <c r="H203" i="2"/>
  <c r="D203" i="2"/>
  <c r="H202" i="2"/>
  <c r="D202" i="2"/>
  <c r="H201" i="2"/>
  <c r="D201" i="2"/>
  <c r="H200" i="2"/>
  <c r="D200" i="2"/>
  <c r="H199" i="2"/>
  <c r="D199" i="2"/>
  <c r="H198" i="2"/>
  <c r="D198" i="2"/>
  <c r="H197" i="2"/>
  <c r="D197" i="2"/>
  <c r="H196" i="2"/>
  <c r="D196" i="2"/>
  <c r="H195" i="2"/>
  <c r="D195" i="2"/>
  <c r="H194" i="2"/>
  <c r="D194" i="2"/>
  <c r="H193" i="2"/>
  <c r="H190" i="2"/>
  <c r="D190" i="2"/>
  <c r="H189" i="2"/>
  <c r="D189" i="2"/>
  <c r="H188" i="2"/>
  <c r="D188" i="2"/>
  <c r="H187" i="2"/>
  <c r="D187" i="2"/>
  <c r="H186" i="2"/>
  <c r="D186" i="2"/>
  <c r="H185" i="2"/>
  <c r="D185" i="2"/>
  <c r="H184" i="2"/>
  <c r="D184" i="2"/>
  <c r="H183" i="2"/>
  <c r="D183" i="2"/>
  <c r="H182" i="2"/>
  <c r="D182" i="2"/>
  <c r="H181" i="2"/>
  <c r="D181" i="2"/>
  <c r="H180" i="2"/>
  <c r="D180" i="2"/>
  <c r="H179" i="2"/>
  <c r="D179" i="2"/>
  <c r="H178" i="2"/>
  <c r="D178" i="2"/>
  <c r="H177" i="2"/>
  <c r="D177" i="2"/>
  <c r="H176" i="2"/>
  <c r="D176" i="2"/>
  <c r="H175" i="2"/>
  <c r="D175" i="2"/>
  <c r="H174" i="2"/>
  <c r="D174" i="2"/>
  <c r="H173" i="2"/>
  <c r="D173" i="2"/>
  <c r="H172" i="2"/>
  <c r="D172" i="2"/>
  <c r="H171" i="2"/>
  <c r="D171" i="2"/>
  <c r="H169" i="2"/>
  <c r="D169" i="2"/>
  <c r="D168" i="2"/>
  <c r="H166" i="2"/>
  <c r="D166" i="2"/>
  <c r="D165" i="2"/>
  <c r="H163" i="2"/>
  <c r="D163" i="2"/>
  <c r="H162" i="2"/>
  <c r="D162" i="2"/>
  <c r="H160" i="2"/>
  <c r="D160" i="2"/>
  <c r="H159" i="2"/>
  <c r="D159" i="2"/>
  <c r="H157" i="2"/>
  <c r="D157" i="2"/>
  <c r="H156" i="2"/>
  <c r="D156" i="2"/>
  <c r="H154" i="2"/>
  <c r="D154" i="2"/>
  <c r="H153" i="2"/>
  <c r="D153" i="2"/>
  <c r="H151" i="2"/>
  <c r="D151" i="2"/>
  <c r="H150" i="2"/>
  <c r="D150" i="2"/>
  <c r="H148" i="2"/>
  <c r="D148" i="2"/>
  <c r="H147" i="2"/>
  <c r="D147" i="2"/>
  <c r="H145" i="2"/>
  <c r="D145" i="2"/>
  <c r="H144" i="2"/>
  <c r="D144" i="2"/>
  <c r="H142" i="2"/>
  <c r="D142" i="2"/>
  <c r="H141" i="2"/>
  <c r="D141" i="2"/>
  <c r="H139" i="2"/>
  <c r="D139" i="2"/>
  <c r="H138" i="2"/>
  <c r="D138" i="2"/>
  <c r="H136" i="2"/>
  <c r="D136" i="2"/>
  <c r="H135" i="2"/>
  <c r="D135" i="2"/>
  <c r="H133" i="2"/>
  <c r="D133" i="2"/>
  <c r="H132" i="2"/>
  <c r="D132" i="2"/>
  <c r="H130" i="2"/>
  <c r="D130" i="2"/>
  <c r="H129" i="2"/>
  <c r="D129" i="2"/>
  <c r="H127" i="2"/>
  <c r="D127" i="2"/>
  <c r="H126" i="2"/>
  <c r="D126" i="2"/>
  <c r="H125" i="2"/>
  <c r="D125" i="2"/>
  <c r="H124" i="2"/>
  <c r="D124" i="2"/>
  <c r="H123" i="2"/>
  <c r="D123" i="2"/>
  <c r="H122" i="2"/>
  <c r="D122" i="2"/>
  <c r="H121" i="2"/>
  <c r="D121" i="2"/>
  <c r="H120" i="2"/>
  <c r="D120" i="2"/>
  <c r="H119" i="2"/>
  <c r="D119" i="2"/>
  <c r="H118" i="2"/>
  <c r="D118" i="2"/>
  <c r="H117" i="2"/>
  <c r="D117" i="2"/>
  <c r="H116" i="2"/>
  <c r="D116" i="2"/>
  <c r="H115" i="2"/>
  <c r="D115" i="2"/>
  <c r="H114" i="2"/>
  <c r="D114" i="2"/>
  <c r="H113" i="2"/>
  <c r="D113" i="2"/>
  <c r="H112" i="2"/>
  <c r="D112" i="2"/>
  <c r="H110" i="2"/>
  <c r="H109" i="2"/>
  <c r="D109" i="2"/>
  <c r="H108" i="2"/>
  <c r="D108" i="2"/>
  <c r="H107" i="2"/>
  <c r="D107" i="2"/>
  <c r="H106" i="2"/>
  <c r="D106" i="2"/>
  <c r="H105" i="2"/>
  <c r="D105" i="2"/>
  <c r="H103" i="2"/>
  <c r="D103" i="2"/>
  <c r="H102" i="2"/>
  <c r="D102" i="2"/>
  <c r="H101" i="2"/>
  <c r="D101" i="2"/>
  <c r="H100" i="2"/>
  <c r="D100" i="2"/>
  <c r="H99" i="2"/>
  <c r="D99" i="2"/>
  <c r="H98" i="2"/>
  <c r="D98" i="2"/>
  <c r="H97" i="2"/>
  <c r="D97" i="2"/>
  <c r="H96" i="2"/>
  <c r="D96" i="2"/>
  <c r="H95" i="2"/>
  <c r="D95" i="2"/>
  <c r="H94" i="2"/>
  <c r="D94" i="2"/>
  <c r="H93" i="2"/>
  <c r="D93" i="2"/>
  <c r="H92" i="2"/>
  <c r="D92" i="2"/>
  <c r="H91" i="2"/>
  <c r="D91" i="2"/>
  <c r="H90" i="2"/>
  <c r="D90" i="2"/>
  <c r="H89" i="2"/>
  <c r="D89" i="2"/>
  <c r="H88" i="2"/>
  <c r="D88" i="2"/>
  <c r="H85" i="2"/>
  <c r="D85" i="2"/>
  <c r="H84" i="2"/>
  <c r="D84" i="2"/>
  <c r="H83" i="2"/>
  <c r="D83" i="2"/>
  <c r="H82" i="2"/>
  <c r="D82" i="2"/>
  <c r="H80" i="2"/>
  <c r="D80" i="2"/>
  <c r="H79" i="2"/>
  <c r="D79" i="2"/>
  <c r="H78" i="2"/>
  <c r="D78" i="2"/>
  <c r="H77" i="2"/>
  <c r="D77" i="2"/>
  <c r="H76" i="2"/>
  <c r="D76" i="2"/>
  <c r="H75" i="2"/>
  <c r="D75" i="2"/>
  <c r="H74" i="2"/>
  <c r="D74" i="2"/>
  <c r="H73" i="2"/>
  <c r="D73" i="2"/>
  <c r="H71" i="2"/>
  <c r="D71" i="2"/>
  <c r="H70" i="2"/>
  <c r="D70" i="2"/>
  <c r="H69" i="2"/>
  <c r="D69" i="2"/>
  <c r="H68" i="2"/>
  <c r="D68" i="2"/>
  <c r="H67" i="2"/>
  <c r="H64" i="2"/>
  <c r="D64" i="2"/>
  <c r="H63" i="2"/>
  <c r="D63" i="2"/>
  <c r="H62" i="2"/>
  <c r="D62" i="2"/>
  <c r="H61" i="2"/>
  <c r="D61" i="2"/>
  <c r="H60" i="2"/>
  <c r="D60" i="2"/>
  <c r="H59" i="2"/>
  <c r="D59" i="2"/>
  <c r="H58" i="2"/>
  <c r="D58" i="2"/>
  <c r="H57" i="2"/>
  <c r="D57" i="2"/>
  <c r="H56" i="2"/>
  <c r="D56" i="2"/>
  <c r="H55" i="2"/>
  <c r="D55" i="2"/>
  <c r="H54" i="2"/>
  <c r="D54" i="2"/>
  <c r="H53" i="2"/>
  <c r="D53" i="2"/>
  <c r="H52" i="2"/>
  <c r="D52" i="2"/>
  <c r="H51" i="2"/>
  <c r="D51" i="2"/>
  <c r="H50" i="2"/>
  <c r="D50" i="2"/>
  <c r="H49" i="2"/>
  <c r="D49" i="2"/>
  <c r="H47" i="2"/>
  <c r="D47" i="2"/>
  <c r="H46" i="2"/>
  <c r="D46" i="2"/>
  <c r="H45" i="2"/>
  <c r="D45" i="2"/>
  <c r="H43" i="2"/>
  <c r="D43" i="2"/>
  <c r="H42" i="2"/>
  <c r="D42" i="2"/>
  <c r="H41" i="2"/>
  <c r="D41" i="2"/>
  <c r="H39" i="2"/>
  <c r="D39" i="2"/>
  <c r="H38" i="2"/>
  <c r="D38" i="2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10" i="2"/>
  <c r="D10" i="2"/>
  <c r="H9" i="2"/>
  <c r="D9" i="2"/>
  <c r="H8" i="2"/>
  <c r="D8" i="2"/>
  <c r="H7" i="2"/>
  <c r="D7" i="2"/>
  <c r="G88" i="1"/>
  <c r="H88" i="1" s="1"/>
  <c r="F88" i="1"/>
  <c r="E88" i="1"/>
  <c r="D88" i="1"/>
  <c r="G87" i="1"/>
  <c r="H87" i="1" s="1"/>
  <c r="F87" i="1"/>
  <c r="E87" i="1"/>
  <c r="D87" i="1"/>
  <c r="G86" i="1"/>
  <c r="H86" i="1" s="1"/>
  <c r="F86" i="1"/>
  <c r="E86" i="1"/>
  <c r="D86" i="1"/>
  <c r="G85" i="1"/>
  <c r="H85" i="1" s="1"/>
  <c r="F85" i="1"/>
  <c r="E85" i="1"/>
  <c r="D85" i="1"/>
  <c r="G84" i="1"/>
  <c r="H84" i="1" s="1"/>
  <c r="F84" i="1"/>
  <c r="E84" i="1"/>
  <c r="D84" i="1"/>
  <c r="G83" i="1"/>
  <c r="H83" i="1" s="1"/>
  <c r="F83" i="1"/>
  <c r="E83" i="1"/>
  <c r="D83" i="1"/>
  <c r="G82" i="1"/>
  <c r="H82" i="1" s="1"/>
  <c r="F82" i="1"/>
  <c r="E82" i="1"/>
  <c r="D82" i="1"/>
  <c r="G81" i="1"/>
  <c r="H81" i="1" s="1"/>
  <c r="F81" i="1"/>
  <c r="E81" i="1"/>
  <c r="D81" i="1"/>
  <c r="G80" i="1"/>
  <c r="H80" i="1" s="1"/>
  <c r="F80" i="1"/>
  <c r="E80" i="1"/>
  <c r="D80" i="1"/>
  <c r="G79" i="1"/>
  <c r="H79" i="1" s="1"/>
  <c r="F79" i="1"/>
  <c r="E79" i="1"/>
  <c r="D79" i="1"/>
  <c r="G78" i="1"/>
  <c r="H78" i="1" s="1"/>
  <c r="F78" i="1"/>
  <c r="E78" i="1"/>
  <c r="D78" i="1"/>
  <c r="G77" i="1"/>
  <c r="H77" i="1" s="1"/>
  <c r="F77" i="1"/>
  <c r="E77" i="1"/>
  <c r="D77" i="1"/>
  <c r="G76" i="1"/>
  <c r="H76" i="1" s="1"/>
  <c r="F76" i="1"/>
  <c r="E76" i="1"/>
  <c r="D76" i="1"/>
  <c r="G75" i="1"/>
  <c r="H75" i="1" s="1"/>
  <c r="F75" i="1"/>
  <c r="E75" i="1"/>
  <c r="D75" i="1"/>
  <c r="G74" i="1"/>
  <c r="H74" i="1" s="1"/>
  <c r="F74" i="1"/>
  <c r="E74" i="1"/>
  <c r="D74" i="1"/>
  <c r="G73" i="1"/>
  <c r="H73" i="1" s="1"/>
  <c r="F73" i="1"/>
  <c r="E73" i="1"/>
  <c r="D73" i="1"/>
  <c r="G72" i="1"/>
  <c r="H72" i="1" s="1"/>
  <c r="F72" i="1"/>
  <c r="E72" i="1"/>
  <c r="D72" i="1"/>
  <c r="G71" i="1"/>
  <c r="H71" i="1" s="1"/>
  <c r="F71" i="1"/>
  <c r="E71" i="1"/>
  <c r="D71" i="1"/>
  <c r="G70" i="1"/>
  <c r="H70" i="1" s="1"/>
  <c r="F70" i="1"/>
  <c r="E70" i="1"/>
  <c r="D70" i="1"/>
  <c r="G69" i="1"/>
  <c r="H69" i="1" s="1"/>
  <c r="F69" i="1"/>
  <c r="E69" i="1"/>
  <c r="D69" i="1"/>
  <c r="G68" i="1"/>
  <c r="H68" i="1" s="1"/>
  <c r="F68" i="1"/>
  <c r="E68" i="1"/>
  <c r="D68" i="1"/>
  <c r="G62" i="1"/>
  <c r="H62" i="1" s="1"/>
  <c r="F62" i="1"/>
  <c r="E62" i="1"/>
  <c r="D62" i="1"/>
  <c r="G61" i="1"/>
  <c r="H61" i="1" s="1"/>
  <c r="F61" i="1"/>
  <c r="E61" i="1"/>
  <c r="D61" i="1"/>
  <c r="G60" i="1"/>
  <c r="H60" i="1" s="1"/>
  <c r="F60" i="1"/>
  <c r="E60" i="1"/>
  <c r="D60" i="1"/>
  <c r="G59" i="1"/>
  <c r="H59" i="1" s="1"/>
  <c r="F59" i="1"/>
  <c r="E59" i="1"/>
  <c r="D59" i="1"/>
  <c r="G58" i="1"/>
  <c r="H58" i="1" s="1"/>
  <c r="F58" i="1"/>
  <c r="E58" i="1"/>
  <c r="D58" i="1"/>
  <c r="G57" i="1"/>
  <c r="H57" i="1" s="1"/>
  <c r="F57" i="1"/>
  <c r="E57" i="1"/>
  <c r="D57" i="1"/>
  <c r="G56" i="1"/>
  <c r="H56" i="1" s="1"/>
  <c r="F56" i="1"/>
  <c r="E56" i="1"/>
  <c r="D56" i="1"/>
  <c r="G55" i="1"/>
  <c r="H55" i="1" s="1"/>
  <c r="F55" i="1"/>
  <c r="E55" i="1"/>
  <c r="D55" i="1"/>
  <c r="G54" i="1"/>
  <c r="H54" i="1" s="1"/>
  <c r="F54" i="1"/>
  <c r="E54" i="1"/>
  <c r="D54" i="1"/>
  <c r="G53" i="1"/>
  <c r="H53" i="1" s="1"/>
  <c r="F53" i="1"/>
  <c r="E53" i="1"/>
  <c r="D53" i="1"/>
  <c r="G52" i="1"/>
  <c r="H52" i="1" s="1"/>
  <c r="F52" i="1"/>
  <c r="E52" i="1"/>
  <c r="D52" i="1"/>
  <c r="G51" i="1"/>
  <c r="H51" i="1" s="1"/>
  <c r="F51" i="1"/>
  <c r="E51" i="1"/>
  <c r="D51" i="1"/>
  <c r="G50" i="1"/>
  <c r="H50" i="1" s="1"/>
  <c r="F50" i="1"/>
  <c r="E50" i="1"/>
  <c r="D50" i="1"/>
  <c r="G49" i="1"/>
  <c r="H49" i="1" s="1"/>
  <c r="F49" i="1"/>
  <c r="E49" i="1"/>
  <c r="D49" i="1"/>
  <c r="G48" i="1"/>
  <c r="H48" i="1" s="1"/>
  <c r="F48" i="1"/>
  <c r="E48" i="1"/>
  <c r="D48" i="1"/>
  <c r="G47" i="1"/>
  <c r="H47" i="1" s="1"/>
  <c r="F47" i="1"/>
  <c r="E47" i="1"/>
  <c r="D47" i="1"/>
  <c r="G46" i="1"/>
  <c r="H46" i="1" s="1"/>
  <c r="F46" i="1"/>
  <c r="E46" i="1"/>
  <c r="D46" i="1"/>
  <c r="G45" i="1"/>
  <c r="H45" i="1" s="1"/>
  <c r="F45" i="1"/>
  <c r="E45" i="1"/>
  <c r="D45" i="1"/>
  <c r="G44" i="1"/>
  <c r="H44" i="1" s="1"/>
  <c r="G42" i="1"/>
  <c r="H42" i="1" s="1"/>
  <c r="G43" i="1"/>
  <c r="H43" i="1" s="1"/>
  <c r="F44" i="1"/>
  <c r="E44" i="1"/>
  <c r="D44" i="1"/>
  <c r="F43" i="1"/>
  <c r="E43" i="1"/>
  <c r="D43" i="1"/>
  <c r="F42" i="1"/>
  <c r="E42" i="1"/>
  <c r="D42" i="1"/>
  <c r="F7" i="1"/>
  <c r="A69" i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43" i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D369" i="1"/>
  <c r="E369" i="1"/>
  <c r="F369" i="1"/>
  <c r="H369" i="1" s="1"/>
  <c r="I369" i="1"/>
  <c r="D370" i="1"/>
  <c r="E370" i="1"/>
  <c r="F370" i="1"/>
  <c r="H370" i="1" s="1"/>
  <c r="I370" i="1"/>
  <c r="D371" i="1"/>
  <c r="E371" i="1"/>
  <c r="F371" i="1"/>
  <c r="H371" i="1" s="1"/>
  <c r="I371" i="1"/>
  <c r="D372" i="1"/>
  <c r="E372" i="1"/>
  <c r="F372" i="1"/>
  <c r="H372" i="1" s="1"/>
  <c r="I372" i="1"/>
  <c r="D373" i="1"/>
  <c r="E373" i="1"/>
  <c r="F373" i="1"/>
  <c r="H373" i="1" s="1"/>
  <c r="I373" i="1"/>
  <c r="D374" i="1"/>
  <c r="E374" i="1"/>
  <c r="F374" i="1"/>
  <c r="H374" i="1" s="1"/>
  <c r="I374" i="1"/>
  <c r="D375" i="1"/>
  <c r="E375" i="1"/>
  <c r="F375" i="1"/>
  <c r="H375" i="1" s="1"/>
  <c r="I375" i="1"/>
  <c r="D376" i="1"/>
  <c r="E376" i="1"/>
  <c r="F376" i="1"/>
  <c r="H376" i="1" s="1"/>
  <c r="I376" i="1"/>
  <c r="D377" i="1"/>
  <c r="E377" i="1"/>
  <c r="F377" i="1"/>
  <c r="H377" i="1" s="1"/>
  <c r="I377" i="1"/>
  <c r="D378" i="1"/>
  <c r="E378" i="1"/>
  <c r="F378" i="1"/>
  <c r="H378" i="1" s="1"/>
  <c r="I378" i="1"/>
  <c r="D379" i="1"/>
  <c r="E379" i="1"/>
  <c r="F379" i="1"/>
  <c r="H379" i="1" s="1"/>
  <c r="I379" i="1"/>
  <c r="D380" i="1"/>
  <c r="E380" i="1"/>
  <c r="F380" i="1"/>
  <c r="H380" i="1" s="1"/>
  <c r="I380" i="1"/>
  <c r="D381" i="1"/>
  <c r="E381" i="1"/>
  <c r="F381" i="1"/>
  <c r="H381" i="1" s="1"/>
  <c r="I381" i="1"/>
  <c r="D382" i="1"/>
  <c r="E382" i="1"/>
  <c r="F382" i="1"/>
  <c r="H382" i="1" s="1"/>
  <c r="I382" i="1"/>
  <c r="D383" i="1"/>
  <c r="E383" i="1"/>
  <c r="F383" i="1"/>
  <c r="H383" i="1" s="1"/>
  <c r="I383" i="1"/>
  <c r="D384" i="1"/>
  <c r="E384" i="1"/>
  <c r="F384" i="1"/>
  <c r="H384" i="1" s="1"/>
  <c r="I384" i="1"/>
  <c r="D385" i="1"/>
  <c r="E385" i="1"/>
  <c r="F385" i="1"/>
  <c r="H385" i="1" s="1"/>
  <c r="I385" i="1"/>
  <c r="D386" i="1"/>
  <c r="E386" i="1"/>
  <c r="F386" i="1"/>
  <c r="H386" i="1" s="1"/>
  <c r="I386" i="1"/>
  <c r="D387" i="1"/>
  <c r="E387" i="1"/>
  <c r="F387" i="1"/>
  <c r="H387" i="1" s="1"/>
  <c r="I387" i="1"/>
  <c r="I24" i="1" l="1"/>
  <c r="I89" i="1"/>
  <c r="I63" i="1"/>
  <c r="H89" i="1"/>
  <c r="H63" i="1"/>
  <c r="H24" i="1"/>
  <c r="H25" i="1" l="1"/>
  <c r="H30" i="1" s="1"/>
  <c r="I25" i="1"/>
  <c r="I30" i="1" s="1"/>
  <c r="H34" i="1" l="1"/>
  <c r="H31" i="1"/>
</calcChain>
</file>

<file path=xl/sharedStrings.xml><?xml version="1.0" encoding="utf-8"?>
<sst xmlns="http://schemas.openxmlformats.org/spreadsheetml/2006/main" count="12310" uniqueCount="7402">
  <si>
    <t>SIZE</t>
  </si>
  <si>
    <t>Catalog Price Each</t>
  </si>
  <si>
    <t>NAME</t>
  </si>
  <si>
    <t>EMAIL</t>
  </si>
  <si>
    <t>A</t>
  </si>
  <si>
    <t>B</t>
  </si>
  <si>
    <t>C</t>
  </si>
  <si>
    <t>ITEM DESCRIPTION / COLOR</t>
  </si>
  <si>
    <t>STYLE / ITEM CODE               See Bullseye Catalog pg. 64</t>
  </si>
  <si>
    <t>Quantity</t>
  </si>
  <si>
    <t>Shipping Wt.</t>
  </si>
  <si>
    <t>Date</t>
  </si>
  <si>
    <t>Phone</t>
  </si>
  <si>
    <t xml:space="preserve"> </t>
  </si>
  <si>
    <t>Black, SGL-ROL</t>
  </si>
  <si>
    <t>10X10</t>
  </si>
  <si>
    <t>Customer fills out</t>
  </si>
  <si>
    <t>Auto-Populate</t>
  </si>
  <si>
    <t>Customer Provides (CP)</t>
  </si>
  <si>
    <t>CP</t>
  </si>
  <si>
    <t>Base Price Code</t>
  </si>
  <si>
    <t>auto-populate (AP)</t>
  </si>
  <si>
    <t>AP</t>
  </si>
  <si>
    <t>F (always F for fused) 1010 (size of glass)</t>
  </si>
  <si>
    <t>AP (# of oz)</t>
  </si>
  <si>
    <t>TOTAL                   Qty x Price</t>
  </si>
  <si>
    <t>17x20</t>
  </si>
  <si>
    <t>Tomato Red, DBL-ROL</t>
  </si>
  <si>
    <t>5lb</t>
  </si>
  <si>
    <t>1lb</t>
  </si>
  <si>
    <t>5oz</t>
  </si>
  <si>
    <t>See 1st item:  The sheet glass Item number can be broken down as follows:  000100 (color)-0000 (indicates surface treatment, texture, &amp;/or thickness)</t>
  </si>
  <si>
    <t>000108-0050-Half</t>
  </si>
  <si>
    <t>Powder Blue, Thin</t>
  </si>
  <si>
    <t>Name</t>
  </si>
  <si>
    <t>email</t>
  </si>
  <si>
    <t>phone</t>
  </si>
  <si>
    <t>001101-0107-Tube</t>
  </si>
  <si>
    <t>Clear 1mm Stringer</t>
  </si>
  <si>
    <t>Turquoise Blue 0.5mm Stringer</t>
  </si>
  <si>
    <t>1mm</t>
  </si>
  <si>
    <t>4oz</t>
  </si>
  <si>
    <t>000009-0030-F-1010</t>
  </si>
  <si>
    <t>000009-0030-F-FULL</t>
  </si>
  <si>
    <t>000009-0030-F-HALF</t>
  </si>
  <si>
    <t>000009-0050-F-1010</t>
  </si>
  <si>
    <t>000009-0050-F-HALF</t>
  </si>
  <si>
    <t>000013-0030-F-1010</t>
  </si>
  <si>
    <t>000013-0030-F-FULL</t>
  </si>
  <si>
    <t>000013-0030-F-HALF</t>
  </si>
  <si>
    <t>000013-0050-F-1010</t>
  </si>
  <si>
    <t>000013-0050-F-HALF</t>
  </si>
  <si>
    <t>000024-0030-F-1010</t>
  </si>
  <si>
    <t>000024-0030-F-FULL</t>
  </si>
  <si>
    <t>000024-0050-F-1010</t>
  </si>
  <si>
    <t>000024-0050-F-HALF</t>
  </si>
  <si>
    <t>000025-0030-F-1010</t>
  </si>
  <si>
    <t>000025-0030-F-FULL</t>
  </si>
  <si>
    <t>000025-0030-F-HALF</t>
  </si>
  <si>
    <t>000025-0050-F-1010</t>
  </si>
  <si>
    <t>000025-0050-F-HALF</t>
  </si>
  <si>
    <t>000034-0030-F-1010</t>
  </si>
  <si>
    <t>000034-0030-F-FULL</t>
  </si>
  <si>
    <t>000034-0030-F-HALF</t>
  </si>
  <si>
    <t>000034-0050-F-1010</t>
  </si>
  <si>
    <t>000034-0050-F-HALF</t>
  </si>
  <si>
    <t>000100-0000-F-FULL</t>
  </si>
  <si>
    <t>000100-0000-F-HALF</t>
  </si>
  <si>
    <t>000100-0021-F-1010</t>
  </si>
  <si>
    <t>000100-0021-F-FULL</t>
  </si>
  <si>
    <t>000100-0021-F-HALF</t>
  </si>
  <si>
    <t>000100-0022-F-1010</t>
  </si>
  <si>
    <t>000100-0022-F-FULL</t>
  </si>
  <si>
    <t>000100-0022-F-HALF</t>
  </si>
  <si>
    <t>000100-0024-F-1010</t>
  </si>
  <si>
    <t>000100-0024-F-FULL</t>
  </si>
  <si>
    <t>000100-0024-F-HALF</t>
  </si>
  <si>
    <t>000100-0025-F-1010</t>
  </si>
  <si>
    <t>000100-0025-F-FULL</t>
  </si>
  <si>
    <t>000100-0025-F-HALF</t>
  </si>
  <si>
    <t>000100-0030-F-1010</t>
  </si>
  <si>
    <t>000100-0030-F-FULL</t>
  </si>
  <si>
    <t>000100-0030-F-HALF</t>
  </si>
  <si>
    <t>000100-0031-F-1010</t>
  </si>
  <si>
    <t>000100-0031-F-FULL</t>
  </si>
  <si>
    <t>000100-0031-F-HALF</t>
  </si>
  <si>
    <t>000100-0032-F-1010</t>
  </si>
  <si>
    <t>000100-0032-F-FULL</t>
  </si>
  <si>
    <t>000100-0032-F-HALF</t>
  </si>
  <si>
    <t>000100-0037-F-1010</t>
  </si>
  <si>
    <t>000100-0037-F-FULL</t>
  </si>
  <si>
    <t>000100-0037-F-HALF</t>
  </si>
  <si>
    <t>000100-0038-F-1010</t>
  </si>
  <si>
    <t>000100-0038-F-FULL</t>
  </si>
  <si>
    <t>000100-0038-F-HALF</t>
  </si>
  <si>
    <t>000100-0043-F-1010</t>
  </si>
  <si>
    <t>000100-0043-F-FULL</t>
  </si>
  <si>
    <t>000100-0043-F-HALF</t>
  </si>
  <si>
    <t>000100-0044-F-1010</t>
  </si>
  <si>
    <t>000100-0044-F-FULL</t>
  </si>
  <si>
    <t>000100-0044-F-HALF</t>
  </si>
  <si>
    <t>000100-0045-F-1010</t>
  </si>
  <si>
    <t>000100-0045-F-FULL</t>
  </si>
  <si>
    <t>000100-0045-F-HALF</t>
  </si>
  <si>
    <t>000100-0046-F-1010</t>
  </si>
  <si>
    <t>000100-0046-F-FULL</t>
  </si>
  <si>
    <t>000100-0046-F-HALF</t>
  </si>
  <si>
    <t>000100-0047-F-1010</t>
  </si>
  <si>
    <t>000100-0047-F-FULL</t>
  </si>
  <si>
    <t>000100-0047-F-HALF</t>
  </si>
  <si>
    <t>000100-0048-F-1010</t>
  </si>
  <si>
    <t>000100-0048-F-FULL</t>
  </si>
  <si>
    <t>000100-0048-F-HALF</t>
  </si>
  <si>
    <t>000100-0050-F-1010</t>
  </si>
  <si>
    <t>000100-0050-F-HALF</t>
  </si>
  <si>
    <t>000100-0051-F-1010</t>
  </si>
  <si>
    <t>000100-0051-F-HALF</t>
  </si>
  <si>
    <t>000100-0053-F-1010</t>
  </si>
  <si>
    <t>000100-0053-F-HALF</t>
  </si>
  <si>
    <t>000100-0054-F-1010</t>
  </si>
  <si>
    <t>000100-0054-F-HALF</t>
  </si>
  <si>
    <t>000100-0055-F-1010</t>
  </si>
  <si>
    <t>000100-0055-F-HALF</t>
  </si>
  <si>
    <t>000100-0056-F-1010</t>
  </si>
  <si>
    <t>000100-0056-F-HALF</t>
  </si>
  <si>
    <t>000100-0057-F-1010</t>
  </si>
  <si>
    <t>000100-0057-F-HALF</t>
  </si>
  <si>
    <t>000100-0058-F-1010</t>
  </si>
  <si>
    <t>000100-0058-F-HALF</t>
  </si>
  <si>
    <t>000100-0060-F-1010</t>
  </si>
  <si>
    <t>000101-0030-F-1010</t>
  </si>
  <si>
    <t>000101-0030-F-FULL</t>
  </si>
  <si>
    <t>000101-0030-F-HALF</t>
  </si>
  <si>
    <t>000101-0050-F-1010</t>
  </si>
  <si>
    <t>000101-0050-F-HALF</t>
  </si>
  <si>
    <t>000108-0030-F-1010</t>
  </si>
  <si>
    <t>000108-0030-F-FULL</t>
  </si>
  <si>
    <t>000108-0030-F-HALF</t>
  </si>
  <si>
    <t>000108-0050-F-1010</t>
  </si>
  <si>
    <t>000108-0050-F-HALF</t>
  </si>
  <si>
    <t>000112-0030-F-1010</t>
  </si>
  <si>
    <t>000112-0030-F-FULL</t>
  </si>
  <si>
    <t>000112-0030-F-HALF</t>
  </si>
  <si>
    <t>000112-0050-F-1010</t>
  </si>
  <si>
    <t>000112-0050-F-HALF</t>
  </si>
  <si>
    <t>000113-0030-F-1010</t>
  </si>
  <si>
    <t>000113-0030-F-FULL</t>
  </si>
  <si>
    <t>000113-0030-F-HALF</t>
  </si>
  <si>
    <t>000113-0031-F-1010</t>
  </si>
  <si>
    <t>000113-0031-F-FULL</t>
  </si>
  <si>
    <t>000113-0031-F-HALF</t>
  </si>
  <si>
    <t>000113-0050-F-1010</t>
  </si>
  <si>
    <t>000113-0050-F-HALF</t>
  </si>
  <si>
    <t>000113-0051-F-1010</t>
  </si>
  <si>
    <t>000113-0051-F-HALF</t>
  </si>
  <si>
    <t>000114-0030-F-1010</t>
  </si>
  <si>
    <t>000114-0030-F-FULL</t>
  </si>
  <si>
    <t>000114-0030-F-HALF</t>
  </si>
  <si>
    <t>000114-0050-F-1010</t>
  </si>
  <si>
    <t>000114-0050-F-HALF</t>
  </si>
  <si>
    <t>000116-0030-F-1010</t>
  </si>
  <si>
    <t>000116-0030-F-FULL</t>
  </si>
  <si>
    <t>000116-0030-F-HALF</t>
  </si>
  <si>
    <t>000116-0050-F-1010</t>
  </si>
  <si>
    <t>000116-0050-F-HALF</t>
  </si>
  <si>
    <t>000117-0030-F-1010</t>
  </si>
  <si>
    <t>000117-0030-F-FULL</t>
  </si>
  <si>
    <t>000117-0030-F-HALF</t>
  </si>
  <si>
    <t>000117-0050-F-1010</t>
  </si>
  <si>
    <t>000117-0050-F-HALF</t>
  </si>
  <si>
    <t>000118-0030-F-1010</t>
  </si>
  <si>
    <t>000118-0030-F-FULL</t>
  </si>
  <si>
    <t>000118-0030-F-HALF</t>
  </si>
  <si>
    <t>000118-0050-F-1010</t>
  </si>
  <si>
    <t>000118-0050-F-HALF</t>
  </si>
  <si>
    <t>000119-0030-F-1010</t>
  </si>
  <si>
    <t>000119-0030-F-FULL</t>
  </si>
  <si>
    <t>000119-0030-F-HALF</t>
  </si>
  <si>
    <t>000119-0050-F-1010</t>
  </si>
  <si>
    <t>000119-0050-F-HALF</t>
  </si>
  <si>
    <t>000120-0030-F-1010</t>
  </si>
  <si>
    <t>000120-0030-F-FULL</t>
  </si>
  <si>
    <t>000120-0030-F-HALF</t>
  </si>
  <si>
    <t>000120-0050-F-1010</t>
  </si>
  <si>
    <t>000120-0050-F-HALF</t>
  </si>
  <si>
    <t>000124-0030-F-1010</t>
  </si>
  <si>
    <t>000124-0030-F-FULL</t>
  </si>
  <si>
    <t>000124-0030-F-HALF</t>
  </si>
  <si>
    <t>000124-0050-F-1010</t>
  </si>
  <si>
    <t>000124-0050-F-HALF</t>
  </si>
  <si>
    <t>000125-0030-F-1010</t>
  </si>
  <si>
    <t>000125-0030-F-FULL</t>
  </si>
  <si>
    <t>000125-0030-F-HALF</t>
  </si>
  <si>
    <t>000125-0050-F-1010</t>
  </si>
  <si>
    <t>000125-0050-F-HALF</t>
  </si>
  <si>
    <t>000126-0030-F-1010</t>
  </si>
  <si>
    <t>000126-0030-F-FULL</t>
  </si>
  <si>
    <t>000126-0030-F-HALF</t>
  </si>
  <si>
    <t>000126-0050-F-1010</t>
  </si>
  <si>
    <t>000126-0050-F-HALF</t>
  </si>
  <si>
    <t>000131-0030-F-1010</t>
  </si>
  <si>
    <t>000131-0030-F-FULL</t>
  </si>
  <si>
    <t>000131-0030-F-HALF</t>
  </si>
  <si>
    <t>000131-0050-F-1010</t>
  </si>
  <si>
    <t>000131-0050-F-HALF</t>
  </si>
  <si>
    <t>000132-0030-F-1010</t>
  </si>
  <si>
    <t>000132-0030-F-FULL</t>
  </si>
  <si>
    <t>000132-0030-F-HALF</t>
  </si>
  <si>
    <t>000132-0050-F-1010</t>
  </si>
  <si>
    <t>000132-0050-F-HALF</t>
  </si>
  <si>
    <t>000136-0030-F-1010</t>
  </si>
  <si>
    <t>000136-0030-F-FULL</t>
  </si>
  <si>
    <t>000136-0030-F-HALF</t>
  </si>
  <si>
    <t>000136-0050-F-1010</t>
  </si>
  <si>
    <t>000136-0050-F-HALF</t>
  </si>
  <si>
    <t>000137-0030-F-1010</t>
  </si>
  <si>
    <t>000137-0030-F-FULL</t>
  </si>
  <si>
    <t>000137-0030-F-HALF</t>
  </si>
  <si>
    <t>000137-0050-F-1010</t>
  </si>
  <si>
    <t>000137-0050-F-HALF</t>
  </si>
  <si>
    <t>000138-0030-F-1010</t>
  </si>
  <si>
    <t>000138-0030-F-FULL</t>
  </si>
  <si>
    <t>000138-0030-F-HALF</t>
  </si>
  <si>
    <t>000138-0050-F-1010</t>
  </si>
  <si>
    <t>000138-0050-F-HALF</t>
  </si>
  <si>
    <t>000139-0030-F-1010</t>
  </si>
  <si>
    <t>000139-0030-F-FULL</t>
  </si>
  <si>
    <t>000139-0030-F-HALF</t>
  </si>
  <si>
    <t>000139-0050-F-1010</t>
  </si>
  <si>
    <t>000139-0050-F-HALF</t>
  </si>
  <si>
    <t>000141-0030-F-1010</t>
  </si>
  <si>
    <t>000141-0030-F-FULL</t>
  </si>
  <si>
    <t>000141-0030-F-HALF</t>
  </si>
  <si>
    <t>000141-0050-F-1010</t>
  </si>
  <si>
    <t>000141-0050-F-HALF</t>
  </si>
  <si>
    <t>000142-0030-F-1010</t>
  </si>
  <si>
    <t>000142-0030-F-FULL</t>
  </si>
  <si>
    <t>000142-0030-F-HALF</t>
  </si>
  <si>
    <t>000142-0050-F-1010</t>
  </si>
  <si>
    <t>000142-0050-F-HALF</t>
  </si>
  <si>
    <t>000143-0030-F-1010</t>
  </si>
  <si>
    <t>000143-0030-F-FULL</t>
  </si>
  <si>
    <t>000143-0030-F-HALF</t>
  </si>
  <si>
    <t>000143-0050-F-1010</t>
  </si>
  <si>
    <t>000143-0050-F-HALF</t>
  </si>
  <si>
    <t>000144-0030-F-1010</t>
  </si>
  <si>
    <t>000144-0030-F-FULL</t>
  </si>
  <si>
    <t>000144-0030-F-HALF</t>
  </si>
  <si>
    <t>000144-0050-F-1010</t>
  </si>
  <si>
    <t>000144-0050-F-HALF</t>
  </si>
  <si>
    <t>000145-0030-F-1010</t>
  </si>
  <si>
    <t>000145-0030-F-FULL</t>
  </si>
  <si>
    <t>000145-0030-F-HALF</t>
  </si>
  <si>
    <t>000145-0050-F-1010</t>
  </si>
  <si>
    <t>000145-0050-F-HALF</t>
  </si>
  <si>
    <t>000146-0030-F-1010</t>
  </si>
  <si>
    <t>000146-0030-F-FULL</t>
  </si>
  <si>
    <t>000146-0030-F-HALF</t>
  </si>
  <si>
    <t>000146-0050-F-1010</t>
  </si>
  <si>
    <t>000146-0050-F-HALF</t>
  </si>
  <si>
    <t>000147-0030-F-1010</t>
  </si>
  <si>
    <t>000147-0030-F-FULL</t>
  </si>
  <si>
    <t>000147-0030-F-HALF</t>
  </si>
  <si>
    <t>000147-0050-F-1010</t>
  </si>
  <si>
    <t>000147-0050-F-HALF</t>
  </si>
  <si>
    <t>000148-0030-F-1010</t>
  </si>
  <si>
    <t>000148-0030-F-FULL</t>
  </si>
  <si>
    <t>000148-0030-F-HALF</t>
  </si>
  <si>
    <t>000148-0050-F-1010</t>
  </si>
  <si>
    <t>000148-0050-F-HALF</t>
  </si>
  <si>
    <t>000164-0030-F-1010</t>
  </si>
  <si>
    <t>000164-0030-F-FULL</t>
  </si>
  <si>
    <t>000164-0030-F-HALF</t>
  </si>
  <si>
    <t>000164-0050-F-1010</t>
  </si>
  <si>
    <t>000164-0050-F-HALF</t>
  </si>
  <si>
    <t>000203-0030-F-1010</t>
  </si>
  <si>
    <t>000203-0030-F-FULL</t>
  </si>
  <si>
    <t>000203-0030-F-HALF</t>
  </si>
  <si>
    <t>000203-0050-F-1010</t>
  </si>
  <si>
    <t>000203-0050-F-HALF</t>
  </si>
  <si>
    <t>000206-0030-F-1010</t>
  </si>
  <si>
    <t>000206-0030-F-FULL</t>
  </si>
  <si>
    <t>000206-0030-F-HALF</t>
  </si>
  <si>
    <t>000206-0050-F-1010</t>
  </si>
  <si>
    <t>000206-0050-F-HALF</t>
  </si>
  <si>
    <t>000207-0030-F-1010</t>
  </si>
  <si>
    <t>000207-0030-F-FULL</t>
  </si>
  <si>
    <t>000207-0030-F-HALF</t>
  </si>
  <si>
    <t>000207-0050-F-1010</t>
  </si>
  <si>
    <t>000207-0050-F-HALF</t>
  </si>
  <si>
    <t>000208-0030-F-1010</t>
  </si>
  <si>
    <t>000208-0030-F-FULL</t>
  </si>
  <si>
    <t>000208-0030-F-HALF</t>
  </si>
  <si>
    <t>000208-0050-F-1010</t>
  </si>
  <si>
    <t>000208-0050-F-HALF</t>
  </si>
  <si>
    <t>000212-0030-F-1010</t>
  </si>
  <si>
    <t>000212-0030-F-FULL</t>
  </si>
  <si>
    <t>000212-0030-F-HALF</t>
  </si>
  <si>
    <t>000212-0050-F-1010</t>
  </si>
  <si>
    <t>000212-0050-F-HALF</t>
  </si>
  <si>
    <t>000216-0030-F-1010</t>
  </si>
  <si>
    <t>000216-0030-F-FULL</t>
  </si>
  <si>
    <t>000216-0030-F-HALF</t>
  </si>
  <si>
    <t>000216-0050-F-1010</t>
  </si>
  <si>
    <t>000216-0050-F-HALF</t>
  </si>
  <si>
    <t>000220-0030-F-1010</t>
  </si>
  <si>
    <t>000220-0030-F-FULL</t>
  </si>
  <si>
    <t>000220-0030-F-HALF</t>
  </si>
  <si>
    <t>000220-0050-F-1010</t>
  </si>
  <si>
    <t>000220-0050-F-HALF</t>
  </si>
  <si>
    <t>000224-0030-F-1010</t>
  </si>
  <si>
    <t>000224-0030-F-FULL</t>
  </si>
  <si>
    <t>000224-0030-F-HALF</t>
  </si>
  <si>
    <t>000224-0050-F-1010</t>
  </si>
  <si>
    <t>000224-0050-F-HALF</t>
  </si>
  <si>
    <t>000225-0030-F-1010</t>
  </si>
  <si>
    <t>000225-0030-F-FULL</t>
  </si>
  <si>
    <t>000225-0030-F-HALF</t>
  </si>
  <si>
    <t>000225-0050-F-1010</t>
  </si>
  <si>
    <t>000225-0050-F-HALF</t>
  </si>
  <si>
    <t>000227-0030-F-1010</t>
  </si>
  <si>
    <t>000227-0030-F-FULL</t>
  </si>
  <si>
    <t>000227-0030-F-HALF</t>
  </si>
  <si>
    <t>000227-0050-F-1010</t>
  </si>
  <si>
    <t>000227-0050-F-HALF</t>
  </si>
  <si>
    <t>000236-0030-F-1010</t>
  </si>
  <si>
    <t>000236-0030-F-FULL</t>
  </si>
  <si>
    <t>000236-0030-F-HALF</t>
  </si>
  <si>
    <t>000236-0050-F-1010</t>
  </si>
  <si>
    <t>000236-0050-F-HALF</t>
  </si>
  <si>
    <t>000241-0030-F-1010</t>
  </si>
  <si>
    <t>000241-0030-F-FULL</t>
  </si>
  <si>
    <t>000241-0030-F-HALF</t>
  </si>
  <si>
    <t>000241-0050-F-1010</t>
  </si>
  <si>
    <t>000241-0050-F-HALF</t>
  </si>
  <si>
    <t>000243-0030-F-1010</t>
  </si>
  <si>
    <t>000243-0030-F-FULL</t>
  </si>
  <si>
    <t>000243-0030-F-HALF</t>
  </si>
  <si>
    <t>000243-0050-F-1010</t>
  </si>
  <si>
    <t>000243-0050-F-HALF</t>
  </si>
  <si>
    <t>000301-0030-F-1010</t>
  </si>
  <si>
    <t>000301-0030-F-FULL</t>
  </si>
  <si>
    <t>000301-0030-F-HALF</t>
  </si>
  <si>
    <t>000301-0050-F-1010</t>
  </si>
  <si>
    <t>000301-0050-F-HALF</t>
  </si>
  <si>
    <t>000303-0030-F-1010</t>
  </si>
  <si>
    <t>000303-0030-F-FULL</t>
  </si>
  <si>
    <t>000303-0030-F-HALF</t>
  </si>
  <si>
    <t>000303-0050-F-1010</t>
  </si>
  <si>
    <t>000303-0050-F-HALF</t>
  </si>
  <si>
    <t>000305-0030-F-1010</t>
  </si>
  <si>
    <t>000305-0030-F-FULL</t>
  </si>
  <si>
    <t>000305-0030-F-HALF</t>
  </si>
  <si>
    <t>000305-0050-F-1010</t>
  </si>
  <si>
    <t>000305-0050-F-HALF</t>
  </si>
  <si>
    <t>000309-0030-F-1010</t>
  </si>
  <si>
    <t>000309-0030-F-FULL</t>
  </si>
  <si>
    <t>000309-0030-F-HALF</t>
  </si>
  <si>
    <t>000309-0050-F-1010</t>
  </si>
  <si>
    <t>000309-0050-F-HALF</t>
  </si>
  <si>
    <t>000310-0030-F-1010</t>
  </si>
  <si>
    <t>000310-0030-F-FULL</t>
  </si>
  <si>
    <t>000310-0030-F-HALF</t>
  </si>
  <si>
    <t>000310-0050-F-1010</t>
  </si>
  <si>
    <t>000310-0050-F-HALF</t>
  </si>
  <si>
    <t>000312-0030-F-1010</t>
  </si>
  <si>
    <t>000312-0030-F-FULL</t>
  </si>
  <si>
    <t>000312-0030-F-HALF</t>
  </si>
  <si>
    <t>000312-0050-F-1010</t>
  </si>
  <si>
    <t>000312-0050-F-HALF</t>
  </si>
  <si>
    <t>000320-0030-F-1010</t>
  </si>
  <si>
    <t>000320-0030-F-FULL</t>
  </si>
  <si>
    <t>000320-0030-F-HALF</t>
  </si>
  <si>
    <t>000320-0050-F-1010</t>
  </si>
  <si>
    <t>000320-0050-F-HALF</t>
  </si>
  <si>
    <t>000321-0030-F-1010</t>
  </si>
  <si>
    <t>000321-0030-F-FULL</t>
  </si>
  <si>
    <t>000321-0030-F-HALF</t>
  </si>
  <si>
    <t>000321-0050-F-1010</t>
  </si>
  <si>
    <t>000321-0050-F-HALF</t>
  </si>
  <si>
    <t>000329-0030-F-1010</t>
  </si>
  <si>
    <t>000329-0030-F-FULL</t>
  </si>
  <si>
    <t>000329-0030-F-HALF</t>
  </si>
  <si>
    <t>000329-0050-F-1010</t>
  </si>
  <si>
    <t>000329-0050-F-HALF</t>
  </si>
  <si>
    <t>000332-0030-F-1010</t>
  </si>
  <si>
    <t>000332-0030-F-FULL</t>
  </si>
  <si>
    <t>000332-0030-F-HALF</t>
  </si>
  <si>
    <t>000332-0050-F-1010</t>
  </si>
  <si>
    <t>000332-0050-F-HALF</t>
  </si>
  <si>
    <t>000334-0030-F-1010</t>
  </si>
  <si>
    <t>000334-0030-F-FULL</t>
  </si>
  <si>
    <t>000334-0030-F-HALF</t>
  </si>
  <si>
    <t>000334-0050-F-1010</t>
  </si>
  <si>
    <t>000334-0050-F-HALF</t>
  </si>
  <si>
    <t>000336-0030-F-1010</t>
  </si>
  <si>
    <t>000336-0030-F-FULL</t>
  </si>
  <si>
    <t>000336-0030-F-HALF</t>
  </si>
  <si>
    <t>000336-0050-F-1010</t>
  </si>
  <si>
    <t>000336-0050-F-HALF</t>
  </si>
  <si>
    <t>000337-0030-F-1010</t>
  </si>
  <si>
    <t>000337-0030-F-FULL</t>
  </si>
  <si>
    <t>000337-0030-F-HALF</t>
  </si>
  <si>
    <t>000337-0050-F-1010</t>
  </si>
  <si>
    <t>000337-0050-F-HALF</t>
  </si>
  <si>
    <t>000403-0030-F-1010</t>
  </si>
  <si>
    <t>000403-0030-F-FULL</t>
  </si>
  <si>
    <t>000403-0030-F-HALF</t>
  </si>
  <si>
    <t>000403-0050-F-1010</t>
  </si>
  <si>
    <t>000403-0050-F-HALF</t>
  </si>
  <si>
    <t>000420-0030-F-1010</t>
  </si>
  <si>
    <t>000420-0030-F-FULL</t>
  </si>
  <si>
    <t>000420-0030-F-HALF</t>
  </si>
  <si>
    <t>000420-0050-F-1010</t>
  </si>
  <si>
    <t>000420-0050-F-HALF</t>
  </si>
  <si>
    <t>000421-0030-F-1010</t>
  </si>
  <si>
    <t>000421-0030-F-FULL</t>
  </si>
  <si>
    <t>000421-0030-F-HALF</t>
  </si>
  <si>
    <t>000421-0050-F-1010</t>
  </si>
  <si>
    <t>000421-0050-F-HALF</t>
  </si>
  <si>
    <t>000920-0030-F-1010</t>
  </si>
  <si>
    <t>000920-0030-F-FULL</t>
  </si>
  <si>
    <t>000920-0030-F-HALF</t>
  </si>
  <si>
    <t>000920-0050-F-1010</t>
  </si>
  <si>
    <t>000920-0050-F-HALF</t>
  </si>
  <si>
    <t>001009-0030-F-1010</t>
  </si>
  <si>
    <t>001009-0030-F-FULL</t>
  </si>
  <si>
    <t>001009-0030-F-HALF</t>
  </si>
  <si>
    <t>001009-0031-F-1010</t>
  </si>
  <si>
    <t>001009-0031-F-FULL</t>
  </si>
  <si>
    <t>001009-0031-F-HALF</t>
  </si>
  <si>
    <t>001009-0050-F-1010</t>
  </si>
  <si>
    <t>001009-0050-F-HALF</t>
  </si>
  <si>
    <t>001009-0051-F-1010</t>
  </si>
  <si>
    <t>001009-0051-F-HALF</t>
  </si>
  <si>
    <t>001015-0030-F-1010</t>
  </si>
  <si>
    <t>001015-0030-F-FULL</t>
  </si>
  <si>
    <t>001015-0030-F-HALF</t>
  </si>
  <si>
    <t>001015-0031-F-1010</t>
  </si>
  <si>
    <t>001015-0031-F-FULL</t>
  </si>
  <si>
    <t>001015-0031-F-HALF</t>
  </si>
  <si>
    <t>001015-0050-F-1010</t>
  </si>
  <si>
    <t>001015-0050-F-HALF</t>
  </si>
  <si>
    <t>001015-0051-F-1010</t>
  </si>
  <si>
    <t>001015-0051-F-HALF</t>
  </si>
  <si>
    <t>001016-0030-F-1010</t>
  </si>
  <si>
    <t>001016-0030-F-FULL</t>
  </si>
  <si>
    <t>001016-0030-F-HALF</t>
  </si>
  <si>
    <t>001016-0031-F-1010</t>
  </si>
  <si>
    <t>001016-0031-F-FULL</t>
  </si>
  <si>
    <t>001016-0031-F-HALF</t>
  </si>
  <si>
    <t>001016-0050-F-1010</t>
  </si>
  <si>
    <t>001016-0050-F-HALF</t>
  </si>
  <si>
    <t>001016-0051-F-1010</t>
  </si>
  <si>
    <t>001016-0051-F-HALF</t>
  </si>
  <si>
    <t>001025-0030-F-1010</t>
  </si>
  <si>
    <t>001025-0030-F-FULL</t>
  </si>
  <si>
    <t>001025-0030-F-HALF</t>
  </si>
  <si>
    <t>001025-0031-F-1010</t>
  </si>
  <si>
    <t>001025-0031-F-FULL</t>
  </si>
  <si>
    <t>001025-0031-F-HALF</t>
  </si>
  <si>
    <t>001025-0050-F-1010</t>
  </si>
  <si>
    <t>001025-0050-F-HALF</t>
  </si>
  <si>
    <t>001025-0051-F-1010</t>
  </si>
  <si>
    <t>001025-0051-F-HALF</t>
  </si>
  <si>
    <t>001101-0021-F-1010</t>
  </si>
  <si>
    <t>001101-0021-F-FULL</t>
  </si>
  <si>
    <t>001101-0021-F-HALF</t>
  </si>
  <si>
    <t>001101-0022-F-1010</t>
  </si>
  <si>
    <t>001101-0022-F-FULL</t>
  </si>
  <si>
    <t>001101-0022-F-HALF</t>
  </si>
  <si>
    <t>001101-0024-F-1010</t>
  </si>
  <si>
    <t>001101-0024-F-FULL</t>
  </si>
  <si>
    <t>001101-0024-F-HALF</t>
  </si>
  <si>
    <t>001101-0025-F-1010</t>
  </si>
  <si>
    <t>001101-0025-F-FULL</t>
  </si>
  <si>
    <t>001101-0025-F-HALF</t>
  </si>
  <si>
    <t>001101-0030-F-1010</t>
  </si>
  <si>
    <t>001101-0030-F-FULL</t>
  </si>
  <si>
    <t>001101-0030-F-HALF</t>
  </si>
  <si>
    <t>001101-0031-F-1010</t>
  </si>
  <si>
    <t>001101-0031-F-FULL</t>
  </si>
  <si>
    <t>001101-0031-F-HALF</t>
  </si>
  <si>
    <t>001101-0032-F-1010</t>
  </si>
  <si>
    <t>001101-0032-F-FULL</t>
  </si>
  <si>
    <t>001101-0032-F-HALF</t>
  </si>
  <si>
    <t>001101-0037-F-1010</t>
  </si>
  <si>
    <t>001101-0037-F-FULL</t>
  </si>
  <si>
    <t>001101-0037-F-HALF</t>
  </si>
  <si>
    <t>001101-0038-F-1010</t>
  </si>
  <si>
    <t>001101-0038-F-FULL</t>
  </si>
  <si>
    <t>001101-0038-F-HALF</t>
  </si>
  <si>
    <t>001101-0043-F-1010</t>
  </si>
  <si>
    <t>001101-0043-F-FULL</t>
  </si>
  <si>
    <t>001101-0043-F-HALF</t>
  </si>
  <si>
    <t>001101-0044-F-1010</t>
  </si>
  <si>
    <t>001101-0044-F-FULL</t>
  </si>
  <si>
    <t>001101-0044-F-HALF</t>
  </si>
  <si>
    <t>001101-0045-F-1010</t>
  </si>
  <si>
    <t>001101-0045-F-FULL</t>
  </si>
  <si>
    <t>001101-0045-F-HALF</t>
  </si>
  <si>
    <t>001101-0046-F-1010</t>
  </si>
  <si>
    <t>001101-0046-F-FULL</t>
  </si>
  <si>
    <t>001101-0046-F-HALF</t>
  </si>
  <si>
    <t>001101-0047-F-1010</t>
  </si>
  <si>
    <t>001101-0047-F-FULL</t>
  </si>
  <si>
    <t>001101-0047-F-HALF</t>
  </si>
  <si>
    <t>001101-0048-F-1010</t>
  </si>
  <si>
    <t>001101-0048-F-FULL</t>
  </si>
  <si>
    <t>001101-0048-F-HALF</t>
  </si>
  <si>
    <t>001101-0050-F-1010</t>
  </si>
  <si>
    <t>001101-0050-F-HALF</t>
  </si>
  <si>
    <t>001101-0051-F-1010</t>
  </si>
  <si>
    <t>001101-0051-F-HALF</t>
  </si>
  <si>
    <t>001101-0053-F-1010</t>
  </si>
  <si>
    <t>001101-0053-F-HALF</t>
  </si>
  <si>
    <t>001101-0054-F-1010</t>
  </si>
  <si>
    <t>001101-0054-F-HALF</t>
  </si>
  <si>
    <t>001101-0055-F-1010</t>
  </si>
  <si>
    <t>001101-0055-F-HALF</t>
  </si>
  <si>
    <t>001101-0056-F-1010</t>
  </si>
  <si>
    <t>001101-0056-F-HALF</t>
  </si>
  <si>
    <t>001101-0057-F-1010</t>
  </si>
  <si>
    <t>001101-0057-F-HALF</t>
  </si>
  <si>
    <t>001101-0058-F-1010</t>
  </si>
  <si>
    <t>001101-0058-F-HALF</t>
  </si>
  <si>
    <t>001101-0060-F-1010</t>
  </si>
  <si>
    <t>001101-0060-F-FULL</t>
  </si>
  <si>
    <t>001101-0060-F-HALF</t>
  </si>
  <si>
    <t>001105-0030-F-1010</t>
  </si>
  <si>
    <t>001105-0030-F-FULL</t>
  </si>
  <si>
    <t>001105-0030-F-HALF</t>
  </si>
  <si>
    <t>001105-0031-F-1010</t>
  </si>
  <si>
    <t>001105-0031-F-FULL</t>
  </si>
  <si>
    <t>001105-0031-F-HALF</t>
  </si>
  <si>
    <t>001105-0050-F-1010</t>
  </si>
  <si>
    <t>001105-0050-F-HALF</t>
  </si>
  <si>
    <t>001105-0051-F-1010</t>
  </si>
  <si>
    <t>001105-0051-F-HALF</t>
  </si>
  <si>
    <t>001107-0030-F-1010</t>
  </si>
  <si>
    <t>001107-0030-F-FULL</t>
  </si>
  <si>
    <t>001107-0030-F-HALF</t>
  </si>
  <si>
    <t>001107-0031-F-1010</t>
  </si>
  <si>
    <t>001107-0031-F-FULL</t>
  </si>
  <si>
    <t>001107-0031-F-HALF</t>
  </si>
  <si>
    <t>001107-0050-F-1010</t>
  </si>
  <si>
    <t>001107-0050-F-HALF</t>
  </si>
  <si>
    <t>001107-0051-F-1010</t>
  </si>
  <si>
    <t>001107-0051-F-HALF</t>
  </si>
  <si>
    <t>001108-0030-F-1010</t>
  </si>
  <si>
    <t>001108-0030-F-FULL</t>
  </si>
  <si>
    <t>001108-0030-F-HALF</t>
  </si>
  <si>
    <t>001108-0031-F-1010</t>
  </si>
  <si>
    <t>001108-0031-F-FULL</t>
  </si>
  <si>
    <t>001108-0031-F-HALF</t>
  </si>
  <si>
    <t>001108-0050-F-1010</t>
  </si>
  <si>
    <t>001108-0050-F-HALF</t>
  </si>
  <si>
    <t>001108-0051-F-1010</t>
  </si>
  <si>
    <t>001108-0051-F-HALF</t>
  </si>
  <si>
    <t>001109-0030-F-1010</t>
  </si>
  <si>
    <t>001109-0030-F-FULL</t>
  </si>
  <si>
    <t>001109-0030-F-HALF</t>
  </si>
  <si>
    <t>001109-0031-F-1010</t>
  </si>
  <si>
    <t>001109-0031-F-FULL</t>
  </si>
  <si>
    <t>001109-0031-F-HALF</t>
  </si>
  <si>
    <t>001109-0050-F-1010</t>
  </si>
  <si>
    <t>001109-0050-F-HALF</t>
  </si>
  <si>
    <t>001109-0051-F-1010</t>
  </si>
  <si>
    <t>001109-0051-F-HALF</t>
  </si>
  <si>
    <t>001112-0030-F-1010</t>
  </si>
  <si>
    <t>001112-0030-F-FULL</t>
  </si>
  <si>
    <t>001112-0030-F-HALF</t>
  </si>
  <si>
    <t>001112-0031-F-1010</t>
  </si>
  <si>
    <t>001112-0031-F-FULL</t>
  </si>
  <si>
    <t>001112-0031-F-HALF</t>
  </si>
  <si>
    <t>001112-0050-F-1010</t>
  </si>
  <si>
    <t>001112-0050-F-HALF</t>
  </si>
  <si>
    <t>001112-0051-F-1010</t>
  </si>
  <si>
    <t>001112-0051-F-HALF</t>
  </si>
  <si>
    <t>001114-0030-F-1010</t>
  </si>
  <si>
    <t>001114-0030-F-FULL</t>
  </si>
  <si>
    <t>001114-0030-F-HALF</t>
  </si>
  <si>
    <t>001114-0031-F-1010</t>
  </si>
  <si>
    <t>001114-0031-F-FULL</t>
  </si>
  <si>
    <t>001114-0031-F-HALF</t>
  </si>
  <si>
    <t>001114-0050-F-1010</t>
  </si>
  <si>
    <t>001114-0050-F-HALF</t>
  </si>
  <si>
    <t>001114-0051-F-1010</t>
  </si>
  <si>
    <t>001114-0051-F-HALF</t>
  </si>
  <si>
    <t>001116-0030-F-1010</t>
  </si>
  <si>
    <t>001116-0030-F-FULL</t>
  </si>
  <si>
    <t>001116-0030-F-HALF</t>
  </si>
  <si>
    <t>001116-0031-F-1010</t>
  </si>
  <si>
    <t>001116-0031-F-FULL</t>
  </si>
  <si>
    <t>001116-0031-F-HALF</t>
  </si>
  <si>
    <t>001116-0050-F-1010</t>
  </si>
  <si>
    <t>001116-0050-F-HALF</t>
  </si>
  <si>
    <t>001116-0051-F-1010</t>
  </si>
  <si>
    <t>001116-0051-F-HALF</t>
  </si>
  <si>
    <t>001118-0030-F-1010</t>
  </si>
  <si>
    <t>001118-0030-F-FULL</t>
  </si>
  <si>
    <t>001118-0030-F-HALF</t>
  </si>
  <si>
    <t>001118-0031-F-1010</t>
  </si>
  <si>
    <t>001118-0031-F-FULL</t>
  </si>
  <si>
    <t>001118-0031-F-HALF</t>
  </si>
  <si>
    <t>001118-0050-F-1010</t>
  </si>
  <si>
    <t>001118-0050-F-HALF</t>
  </si>
  <si>
    <t>001118-0051-F-1010</t>
  </si>
  <si>
    <t>001118-0051-F-HALF</t>
  </si>
  <si>
    <t>001119-0030-F-1010</t>
  </si>
  <si>
    <t>001119-0030-F-FULL</t>
  </si>
  <si>
    <t>001119-0030-F-HALF</t>
  </si>
  <si>
    <t>001119-0031-F-1010</t>
  </si>
  <si>
    <t>001119-0031-F-FULL</t>
  </si>
  <si>
    <t>001119-0031-F-HALF</t>
  </si>
  <si>
    <t>001119-0050-F-1010</t>
  </si>
  <si>
    <t>001119-0050-F-HALF</t>
  </si>
  <si>
    <t>001119-0051-F-1010</t>
  </si>
  <si>
    <t>001119-0051-F-HALF</t>
  </si>
  <si>
    <t>001120-0030-F-1010</t>
  </si>
  <si>
    <t>001120-0030-F-FULL</t>
  </si>
  <si>
    <t>001120-0030-F-HALF</t>
  </si>
  <si>
    <t>001120-0031-F-1010</t>
  </si>
  <si>
    <t>001120-0031-F-FULL</t>
  </si>
  <si>
    <t>001120-0031-F-HALF</t>
  </si>
  <si>
    <t>001120-0050-F-1010</t>
  </si>
  <si>
    <t>001120-0050-F-HALF</t>
  </si>
  <si>
    <t>001120-0051-F-1010</t>
  </si>
  <si>
    <t>001120-0051-F-HALF</t>
  </si>
  <si>
    <t>001122-0030-F-1010</t>
  </si>
  <si>
    <t>001122-0030-F-FULL</t>
  </si>
  <si>
    <t>001122-0030-F-HALF</t>
  </si>
  <si>
    <t>001122-0031-F-1010</t>
  </si>
  <si>
    <t>001122-0031-F-FULL</t>
  </si>
  <si>
    <t>001122-0031-F-HALF</t>
  </si>
  <si>
    <t>001122-0050-F-1010</t>
  </si>
  <si>
    <t>001122-0050-F-HALF</t>
  </si>
  <si>
    <t>001122-0051-F-1010</t>
  </si>
  <si>
    <t>001122-0051-F-HALF</t>
  </si>
  <si>
    <t>001125-0030-F-1010</t>
  </si>
  <si>
    <t>001125-0030-F-FULL</t>
  </si>
  <si>
    <t>001125-0030-F-HALF</t>
  </si>
  <si>
    <t>001125-0031-F-1010</t>
  </si>
  <si>
    <t>001125-0031-F-FULL</t>
  </si>
  <si>
    <t>001125-0031-F-HALF</t>
  </si>
  <si>
    <t>001125-0050-F-1010</t>
  </si>
  <si>
    <t>001125-0050-F-HALF</t>
  </si>
  <si>
    <t>001125-0051-F-1010</t>
  </si>
  <si>
    <t>001125-0051-F-HALF</t>
  </si>
  <si>
    <t>001126-0030-F-1010</t>
  </si>
  <si>
    <t>001126-0030-F-FULL</t>
  </si>
  <si>
    <t>001126-0030-F-HALF</t>
  </si>
  <si>
    <t>001126-0031-F-1010</t>
  </si>
  <si>
    <t>001126-0031-F-FULL</t>
  </si>
  <si>
    <t>001126-0031-F-HALF</t>
  </si>
  <si>
    <t>001126-0050-F-1010</t>
  </si>
  <si>
    <t>001126-0050-F-HALF</t>
  </si>
  <si>
    <t>001126-0051-F-1010</t>
  </si>
  <si>
    <t>001126-0051-F-HALF</t>
  </si>
  <si>
    <t>001128-0030-F-1010</t>
  </si>
  <si>
    <t>001128-0030-F-FULL</t>
  </si>
  <si>
    <t>001128-0030-F-HALF</t>
  </si>
  <si>
    <t>001128-0031-F-1010</t>
  </si>
  <si>
    <t>001128-0031-F-FULL</t>
  </si>
  <si>
    <t>001128-0031-F-HALF</t>
  </si>
  <si>
    <t>001128-0050-F-1010</t>
  </si>
  <si>
    <t>001128-0050-F-HALF</t>
  </si>
  <si>
    <t>001128-0051-F-1010</t>
  </si>
  <si>
    <t>001128-0051-F-HALF</t>
  </si>
  <si>
    <t>001129-0030-F-1010</t>
  </si>
  <si>
    <t>001129-0030-F-FULL</t>
  </si>
  <si>
    <t>001129-0030-F-HALF</t>
  </si>
  <si>
    <t>001129-0031-F-1010</t>
  </si>
  <si>
    <t>001129-0031-F-FULL</t>
  </si>
  <si>
    <t>001129-0031-F-HALF</t>
  </si>
  <si>
    <t>001129-0050-F-1010</t>
  </si>
  <si>
    <t>001129-0050-F-HALF</t>
  </si>
  <si>
    <t>001129-0051-F-1010</t>
  </si>
  <si>
    <t>001129-0051-F-HALF</t>
  </si>
  <si>
    <t>001137-0030-F-1010</t>
  </si>
  <si>
    <t>001137-0030-F-FULL</t>
  </si>
  <si>
    <t>001137-0030-F-HALF</t>
  </si>
  <si>
    <t>001137-0031-F-1010</t>
  </si>
  <si>
    <t>001137-0031-F-FULL</t>
  </si>
  <si>
    <t>001137-0031-F-HALF</t>
  </si>
  <si>
    <t>001137-0050-F-1010</t>
  </si>
  <si>
    <t>001137-0050-F-HALF</t>
  </si>
  <si>
    <t>001137-0051-F-1010</t>
  </si>
  <si>
    <t>001137-0051-F-HALF</t>
  </si>
  <si>
    <t>001140-0030-F-1010</t>
  </si>
  <si>
    <t>001140-0030-F-FULL</t>
  </si>
  <si>
    <t>001140-0030-F-HALF</t>
  </si>
  <si>
    <t>001140-0031-F-1010</t>
  </si>
  <si>
    <t>001140-0031-F-FULL</t>
  </si>
  <si>
    <t>001140-0031-F-HALF</t>
  </si>
  <si>
    <t>001140-0050-F-1010</t>
  </si>
  <si>
    <t>001140-0050-F-HALF</t>
  </si>
  <si>
    <t>001140-0051-F-1010</t>
  </si>
  <si>
    <t>001140-0051-F-HALF</t>
  </si>
  <si>
    <t>001141-0030-F-1010</t>
  </si>
  <si>
    <t>001141-0030-F-FULL</t>
  </si>
  <si>
    <t>001141-0030-F-HALF</t>
  </si>
  <si>
    <t>001141-0031-F-1010</t>
  </si>
  <si>
    <t>001141-0031-F-FULL</t>
  </si>
  <si>
    <t>001141-0031-F-HALF</t>
  </si>
  <si>
    <t>001141-0050-F-1010</t>
  </si>
  <si>
    <t>001141-0050-F-HALF</t>
  </si>
  <si>
    <t>001141-0051-F-1010</t>
  </si>
  <si>
    <t>001141-0051-F-HALF</t>
  </si>
  <si>
    <t>001145-0030-F-1010</t>
  </si>
  <si>
    <t>001145-0030-F-FULL</t>
  </si>
  <si>
    <t>001145-0030-F-HALF</t>
  </si>
  <si>
    <t>001145-0031-F-1010</t>
  </si>
  <si>
    <t>001145-0031-F-FULL</t>
  </si>
  <si>
    <t>001145-0031-F-HALF</t>
  </si>
  <si>
    <t>001145-0050-F-1010</t>
  </si>
  <si>
    <t>001145-0050-F-HALF</t>
  </si>
  <si>
    <t>001145-0051-F-1010</t>
  </si>
  <si>
    <t>001145-0051-F-HALF</t>
  </si>
  <si>
    <t>001164-0030-F-1010</t>
  </si>
  <si>
    <t>001164-0030-F-FULL</t>
  </si>
  <si>
    <t>001164-0030-F-HALF</t>
  </si>
  <si>
    <t>001164-0031-F-1010</t>
  </si>
  <si>
    <t>001164-0031-F-FULL</t>
  </si>
  <si>
    <t>001164-0031-F-HALF</t>
  </si>
  <si>
    <t>001164-0050-F-1010</t>
  </si>
  <si>
    <t>001164-0050-F-HALF</t>
  </si>
  <si>
    <t>001164-0051-F-1010</t>
  </si>
  <si>
    <t>001164-0051-F-HALF</t>
  </si>
  <si>
    <t>001205-0030-F-1010</t>
  </si>
  <si>
    <t>001205-0030-F-FULL</t>
  </si>
  <si>
    <t>001205-0030-F-HALF</t>
  </si>
  <si>
    <t>001205-0031-F-1010</t>
  </si>
  <si>
    <t>001205-0031-F-FULL</t>
  </si>
  <si>
    <t>001205-0031-F-HALF</t>
  </si>
  <si>
    <t>001205-0050-F-1010</t>
  </si>
  <si>
    <t>001205-0050-F-HALF</t>
  </si>
  <si>
    <t>001205-0051-F-1010</t>
  </si>
  <si>
    <t>001205-0051-F-HALF</t>
  </si>
  <si>
    <t>001207-0030-F-1010</t>
  </si>
  <si>
    <t>001207-0030-F-FULL</t>
  </si>
  <si>
    <t>001207-0030-F-HALF</t>
  </si>
  <si>
    <t>001207-0031-F-1010</t>
  </si>
  <si>
    <t>001207-0031-F-FULL</t>
  </si>
  <si>
    <t>001207-0031-F-HALF</t>
  </si>
  <si>
    <t>001207-0050-F-1010</t>
  </si>
  <si>
    <t>001207-0050-F-HALF</t>
  </si>
  <si>
    <t>001207-0051-F-1010</t>
  </si>
  <si>
    <t>001207-0051-F-HALF</t>
  </si>
  <si>
    <t>001215-0030-F-1010</t>
  </si>
  <si>
    <t>001215-0030-F-FULL</t>
  </si>
  <si>
    <t>001215-0030-F-HALF</t>
  </si>
  <si>
    <t>001215-0031-F-1010</t>
  </si>
  <si>
    <t>001215-0031-F-FULL</t>
  </si>
  <si>
    <t>001215-0031-F-HALF</t>
  </si>
  <si>
    <t>001215-0050-F-1010</t>
  </si>
  <si>
    <t>001215-0050-F-HALF</t>
  </si>
  <si>
    <t>001215-0051-F-1010</t>
  </si>
  <si>
    <t>001215-0051-F-HALF</t>
  </si>
  <si>
    <t>001234-0030-F-1010</t>
  </si>
  <si>
    <t>001234-0030-F-FULL</t>
  </si>
  <si>
    <t>001234-0030-F-HALF</t>
  </si>
  <si>
    <t>001234-0031-F-1010</t>
  </si>
  <si>
    <t>001234-0031-F-FULL</t>
  </si>
  <si>
    <t>001234-0031-F-HALF</t>
  </si>
  <si>
    <t>001234-0050-F-1010</t>
  </si>
  <si>
    <t>001234-0050-F-HALF</t>
  </si>
  <si>
    <t>001234-0051-F-1010</t>
  </si>
  <si>
    <t>001234-0051-F-HALF</t>
  </si>
  <si>
    <t>001241-0030-F-1010</t>
  </si>
  <si>
    <t>001241-0030-F-FULL</t>
  </si>
  <si>
    <t>001241-0030-F-HALF</t>
  </si>
  <si>
    <t>001241-0031-F-1010</t>
  </si>
  <si>
    <t>001241-0031-F-FULL</t>
  </si>
  <si>
    <t>001241-0031-F-HALF</t>
  </si>
  <si>
    <t>001241-0050-F-1010</t>
  </si>
  <si>
    <t>001241-0050-F-HALF</t>
  </si>
  <si>
    <t>001241-0051-F-1010</t>
  </si>
  <si>
    <t>001241-0051-F-HALF</t>
  </si>
  <si>
    <t>001305-0030-F-1010</t>
  </si>
  <si>
    <t>001305-0030-F-FULL</t>
  </si>
  <si>
    <t>001305-0030-F-HALF</t>
  </si>
  <si>
    <t>001305-0031-F-1010</t>
  </si>
  <si>
    <t>001305-0031-F-FULL</t>
  </si>
  <si>
    <t>001305-0031-F-HALF</t>
  </si>
  <si>
    <t>001305-0050-F-1010</t>
  </si>
  <si>
    <t>001305-0050-F-HALF</t>
  </si>
  <si>
    <t>001305-0051-F-1010</t>
  </si>
  <si>
    <t>001305-0051-F-HALF</t>
  </si>
  <si>
    <t>001311-0030-F-1010</t>
  </si>
  <si>
    <t>001311-0030-F-FULL</t>
  </si>
  <si>
    <t>001311-0030-F-HALF</t>
  </si>
  <si>
    <t>001311-0031-F-1010</t>
  </si>
  <si>
    <t>001311-0031-F-FULL</t>
  </si>
  <si>
    <t>001311-0031-F-HALF</t>
  </si>
  <si>
    <t>001311-0050-F-1010</t>
  </si>
  <si>
    <t>001311-0050-F-HALF</t>
  </si>
  <si>
    <t>001311-0051-F-1010</t>
  </si>
  <si>
    <t>001311-0051-F-HALF</t>
  </si>
  <si>
    <t>001320-0030-F-1010</t>
  </si>
  <si>
    <t>001320-0030-F-FULL</t>
  </si>
  <si>
    <t>001320-0030-F-HALF</t>
  </si>
  <si>
    <t>001320-0031-F-1010</t>
  </si>
  <si>
    <t>001320-0031-F-FULL</t>
  </si>
  <si>
    <t>001320-0031-F-HALF</t>
  </si>
  <si>
    <t>001320-0050-F-1010</t>
  </si>
  <si>
    <t>001320-0050-F-HALF</t>
  </si>
  <si>
    <t>001320-0051-F-1010</t>
  </si>
  <si>
    <t>001320-0051-F-HALF</t>
  </si>
  <si>
    <t>001321-0030-F-1010</t>
  </si>
  <si>
    <t>001321-0030-F-FULL</t>
  </si>
  <si>
    <t>001321-0030-F-HALF</t>
  </si>
  <si>
    <t>001321-0031-F-1010</t>
  </si>
  <si>
    <t>001321-0031-F-FULL</t>
  </si>
  <si>
    <t>001321-0031-F-HALF</t>
  </si>
  <si>
    <t>001321-0050-F-1010</t>
  </si>
  <si>
    <t>001321-0050-F-HALF</t>
  </si>
  <si>
    <t>001321-0051-F-1010</t>
  </si>
  <si>
    <t>001321-0051-F-HALF</t>
  </si>
  <si>
    <t>001322-0030-F-1010</t>
  </si>
  <si>
    <t>001322-0030-F-FULL</t>
  </si>
  <si>
    <t>001322-0030-F-HALF</t>
  </si>
  <si>
    <t>001322-0031-F-1010</t>
  </si>
  <si>
    <t>001322-0031-F-FULL</t>
  </si>
  <si>
    <t>001322-0031-F-HALF</t>
  </si>
  <si>
    <t>001322-0050-F-1010</t>
  </si>
  <si>
    <t>001322-0050-F-HALF</t>
  </si>
  <si>
    <t>001322-0051-F-1010</t>
  </si>
  <si>
    <t>001322-0051-F-HALF</t>
  </si>
  <si>
    <t>001332-0030-F-1010</t>
  </si>
  <si>
    <t>001332-0030-F-FULL</t>
  </si>
  <si>
    <t>001332-0030-F-HALF</t>
  </si>
  <si>
    <t>001332-0031-F-1010</t>
  </si>
  <si>
    <t>001332-0031-F-FULL</t>
  </si>
  <si>
    <t>001332-0031-F-HALF</t>
  </si>
  <si>
    <t>001332-0050-F-1010</t>
  </si>
  <si>
    <t>001332-0050-F-HALF</t>
  </si>
  <si>
    <t>001332-0051-F-1010</t>
  </si>
  <si>
    <t>001332-0051-F-HALF</t>
  </si>
  <si>
    <t>001334-0030-F-1010</t>
  </si>
  <si>
    <t>001334-0030-F-FULL</t>
  </si>
  <si>
    <t>001334-0030-F-HALF</t>
  </si>
  <si>
    <t>001334-0031-F-1010</t>
  </si>
  <si>
    <t>001334-0031-F-FULL</t>
  </si>
  <si>
    <t>001334-0031-F-HALF</t>
  </si>
  <si>
    <t>001334-0050-F-1010</t>
  </si>
  <si>
    <t>001334-0050-F-HALF</t>
  </si>
  <si>
    <t>001334-0051-F-1010</t>
  </si>
  <si>
    <t>001334-0051-F-HALF</t>
  </si>
  <si>
    <t>001401-0030-F-1010</t>
  </si>
  <si>
    <t>001401-0030-F-FULL</t>
  </si>
  <si>
    <t>001401-0030-F-HALF</t>
  </si>
  <si>
    <t>001401-0050-F-1010</t>
  </si>
  <si>
    <t>001401-0050-F-HALF</t>
  </si>
  <si>
    <t>001401-0060-F-1010</t>
  </si>
  <si>
    <t>001401-0060-F-FULL</t>
  </si>
  <si>
    <t>001401-0060-F-HALF</t>
  </si>
  <si>
    <t>001401-0380-F-2448</t>
  </si>
  <si>
    <t>001401-0480-F-2448</t>
  </si>
  <si>
    <t>001401-0680-F-2448</t>
  </si>
  <si>
    <t>001405-0030-F-1010</t>
  </si>
  <si>
    <t>001405-0030-F-FULL</t>
  </si>
  <si>
    <t>001405-0030-F-HALF</t>
  </si>
  <si>
    <t>001405-0031-F-1010</t>
  </si>
  <si>
    <t>001405-0031-F-FULL</t>
  </si>
  <si>
    <t>001405-0031-F-HALF</t>
  </si>
  <si>
    <t>001405-0050-F-1010</t>
  </si>
  <si>
    <t>001405-0050-F-HALF</t>
  </si>
  <si>
    <t>001405-0051-F-1010</t>
  </si>
  <si>
    <t>001405-0051-F-HALF</t>
  </si>
  <si>
    <t>001406-0030-F-1010</t>
  </si>
  <si>
    <t>001406-0030-F-FULL</t>
  </si>
  <si>
    <t>001406-0030-F-HALF</t>
  </si>
  <si>
    <t>001406-0031-F-1010</t>
  </si>
  <si>
    <t>001406-0031-F-FULL</t>
  </si>
  <si>
    <t>001406-0031-F-HALF</t>
  </si>
  <si>
    <t>001406-0050-F-1010</t>
  </si>
  <si>
    <t>001406-0050-F-HALF</t>
  </si>
  <si>
    <t>001406-0051-F-1010</t>
  </si>
  <si>
    <t>001406-0051-F-HALF</t>
  </si>
  <si>
    <t>001408-0030-F-1010</t>
  </si>
  <si>
    <t>001408-0030-F-FULL</t>
  </si>
  <si>
    <t>001408-0030-F-HALF</t>
  </si>
  <si>
    <t>001408-0031-F-1010</t>
  </si>
  <si>
    <t>001408-0031-F-FULL</t>
  </si>
  <si>
    <t>001408-0031-F-HALF</t>
  </si>
  <si>
    <t>001408-0050-F-1010</t>
  </si>
  <si>
    <t>001408-0050-F-HALF</t>
  </si>
  <si>
    <t>001408-0051-F-1010</t>
  </si>
  <si>
    <t>001408-0051-F-HALF</t>
  </si>
  <si>
    <t>001409-0030-F-1010</t>
  </si>
  <si>
    <t>001409-0030-F-FULL</t>
  </si>
  <si>
    <t>001409-0030-F-HALF</t>
  </si>
  <si>
    <t>001409-0031-F-1010</t>
  </si>
  <si>
    <t>001409-0031-F-FULL</t>
  </si>
  <si>
    <t>001409-0031-F-HALF</t>
  </si>
  <si>
    <t>001409-0050-F-1010</t>
  </si>
  <si>
    <t>001409-0050-F-HALF</t>
  </si>
  <si>
    <t>001409-0051-F-1010</t>
  </si>
  <si>
    <t>001409-0051-F-HALF</t>
  </si>
  <si>
    <t>001412-0030-F-1010</t>
  </si>
  <si>
    <t>001412-0030-F-FULL</t>
  </si>
  <si>
    <t>001412-0030-F-HALF</t>
  </si>
  <si>
    <t>001412-0031-F-1010</t>
  </si>
  <si>
    <t>001412-0031-F-FULL</t>
  </si>
  <si>
    <t>001412-0031-F-HALF</t>
  </si>
  <si>
    <t>001412-0050-F-1010</t>
  </si>
  <si>
    <t>001412-0050-F-HALF</t>
  </si>
  <si>
    <t>001412-0051-F-1010</t>
  </si>
  <si>
    <t>001412-0051-F-HALF</t>
  </si>
  <si>
    <t>001414-0030-F-1010</t>
  </si>
  <si>
    <t>001414-0030-F-FULL</t>
  </si>
  <si>
    <t>001414-0030-F-HALF</t>
  </si>
  <si>
    <t>001414-0031-F-1010</t>
  </si>
  <si>
    <t>001414-0031-F-FULL</t>
  </si>
  <si>
    <t>001414-0031-F-HALF</t>
  </si>
  <si>
    <t>001414-0050-F-1010</t>
  </si>
  <si>
    <t>001414-0050-F-HALF</t>
  </si>
  <si>
    <t>001414-0051-F-1010</t>
  </si>
  <si>
    <t>001414-0051-F-HALF</t>
  </si>
  <si>
    <t>001416-0030-F-1010</t>
  </si>
  <si>
    <t>001416-0030-F-FULL</t>
  </si>
  <si>
    <t>001416-0030-F-HALF</t>
  </si>
  <si>
    <t>001416-0031-F-1010</t>
  </si>
  <si>
    <t>001416-0031-F-FULL</t>
  </si>
  <si>
    <t>001416-0031-F-HALF</t>
  </si>
  <si>
    <t>001416-0050-F-1010</t>
  </si>
  <si>
    <t>001416-0050-F-HALF</t>
  </si>
  <si>
    <t>001416-0051-F-1010</t>
  </si>
  <si>
    <t>001416-0051-F-HALF</t>
  </si>
  <si>
    <t>001417-0030-F-1010</t>
  </si>
  <si>
    <t>001417-0030-F-FULL</t>
  </si>
  <si>
    <t>001417-0030-F-HALF</t>
  </si>
  <si>
    <t>001417-0031-F-1010</t>
  </si>
  <si>
    <t>001417-0031-F-FULL</t>
  </si>
  <si>
    <t>001417-0031-F-HALF</t>
  </si>
  <si>
    <t>001417-0050-F-1010</t>
  </si>
  <si>
    <t>001417-0050-F-HALF</t>
  </si>
  <si>
    <t>001417-0051-F-1010</t>
  </si>
  <si>
    <t>001417-0051-F-HALF</t>
  </si>
  <si>
    <t>001419-0030-F-1010</t>
  </si>
  <si>
    <t>001419-0030-F-FULL</t>
  </si>
  <si>
    <t>001419-0030-F-HALF</t>
  </si>
  <si>
    <t>001419-0031-F-1010</t>
  </si>
  <si>
    <t>001419-0031-F-FULL</t>
  </si>
  <si>
    <t>001419-0031-F-HALF</t>
  </si>
  <si>
    <t>001419-0050-F-1010</t>
  </si>
  <si>
    <t>001419-0050-F-HALF</t>
  </si>
  <si>
    <t>001419-0051-F-1010</t>
  </si>
  <si>
    <t>001419-0051-F-HALF</t>
  </si>
  <si>
    <t>001426-0030-F-1010</t>
  </si>
  <si>
    <t>001426-0030-F-FULL</t>
  </si>
  <si>
    <t>001426-0030-F-HALF</t>
  </si>
  <si>
    <t>001426-0031-F-1010</t>
  </si>
  <si>
    <t>001426-0031-F-FULL</t>
  </si>
  <si>
    <t>001426-0031-F-HALF</t>
  </si>
  <si>
    <t>001426-0050-F-1010</t>
  </si>
  <si>
    <t>001426-0050-F-HALF</t>
  </si>
  <si>
    <t>001426-0051-F-1010</t>
  </si>
  <si>
    <t>001426-0051-F-HALF</t>
  </si>
  <si>
    <t>001428-0030-F-1010</t>
  </si>
  <si>
    <t>001428-0030-F-FULL</t>
  </si>
  <si>
    <t>001428-0030-F-HALF</t>
  </si>
  <si>
    <t>001428-0031-F-1010</t>
  </si>
  <si>
    <t>001428-0031-F-FULL</t>
  </si>
  <si>
    <t>001428-0031-F-HALF</t>
  </si>
  <si>
    <t>001428-0050-F-1010</t>
  </si>
  <si>
    <t>001428-0050-F-HALF</t>
  </si>
  <si>
    <t>001428-0051-F-1010</t>
  </si>
  <si>
    <t>001428-0051-F-HALF</t>
  </si>
  <si>
    <t>001429-0030-F-1010</t>
  </si>
  <si>
    <t>001429-0030-F-FULL</t>
  </si>
  <si>
    <t>001429-0030-F-HALF</t>
  </si>
  <si>
    <t>001429-0031-F-1010</t>
  </si>
  <si>
    <t>001429-0031-F-FULL</t>
  </si>
  <si>
    <t>001429-0031-F-HALF</t>
  </si>
  <si>
    <t>001429-0050-F-1010</t>
  </si>
  <si>
    <t>001429-0050-F-HALF</t>
  </si>
  <si>
    <t>001429-0051-F-1010</t>
  </si>
  <si>
    <t>001429-0051-F-HALF</t>
  </si>
  <si>
    <t>001437-0030-F-1010</t>
  </si>
  <si>
    <t>001437-0030-F-FULL</t>
  </si>
  <si>
    <t>001437-0030-F-HALF</t>
  </si>
  <si>
    <t>001437-0031-F-1010</t>
  </si>
  <si>
    <t>001437-0031-F-FULL</t>
  </si>
  <si>
    <t>001437-0031-F-HALF</t>
  </si>
  <si>
    <t>001437-0050-F-1010</t>
  </si>
  <si>
    <t>001437-0050-F-HALF</t>
  </si>
  <si>
    <t>001437-0051-F-1010</t>
  </si>
  <si>
    <t>001437-0051-F-HALF</t>
  </si>
  <si>
    <t>001439-0030-F-1010</t>
  </si>
  <si>
    <t>001439-0030-F-FULL</t>
  </si>
  <si>
    <t>001439-0030-F-HALF</t>
  </si>
  <si>
    <t>001439-0031-F-1010</t>
  </si>
  <si>
    <t>001439-0031-F-FULL</t>
  </si>
  <si>
    <t>001439-0031-F-HALF</t>
  </si>
  <si>
    <t>001439-0050-F-1010</t>
  </si>
  <si>
    <t>001439-0050-F-HALF</t>
  </si>
  <si>
    <t>001439-0051-F-1010</t>
  </si>
  <si>
    <t>001439-0051-F-HALF</t>
  </si>
  <si>
    <t>001442-0030-F-1010</t>
  </si>
  <si>
    <t>001442-0030-F-FULL</t>
  </si>
  <si>
    <t>001442-0030-F-HALF</t>
  </si>
  <si>
    <t>001442-0031-F-1010</t>
  </si>
  <si>
    <t>001442-0031-F-FULL</t>
  </si>
  <si>
    <t>001442-0031-F-HALF</t>
  </si>
  <si>
    <t>001442-0050-F-1010</t>
  </si>
  <si>
    <t>001442-0050-F-HALF</t>
  </si>
  <si>
    <t>001442-0051-F-1010</t>
  </si>
  <si>
    <t>001442-0051-F-HALF</t>
  </si>
  <si>
    <t>001444-0030-F-1010</t>
  </si>
  <si>
    <t>001444-0030-F-FULL</t>
  </si>
  <si>
    <t>001444-0030-F-HALF</t>
  </si>
  <si>
    <t>001444-0031-F-1010</t>
  </si>
  <si>
    <t>001444-0031-F-FULL</t>
  </si>
  <si>
    <t>001444-0031-F-HALF</t>
  </si>
  <si>
    <t>001444-0050-F-1010</t>
  </si>
  <si>
    <t>001444-0050-F-HALF</t>
  </si>
  <si>
    <t>001444-0051-F-1010</t>
  </si>
  <si>
    <t>001444-0051-F-HALF</t>
  </si>
  <si>
    <t>001449-0030-F-1010</t>
  </si>
  <si>
    <t>001449-0030-F-FULL</t>
  </si>
  <si>
    <t>001449-0030-F-HALF</t>
  </si>
  <si>
    <t>001449-0031-F-1010</t>
  </si>
  <si>
    <t>001449-0031-F-FULL</t>
  </si>
  <si>
    <t>001449-0031-F-HALF</t>
  </si>
  <si>
    <t>001449-0050-F-1010</t>
  </si>
  <si>
    <t>001449-0050-F-HALF</t>
  </si>
  <si>
    <t>001449-0051-F-1010</t>
  </si>
  <si>
    <t>001449-0051-F-HALF</t>
  </si>
  <si>
    <t>001464-0030-F-1010</t>
  </si>
  <si>
    <t>001464-0030-F-FULL</t>
  </si>
  <si>
    <t>001464-0030-F-HALF</t>
  </si>
  <si>
    <t>001464-0031-F-1010</t>
  </si>
  <si>
    <t>001464-0031-F-FULL</t>
  </si>
  <si>
    <t>001464-0031-F-HALF</t>
  </si>
  <si>
    <t>001464-0050-F-1010</t>
  </si>
  <si>
    <t>001464-0050-F-HALF</t>
  </si>
  <si>
    <t>001464-0051-F-1010</t>
  </si>
  <si>
    <t>001464-0051-F-HALF</t>
  </si>
  <si>
    <t>001806-0030-F-1010</t>
  </si>
  <si>
    <t>001806-0030-F-FULL</t>
  </si>
  <si>
    <t>001806-0030-F-HALF</t>
  </si>
  <si>
    <t>001807-0030-F-1010</t>
  </si>
  <si>
    <t>001807-0030-F-FULL</t>
  </si>
  <si>
    <t>001807-0030-F-HALF</t>
  </si>
  <si>
    <t>001808-0030-F-1010</t>
  </si>
  <si>
    <t>001808-0030-F-FULL</t>
  </si>
  <si>
    <t>001808-0030-F-HALF</t>
  </si>
  <si>
    <t>001818-0030-F-1010</t>
  </si>
  <si>
    <t>001818-0030-F-FULL</t>
  </si>
  <si>
    <t>001818-0030-F-HALF</t>
  </si>
  <si>
    <t>001819-0030-F-1010</t>
  </si>
  <si>
    <t>001819-0030-F-FULL</t>
  </si>
  <si>
    <t>001819-0030-F-HALF</t>
  </si>
  <si>
    <t>001820-0030-F-1010</t>
  </si>
  <si>
    <t>001820-0030-F-FULL</t>
  </si>
  <si>
    <t>001820-0030-F-HALF</t>
  </si>
  <si>
    <t>001821-0030-F-1010</t>
  </si>
  <si>
    <t>001821-0030-F-FULL</t>
  </si>
  <si>
    <t>001821-0030-F-HALF</t>
  </si>
  <si>
    <t>001823-0030-F-1010</t>
  </si>
  <si>
    <t>001823-0030-F-FULL</t>
  </si>
  <si>
    <t>001823-0030-F-HALF</t>
  </si>
  <si>
    <t>001824-0030-F-1010</t>
  </si>
  <si>
    <t>001824-0030-F-FULL</t>
  </si>
  <si>
    <t>001824-0030-F-HALF</t>
  </si>
  <si>
    <t>001826-0030-F-1010</t>
  </si>
  <si>
    <t>001826-0030-F-FULL</t>
  </si>
  <si>
    <t>001826-0030-F-HALF</t>
  </si>
  <si>
    <t>001827-0030-F-1010</t>
  </si>
  <si>
    <t>001827-0030-F-FULL</t>
  </si>
  <si>
    <t>001827-0030-F-HALF</t>
  </si>
  <si>
    <t>001829-0030-F-1010</t>
  </si>
  <si>
    <t>001829-0030-F-FULL</t>
  </si>
  <si>
    <t>001829-0030-F-HALF</t>
  </si>
  <si>
    <t>001831-0030-F-1010</t>
  </si>
  <si>
    <t>001831-0030-F-FULL</t>
  </si>
  <si>
    <t>001831-0030-F-HALF</t>
  </si>
  <si>
    <t>001831-0031-F-HALF</t>
  </si>
  <si>
    <t>001834-0030-F-1010</t>
  </si>
  <si>
    <t>001834-0030-F-FULL</t>
  </si>
  <si>
    <t>001834-0030-F-HALF</t>
  </si>
  <si>
    <t>001837-0030-F-1010</t>
  </si>
  <si>
    <t>001837-0030-F-FULL</t>
  </si>
  <si>
    <t>001837-0030-F-HALF</t>
  </si>
  <si>
    <t>001838-0030-F-1010</t>
  </si>
  <si>
    <t>001838-0030-F-FULL</t>
  </si>
  <si>
    <t>001838-0030-F-HALF</t>
  </si>
  <si>
    <t>001841-0030-F-1010</t>
  </si>
  <si>
    <t>001841-0030-F-FULL</t>
  </si>
  <si>
    <t>001841-0030-F-HALF</t>
  </si>
  <si>
    <t>001842-0030-F-1010</t>
  </si>
  <si>
    <t>001842-0030-F-FULL</t>
  </si>
  <si>
    <t>001842-0030-F-HALF</t>
  </si>
  <si>
    <t>001844-0030-F-1010</t>
  </si>
  <si>
    <t>001844-0030-F-FULL</t>
  </si>
  <si>
    <t>001844-0030-F-HALF</t>
  </si>
  <si>
    <t>001857-0030-F-1010</t>
  </si>
  <si>
    <t>001857-0030-F-FULL</t>
  </si>
  <si>
    <t>001857-0030-F-HALF</t>
  </si>
  <si>
    <t>001858-0030-F-1010</t>
  </si>
  <si>
    <t>001858-0030-F-FULL</t>
  </si>
  <si>
    <t>001858-0030-F-HALF</t>
  </si>
  <si>
    <t>001859-0030-F-1010</t>
  </si>
  <si>
    <t>001859-0030-F-FULL</t>
  </si>
  <si>
    <t>001859-0030-F-HALF</t>
  </si>
  <si>
    <t>001864-0030-F-1010</t>
  </si>
  <si>
    <t>001864-0030-F-FULL</t>
  </si>
  <si>
    <t>001864-0030-F-HALF</t>
  </si>
  <si>
    <t>001867-0030-F-1010</t>
  </si>
  <si>
    <t>001867-0030-F-FULL</t>
  </si>
  <si>
    <t>001867-0030-F-HALF</t>
  </si>
  <si>
    <t>001877-0030-F-1010</t>
  </si>
  <si>
    <t>001877-0030-F-FULL</t>
  </si>
  <si>
    <t>001877-0030-F-HALF</t>
  </si>
  <si>
    <t>001920-0030-F-1010</t>
  </si>
  <si>
    <t>001920-0030-F-FULL</t>
  </si>
  <si>
    <t>001920-0030-F-HALF</t>
  </si>
  <si>
    <t>001932-0030-F-1010</t>
  </si>
  <si>
    <t>001932-0030-F-FULL</t>
  </si>
  <si>
    <t>001932-0030-F-HALF</t>
  </si>
  <si>
    <t>001934-0030-F-1010</t>
  </si>
  <si>
    <t>001934-0030-F-FULL</t>
  </si>
  <si>
    <t>001934-0030-F-HALF</t>
  </si>
  <si>
    <t>001948-0030-F-1010</t>
  </si>
  <si>
    <t>001948-0030-F-FULL</t>
  </si>
  <si>
    <t>001948-0030-F-HALF</t>
  </si>
  <si>
    <t>001964-0030-F-1010</t>
  </si>
  <si>
    <t>001964-0030-F-FULL</t>
  </si>
  <si>
    <t>001964-0030-F-HALF</t>
  </si>
  <si>
    <t>001977-0030-F-1010</t>
  </si>
  <si>
    <t>001977-0030-F-FULL</t>
  </si>
  <si>
    <t>001977-0030-F-HALF</t>
  </si>
  <si>
    <t>002020-0030-F-1010</t>
  </si>
  <si>
    <t>002020-0030-F-FULL</t>
  </si>
  <si>
    <t>002020-0030-F-HALF</t>
  </si>
  <si>
    <t>002024-0030-F-1010</t>
  </si>
  <si>
    <t>002024-0030-F-FULL</t>
  </si>
  <si>
    <t>002024-0030-F-HALF</t>
  </si>
  <si>
    <t>002026-0030-F-1010</t>
  </si>
  <si>
    <t>002026-0030-F-FULL</t>
  </si>
  <si>
    <t>002026-0030-F-HALF</t>
  </si>
  <si>
    <t>002037-0030-F-1010</t>
  </si>
  <si>
    <t>002037-0030-F-FULL</t>
  </si>
  <si>
    <t>002037-0030-F-HALF</t>
  </si>
  <si>
    <t>002047-0030-F-1010</t>
  </si>
  <si>
    <t>002047-0030-F-FULL</t>
  </si>
  <si>
    <t>002047-0030-F-HALF</t>
  </si>
  <si>
    <t>002064-0030-F-1010</t>
  </si>
  <si>
    <t>002064-0030-F-FULL</t>
  </si>
  <si>
    <t>002064-0030-F-HALF</t>
  </si>
  <si>
    <t>002100-0000-F-1010</t>
  </si>
  <si>
    <t>002100-0000-F-FULL</t>
  </si>
  <si>
    <t>002100-0030-F-1010</t>
  </si>
  <si>
    <t>002100-0030-F-FULL</t>
  </si>
  <si>
    <t>002100-0030-F-HALF</t>
  </si>
  <si>
    <t>002105-0000-F-1010</t>
  </si>
  <si>
    <t>002105-0000-F-FULL</t>
  </si>
  <si>
    <t>002105-0000-F-HALF</t>
  </si>
  <si>
    <t>002107-0000-F-1010</t>
  </si>
  <si>
    <t>002107-0000-F-FULL</t>
  </si>
  <si>
    <t>002107-0000-F-HALF</t>
  </si>
  <si>
    <t>002108-0000-F-1010</t>
  </si>
  <si>
    <t>002108-0000-F-FULL</t>
  </si>
  <si>
    <t>002108-0000-F-HALF</t>
  </si>
  <si>
    <t>002109-0000-F-1010</t>
  </si>
  <si>
    <t>002109-0000-F-FULL</t>
  </si>
  <si>
    <t>002109-0000-F-HALF</t>
  </si>
  <si>
    <t>002109-0030-F-1010</t>
  </si>
  <si>
    <t>002109-0030-F-FULL</t>
  </si>
  <si>
    <t>002109-0030-F-HALF</t>
  </si>
  <si>
    <t>002112-0000-F-1010</t>
  </si>
  <si>
    <t>002112-0000-F-FULL</t>
  </si>
  <si>
    <t>002112-0000-F-HALF</t>
  </si>
  <si>
    <t>002112-0030-F-1010</t>
  </si>
  <si>
    <t>002112-0030-F-FULL</t>
  </si>
  <si>
    <t>002112-0030-F-HALF</t>
  </si>
  <si>
    <t>002116-0030-F-1010</t>
  </si>
  <si>
    <t>002116-0030-F-FULL</t>
  </si>
  <si>
    <t>002116-0030-F-HALF</t>
  </si>
  <si>
    <t>002121-0000-F-1010</t>
  </si>
  <si>
    <t>002121-0000-F-FULL</t>
  </si>
  <si>
    <t>002121-0000-F-HALF</t>
  </si>
  <si>
    <t>002121-0030-F-1010</t>
  </si>
  <si>
    <t>002121-0030-F-FULL</t>
  </si>
  <si>
    <t>002121-0030-F-HALF</t>
  </si>
  <si>
    <t>002123-0000-F-1010</t>
  </si>
  <si>
    <t>002123-0000-F-FULL</t>
  </si>
  <si>
    <t>002123-0000-F-HALF</t>
  </si>
  <si>
    <t>002124-0000-F-1010</t>
  </si>
  <si>
    <t>002124-0000-F-FULL</t>
  </si>
  <si>
    <t>002124-0000-F-HALF</t>
  </si>
  <si>
    <t>002125-0030-F-1010</t>
  </si>
  <si>
    <t>002125-0030-F-FULL</t>
  </si>
  <si>
    <t>002125-0030-F-HALF</t>
  </si>
  <si>
    <t>002125-0050-F-HALF</t>
  </si>
  <si>
    <t>002128-0000-F-1010</t>
  </si>
  <si>
    <t>002128-0000-F-FULL</t>
  </si>
  <si>
    <t>002128-0000-F-HALF</t>
  </si>
  <si>
    <t>002129-0000-F-1010</t>
  </si>
  <si>
    <t>002129-0000-F-FULL</t>
  </si>
  <si>
    <t>002129-0000-F-HALF</t>
  </si>
  <si>
    <t>002130-0000-F-1010</t>
  </si>
  <si>
    <t>002130-0000-F-FULL</t>
  </si>
  <si>
    <t>002130-0000-F-HALF</t>
  </si>
  <si>
    <t>002130-0030-F-1010</t>
  </si>
  <si>
    <t>002130-0030-F-FULL</t>
  </si>
  <si>
    <t>002130-0030-F-HALF</t>
  </si>
  <si>
    <t>002130-0031-F-FULL</t>
  </si>
  <si>
    <t>002130-0031-F-HALF</t>
  </si>
  <si>
    <t>002137-0030-F-1010</t>
  </si>
  <si>
    <t>002137-0030-F-FULL</t>
  </si>
  <si>
    <t>002137-0030-F-HALF</t>
  </si>
  <si>
    <t>002137-0050-F-1010</t>
  </si>
  <si>
    <t>002137-0050-F-HALF</t>
  </si>
  <si>
    <t>002140-0030-F-1010</t>
  </si>
  <si>
    <t>002140-0030-F-FULL</t>
  </si>
  <si>
    <t>002140-0030-F-HALF</t>
  </si>
  <si>
    <t>002140-0031-F-1010</t>
  </si>
  <si>
    <t>002140-0031-F-FULL</t>
  </si>
  <si>
    <t>002140-0031-F-HALF</t>
  </si>
  <si>
    <t>002164-0030-F-1010</t>
  </si>
  <si>
    <t>002164-0030-F-FULL</t>
  </si>
  <si>
    <t>002164-0030-F-HALF</t>
  </si>
  <si>
    <t>002164-0050-F-HALF</t>
  </si>
  <si>
    <t>002209-0000-F-1010</t>
  </si>
  <si>
    <t>002209-0000-F-FULL</t>
  </si>
  <si>
    <t>002209-0000-F-HALF</t>
  </si>
  <si>
    <t>002212-0030-F-1010</t>
  </si>
  <si>
    <t>002212-0030-F-FULL</t>
  </si>
  <si>
    <t>002212-0030-F-HALF</t>
  </si>
  <si>
    <t>002218-0030-F-1010</t>
  </si>
  <si>
    <t>002218-0030-F-FULL</t>
  </si>
  <si>
    <t>002218-0030-F-HALF</t>
  </si>
  <si>
    <t>002218-0050-F-HALF</t>
  </si>
  <si>
    <t>002250-0000-F-1010</t>
  </si>
  <si>
    <t>002250-0000-F-FULL</t>
  </si>
  <si>
    <t>002250-0000-F-HALF</t>
  </si>
  <si>
    <t>002302-0000-F-1010</t>
  </si>
  <si>
    <t>002302-0000-F-FULL</t>
  </si>
  <si>
    <t>002302-0000-F-HALF</t>
  </si>
  <si>
    <t>002304-0000-F-1010</t>
  </si>
  <si>
    <t>002304-0000-F-FULL</t>
  </si>
  <si>
    <t>002304-0000-F-HALF</t>
  </si>
  <si>
    <t>002305-0000-F-1010</t>
  </si>
  <si>
    <t>002305-0000-F-FULL</t>
  </si>
  <si>
    <t>002305-0000-F-HALF</t>
  </si>
  <si>
    <t>002310-0000-F-1010</t>
  </si>
  <si>
    <t>002310-0000-F-FULL</t>
  </si>
  <si>
    <t>002310-0000-F-HALF</t>
  </si>
  <si>
    <t>002311-0030-F-1010</t>
  </si>
  <si>
    <t>002311-0030-F-FULL</t>
  </si>
  <si>
    <t>002311-0030-F-HALF</t>
  </si>
  <si>
    <t>002416-0030-F-1010</t>
  </si>
  <si>
    <t>002416-0030-F-FULL</t>
  </si>
  <si>
    <t>002416-0030-F-HALF</t>
  </si>
  <si>
    <t>003026-0021-F-1010</t>
  </si>
  <si>
    <t>003026-0021-F-FULL</t>
  </si>
  <si>
    <t>003026-0021-F-HALF</t>
  </si>
  <si>
    <t>003026-0030-F-1010</t>
  </si>
  <si>
    <t>003026-0030-F-FULL</t>
  </si>
  <si>
    <t>003026-0030-F-HALF</t>
  </si>
  <si>
    <t>003045-0021-F-1010</t>
  </si>
  <si>
    <t>003045-0021-F-FULL</t>
  </si>
  <si>
    <t>003045-0021-F-HALF</t>
  </si>
  <si>
    <t>003045-0030-F-1010</t>
  </si>
  <si>
    <t>003045-0030-F-FULL</t>
  </si>
  <si>
    <t>003045-0030-F-HALF</t>
  </si>
  <si>
    <t>003100-0030-F-1010</t>
  </si>
  <si>
    <t>003100-0030-F-FULL</t>
  </si>
  <si>
    <t>003100-0030-F-HALF</t>
  </si>
  <si>
    <t>003116-0030-F-1010</t>
  </si>
  <si>
    <t>003116-0030-F-FULL</t>
  </si>
  <si>
    <t>003116-0030-F-HALF</t>
  </si>
  <si>
    <t>003123-0000-F-1010</t>
  </si>
  <si>
    <t>003123-0000-F-FULL</t>
  </si>
  <si>
    <t>003123-0000-F-HALF</t>
  </si>
  <si>
    <t>003126-0021-F-1010</t>
  </si>
  <si>
    <t>003126-0021-F-FULL</t>
  </si>
  <si>
    <t>003126-0021-F-HALF</t>
  </si>
  <si>
    <t>003126-0030-F-1010</t>
  </si>
  <si>
    <t>003126-0030-F-FULL</t>
  </si>
  <si>
    <t>003126-0030-F-HALF</t>
  </si>
  <si>
    <t>003203-0021-F-1010</t>
  </si>
  <si>
    <t>003203-0021-F-FULL</t>
  </si>
  <si>
    <t>003203-0021-F-HALF</t>
  </si>
  <si>
    <t>003203-0030-F-1010</t>
  </si>
  <si>
    <t>003203-0030-F-FULL</t>
  </si>
  <si>
    <t>003203-0030-F-HALF</t>
  </si>
  <si>
    <t>003203-0050-F-HALF</t>
  </si>
  <si>
    <t>003212-0030-F-1010</t>
  </si>
  <si>
    <t>003212-0030-F-FULL</t>
  </si>
  <si>
    <t>003212-0030-F-HALF</t>
  </si>
  <si>
    <t>003328-0000-F-1010</t>
  </si>
  <si>
    <t>003328-0000-F-FULL</t>
  </si>
  <si>
    <t>003328-0000-F-HALF</t>
  </si>
  <si>
    <t>003334-0021-F-1010</t>
  </si>
  <si>
    <t>003334-0021-F-FULL</t>
  </si>
  <si>
    <t>003334-0021-F-HALF</t>
  </si>
  <si>
    <t>003334-0030-F-1010</t>
  </si>
  <si>
    <t>003334-0030-F-FULL</t>
  </si>
  <si>
    <t>003334-0030-F-HALF</t>
  </si>
  <si>
    <t>003345-0021-F-1010</t>
  </si>
  <si>
    <t>003345-0021-F-FULL</t>
  </si>
  <si>
    <t>003345-0021-F-HALF</t>
  </si>
  <si>
    <t>003345-0030-F-1010</t>
  </si>
  <si>
    <t>003345-0030-F-FULL</t>
  </si>
  <si>
    <t>003345-0030-F-HALF</t>
  </si>
  <si>
    <t>003346-0021-F-1010</t>
  </si>
  <si>
    <t>003346-0021-F-FULL</t>
  </si>
  <si>
    <t>003346-0021-F-HALF</t>
  </si>
  <si>
    <t>003346-0030-F-1010</t>
  </si>
  <si>
    <t>003346-0030-F-FULL</t>
  </si>
  <si>
    <t>003346-0030-F-HALF</t>
  </si>
  <si>
    <t>003501-0000-F-1010</t>
  </si>
  <si>
    <t>003501-0000-F-FULL</t>
  </si>
  <si>
    <t>003501-0000-F-HALF</t>
  </si>
  <si>
    <t>004010-0000-F-1010</t>
  </si>
  <si>
    <t>004010-0000-F-FULL</t>
  </si>
  <si>
    <t>004010-0000-F-HALF</t>
  </si>
  <si>
    <t>004011-0000-F-1010</t>
  </si>
  <si>
    <t>004011-0000-F-FULL</t>
  </si>
  <si>
    <t>004011-0000-F-HALF</t>
  </si>
  <si>
    <t>004012-0000-F-1010</t>
  </si>
  <si>
    <t>004012-0000-F-FULL</t>
  </si>
  <si>
    <t>004012-0000-F-HALF</t>
  </si>
  <si>
    <t>004014-0000-F-1010</t>
  </si>
  <si>
    <t>004014-0000-F-FULL</t>
  </si>
  <si>
    <t>004014-0000-F-HALF</t>
  </si>
  <si>
    <t>004100-0000-F-1010</t>
  </si>
  <si>
    <t>004100-0000-F-FULL</t>
  </si>
  <si>
    <t>004100-0000-F-HALF</t>
  </si>
  <si>
    <t>004102-0031-F-FULL</t>
  </si>
  <si>
    <t>004102-0031-F-HALF</t>
  </si>
  <si>
    <t>004110-0000-F-1010</t>
  </si>
  <si>
    <t>004110-0000-F-FULL</t>
  </si>
  <si>
    <t>004110-0000-F-HALF</t>
  </si>
  <si>
    <t>004111-0000-F-1010</t>
  </si>
  <si>
    <t>004111-0000-F-FULL</t>
  </si>
  <si>
    <t>004111-0000-F-HALF</t>
  </si>
  <si>
    <t>004112-0000-F-1010</t>
  </si>
  <si>
    <t>004112-0000-F-FULL</t>
  </si>
  <si>
    <t>004112-0000-F-HALF</t>
  </si>
  <si>
    <t>004113-0000-F-1010</t>
  </si>
  <si>
    <t>004113-0000-F-FULL</t>
  </si>
  <si>
    <t>004113-0000-F-HALF</t>
  </si>
  <si>
    <t>004114-0000-F-1010</t>
  </si>
  <si>
    <t>004114-0000-F-FULL</t>
  </si>
  <si>
    <t>004114-0000-F-HALF</t>
  </si>
  <si>
    <t>004115-0000-F-1010</t>
  </si>
  <si>
    <t>004115-0000-F-FULL</t>
  </si>
  <si>
    <t>004115-0000-F-HALF</t>
  </si>
  <si>
    <t>004116-0000-F-1010</t>
  </si>
  <si>
    <t>004116-0000-F-FULL</t>
  </si>
  <si>
    <t>004116-0000-F-HALF</t>
  </si>
  <si>
    <t>004117-0000-F-1010</t>
  </si>
  <si>
    <t>004117-0000-F-FULL</t>
  </si>
  <si>
    <t>004117-0000-F-HALF</t>
  </si>
  <si>
    <t>004118-0000-F-1010</t>
  </si>
  <si>
    <t>004118-0000-F-FULL</t>
  </si>
  <si>
    <t>004118-0000-F-HALF</t>
  </si>
  <si>
    <t>004119-0000-F-1010</t>
  </si>
  <si>
    <t>004119-0000-F-FULL</t>
  </si>
  <si>
    <t>004119-0000-F-HALF</t>
  </si>
  <si>
    <t>004120-0000-F-1010</t>
  </si>
  <si>
    <t>004120-0000-F-FULL</t>
  </si>
  <si>
    <t>004120-0000-F-HALF</t>
  </si>
  <si>
    <t>004121-0000-F-1010</t>
  </si>
  <si>
    <t>004121-0000-F-FULL</t>
  </si>
  <si>
    <t>004121-0000-F-HALF</t>
  </si>
  <si>
    <t>004122-0000-F-1010</t>
  </si>
  <si>
    <t>004122-0000-F-FULL</t>
  </si>
  <si>
    <t>004122-0000-F-HALF</t>
  </si>
  <si>
    <t>004128-0000-F-1010</t>
  </si>
  <si>
    <t>004128-0000-F-FULL</t>
  </si>
  <si>
    <t>004128-0000-F-HALF</t>
  </si>
  <si>
    <t>004136-0000-F-1010</t>
  </si>
  <si>
    <t>004136-0000-F-FULL</t>
  </si>
  <si>
    <t>004136-0000-F-HALF</t>
  </si>
  <si>
    <t>004151-0000-F-1010</t>
  </si>
  <si>
    <t>004151-0000-F-FULL</t>
  </si>
  <si>
    <t>004151-0000-F-HALF</t>
  </si>
  <si>
    <t>004152-0000-F-1010</t>
  </si>
  <si>
    <t>004152-0000-F-FULL</t>
  </si>
  <si>
    <t>004152-0000-F-HALF</t>
  </si>
  <si>
    <t>004158-0000-F-1010</t>
  </si>
  <si>
    <t>004158-0000-F-FULL</t>
  </si>
  <si>
    <t>004158-0000-F-HALF</t>
  </si>
  <si>
    <t>004171-0000-F-1010</t>
  </si>
  <si>
    <t>004171-0000-F-FULL</t>
  </si>
  <si>
    <t>004171-0000-F-HALF</t>
  </si>
  <si>
    <t>004172-0000-F-1010</t>
  </si>
  <si>
    <t>004172-0000-F-FULL</t>
  </si>
  <si>
    <t>004172-0000-F-HALF</t>
  </si>
  <si>
    <t>004183-0000-F-1010</t>
  </si>
  <si>
    <t>004183-0000-F-FULL</t>
  </si>
  <si>
    <t>004183-0000-F-HALF</t>
  </si>
  <si>
    <t>004200-0000-F-1010</t>
  </si>
  <si>
    <t>004200-0000-F-FULL</t>
  </si>
  <si>
    <t>004200-0000-F-HALF</t>
  </si>
  <si>
    <t>004202-0030-F-HALF</t>
  </si>
  <si>
    <t>004202-0031-F-1010</t>
  </si>
  <si>
    <t>004202-0031-F-FULL</t>
  </si>
  <si>
    <t>004202-0031-F-HALF</t>
  </si>
  <si>
    <t>004211-0000-F-1010</t>
  </si>
  <si>
    <t>004211-0000-F-FULL</t>
  </si>
  <si>
    <t>004211-0000-F-HALF</t>
  </si>
  <si>
    <t>004212-0000-F-1010</t>
  </si>
  <si>
    <t>004212-0000-F-FULL</t>
  </si>
  <si>
    <t>004212-0000-F-HALF</t>
  </si>
  <si>
    <t>004215-0000-F-1010</t>
  </si>
  <si>
    <t>004215-0000-F-FULL</t>
  </si>
  <si>
    <t>004215-0000-F-HALF</t>
  </si>
  <si>
    <t>004216-0000-F-1010</t>
  </si>
  <si>
    <t>004216-0000-F-FULL</t>
  </si>
  <si>
    <t>004216-0000-F-HALF</t>
  </si>
  <si>
    <t>004217-0000-F-1010</t>
  </si>
  <si>
    <t>004217-0000-F-FULL</t>
  </si>
  <si>
    <t>004217-0000-F-HALF</t>
  </si>
  <si>
    <t>004218-0000-F-1010</t>
  </si>
  <si>
    <t>004218-0000-F-FULL</t>
  </si>
  <si>
    <t>004218-0000-F-HALF</t>
  </si>
  <si>
    <t>004219-0000-F-1010</t>
  </si>
  <si>
    <t>004219-0000-F-FULL</t>
  </si>
  <si>
    <t>004219-0000-F-HALF</t>
  </si>
  <si>
    <t>004220-0000-F-1010</t>
  </si>
  <si>
    <t>004220-0000-F-FULL</t>
  </si>
  <si>
    <t>004220-0000-F-HALF</t>
  </si>
  <si>
    <t>004223-0000-F-1010</t>
  </si>
  <si>
    <t>004223-0000-F-FULL</t>
  </si>
  <si>
    <t>004223-0000-F-HALF</t>
  </si>
  <si>
    <t>004224-0000-F-1010</t>
  </si>
  <si>
    <t>004224-0000-F-FULL</t>
  </si>
  <si>
    <t>004224-0000-F-HALF</t>
  </si>
  <si>
    <t>004229-0000-F-1010</t>
  </si>
  <si>
    <t>004229-0000-F-FULL</t>
  </si>
  <si>
    <t>004229-0000-F-HALF</t>
  </si>
  <si>
    <t>004234-0000-F-1010</t>
  </si>
  <si>
    <t>004234-0000-F-FULL</t>
  </si>
  <si>
    <t>004234-0000-F-HALF</t>
  </si>
  <si>
    <t>004237-0000-F-1010</t>
  </si>
  <si>
    <t>004237-0000-F-FULL</t>
  </si>
  <si>
    <t>004237-0000-F-HALF</t>
  </si>
  <si>
    <t>004242-0000-F-1010</t>
  </si>
  <si>
    <t>004242-0000-F-FULL</t>
  </si>
  <si>
    <t>004242-0000-F-HALF</t>
  </si>
  <si>
    <t>004302-0031-F-1010</t>
  </si>
  <si>
    <t>004302-0031-F-FULL</t>
  </si>
  <si>
    <t>004302-0031-F-HALF</t>
  </si>
  <si>
    <t>004400-0030-F-1010</t>
  </si>
  <si>
    <t>004400-0030-F-FULL</t>
  </si>
  <si>
    <t>004400-0030-F-HALF</t>
  </si>
  <si>
    <t>004400-0031-F-1010</t>
  </si>
  <si>
    <t>004400-0031-F-HALF</t>
  </si>
  <si>
    <t>004402-0031-F-1010</t>
  </si>
  <si>
    <t>004402-0031-F-FULL</t>
  </si>
  <si>
    <t>004402-0031-F-HALF</t>
  </si>
  <si>
    <t>004414-0030-F-1010</t>
  </si>
  <si>
    <t>004414-0030-F-FULL</t>
  </si>
  <si>
    <t>004414-0030-F-HALF</t>
  </si>
  <si>
    <t>004424-0030-F-1010</t>
  </si>
  <si>
    <t>004424-0030-F-FULL</t>
  </si>
  <si>
    <t>004424-0030-F-HALF</t>
  </si>
  <si>
    <t>004437-0030-F-1010</t>
  </si>
  <si>
    <t>004437-0030-F-FULL</t>
  </si>
  <si>
    <t>004437-0030-F-HALF</t>
  </si>
  <si>
    <t>000009-0507-F-TUBE</t>
  </si>
  <si>
    <t>000009-0107-F-TUBE</t>
  </si>
  <si>
    <t>000009-0272-F-TUBE</t>
  </si>
  <si>
    <t>000013-0507-F-TUBE</t>
  </si>
  <si>
    <t>000013-0107-F-TUBE</t>
  </si>
  <si>
    <t>000013-0272-F-TUBE</t>
  </si>
  <si>
    <t>000024-0107-F-TUBE</t>
  </si>
  <si>
    <t>000024-0272-F-TUBE</t>
  </si>
  <si>
    <t>000100-0107-F-TUBE</t>
  </si>
  <si>
    <t>000100-0272-F-TUBE</t>
  </si>
  <si>
    <t>000101-0507-F-TUBE</t>
  </si>
  <si>
    <t>000108-0107-F-TUBE</t>
  </si>
  <si>
    <t>000108-0272-F-TUBE</t>
  </si>
  <si>
    <t>000112-0107-F-TUBE</t>
  </si>
  <si>
    <t>000112-0272-F-TUBE</t>
  </si>
  <si>
    <t>000113-0507-F-TUBE</t>
  </si>
  <si>
    <t>000113-0107-F-TUBE</t>
  </si>
  <si>
    <t>000113-0272-F-TUBE</t>
  </si>
  <si>
    <t>000114-0107-F-TUBE</t>
  </si>
  <si>
    <t>000114-0272-F-TUBE</t>
  </si>
  <si>
    <t>000116-0507-F-TUBE</t>
  </si>
  <si>
    <t>000116-0107-F-TUBE</t>
  </si>
  <si>
    <t>000116-0272-F-TUBE</t>
  </si>
  <si>
    <t>000120-0107-F-TUBE</t>
  </si>
  <si>
    <t>000120-0272-F-TUBE</t>
  </si>
  <si>
    <t>000124-0507-F-TUBE</t>
  </si>
  <si>
    <t>000124-0107-F-TUBE</t>
  </si>
  <si>
    <t>000124-0272-F-TUBE</t>
  </si>
  <si>
    <t>000125-0507-F-TUBE</t>
  </si>
  <si>
    <t>000125-0107-F-TUBE</t>
  </si>
  <si>
    <t>000125-0272-F-TUBE</t>
  </si>
  <si>
    <t>000126-0507-F-TUBE</t>
  </si>
  <si>
    <t>000126-0107-F-TUBE</t>
  </si>
  <si>
    <t>000126-0272-F-TUBE</t>
  </si>
  <si>
    <t>000136-0107-F-TUBE</t>
  </si>
  <si>
    <t>000136-0272-F-TUBE</t>
  </si>
  <si>
    <t>000137-0507-F-TUBE</t>
  </si>
  <si>
    <t>000137-0107-F-TUBE</t>
  </si>
  <si>
    <t>000137-0272-F-TUBE</t>
  </si>
  <si>
    <t>000141-0107-F-TUBE</t>
  </si>
  <si>
    <t>000141-0272-F-TUBE</t>
  </si>
  <si>
    <t>000142-0107-F-TUBE</t>
  </si>
  <si>
    <t>000142-0272-F-TUBE</t>
  </si>
  <si>
    <t>000144-0107-F-TUBE</t>
  </si>
  <si>
    <t>000144-0272-F-TUBE</t>
  </si>
  <si>
    <t>000145-0107-F-TUBE</t>
  </si>
  <si>
    <t>000145-0272-F-TUBE</t>
  </si>
  <si>
    <t>000146-0107-F-TUBE</t>
  </si>
  <si>
    <t>000146-0272-F-TUBE</t>
  </si>
  <si>
    <t>000147-0507-F-TUBE</t>
  </si>
  <si>
    <t>000147-0107-F-TUBE</t>
  </si>
  <si>
    <t>000147-0272-F-TUBE</t>
  </si>
  <si>
    <t>000164-0107-F-TUBE</t>
  </si>
  <si>
    <t>000164-0272-F-TUBE</t>
  </si>
  <si>
    <t>000203-0107-F-TUBE</t>
  </si>
  <si>
    <t>000203-0272-F-TUBE</t>
  </si>
  <si>
    <t>000212-0107-F-TUBE</t>
  </si>
  <si>
    <t>000212-0272-F-TUBE</t>
  </si>
  <si>
    <t>000216-0107-F-TUBE</t>
  </si>
  <si>
    <t>000216-0272-F-TUBE</t>
  </si>
  <si>
    <t>000217-0107-F-TUBE</t>
  </si>
  <si>
    <t>000217-0272-F-TUBE</t>
  </si>
  <si>
    <t>000220-0507-F-TUBE</t>
  </si>
  <si>
    <t>000220-0107-F-TUBE</t>
  </si>
  <si>
    <t>000220-0272-F-TUBE</t>
  </si>
  <si>
    <t>000224-0107-F-TUBE</t>
  </si>
  <si>
    <t>000224-0272-F-TUBE</t>
  </si>
  <si>
    <t>000301-0107-F-TUBE</t>
  </si>
  <si>
    <t>000301-0272-F-TUBE</t>
  </si>
  <si>
    <t>000321-0107-F-TUBE</t>
  </si>
  <si>
    <t>000321-0272-F-TUBE</t>
  </si>
  <si>
    <t>000329-0107-F-TUBE</t>
  </si>
  <si>
    <t>000329-0272-F-TUBE</t>
  </si>
  <si>
    <t>000334-0107-F-TUBE</t>
  </si>
  <si>
    <t>000334-0272-F-TUBE</t>
  </si>
  <si>
    <t>000337-0107-F-TUBE</t>
  </si>
  <si>
    <t>000337-0272-F-TUBE</t>
  </si>
  <si>
    <t>000421-0107-F-TUBE</t>
  </si>
  <si>
    <t>000421-0272-F-TUBE</t>
  </si>
  <si>
    <t>001009-0507-F-TUBE</t>
  </si>
  <si>
    <t>001009-0107-F-TUBE</t>
  </si>
  <si>
    <t>001009-0272-F-TUBE</t>
  </si>
  <si>
    <t>001101-0507-F-TUBE</t>
  </si>
  <si>
    <t>001101-0107-F-TUBE</t>
  </si>
  <si>
    <t>001101-0272-F-TUBE</t>
  </si>
  <si>
    <t>001107-0107-F-TUBE</t>
  </si>
  <si>
    <t>001107-0272-F-TUBE</t>
  </si>
  <si>
    <t>001108-0107-F-TUBE</t>
  </si>
  <si>
    <t>001108-0272-F-TUBE</t>
  </si>
  <si>
    <t>001109-0107-F-TUBE</t>
  </si>
  <si>
    <t>001109-0272-F-TUBE</t>
  </si>
  <si>
    <t>001112-0107-F-TUBE</t>
  </si>
  <si>
    <t>001112-0272-F-TUBE</t>
  </si>
  <si>
    <t>001114-0107-F-TUBE</t>
  </si>
  <si>
    <t>001114-0272-F-TUBE</t>
  </si>
  <si>
    <t>001116-0507-F-TUBE</t>
  </si>
  <si>
    <t>001116-0107-F-TUBE</t>
  </si>
  <si>
    <t>001116-0272-F-TUBE</t>
  </si>
  <si>
    <t>001118-0107-F-TUBE</t>
  </si>
  <si>
    <t>001118-0272-F-TUBE</t>
  </si>
  <si>
    <t>001119-0107-F-TUBE</t>
  </si>
  <si>
    <t>001119-0272-F-TUBE</t>
  </si>
  <si>
    <t>001120-0107-F-TUBE</t>
  </si>
  <si>
    <t>001120-0272-F-TUBE</t>
  </si>
  <si>
    <t>001122-0107-F-TUBE</t>
  </si>
  <si>
    <t>001122-0272-F-TUBE</t>
  </si>
  <si>
    <t>001125-0107-F-TUBE</t>
  </si>
  <si>
    <t>001125-0272-F-TUBE</t>
  </si>
  <si>
    <t>001126-0107-F-TUBE</t>
  </si>
  <si>
    <t>001126-0272-F-TUBE</t>
  </si>
  <si>
    <t>001128-0107-F-TUBE</t>
  </si>
  <si>
    <t>001128-0272-F-TUBE</t>
  </si>
  <si>
    <t>001129-0107-F-TUBE</t>
  </si>
  <si>
    <t>001129-0272-F-TUBE</t>
  </si>
  <si>
    <t>001137-0107-F-TUBE</t>
  </si>
  <si>
    <t>001137-0272-F-TUBE</t>
  </si>
  <si>
    <t>001140-0107-F-TUBE</t>
  </si>
  <si>
    <t>001140-0272-F-TUBE</t>
  </si>
  <si>
    <t>001141-0107-F-TUBE</t>
  </si>
  <si>
    <t>001141-0272-F-TUBE</t>
  </si>
  <si>
    <t>001145-0107-F-TUBE</t>
  </si>
  <si>
    <t>001145-0272-F-TUBE</t>
  </si>
  <si>
    <t>001234-0107-F-TUBE</t>
  </si>
  <si>
    <t>001234-0272-F-TUBE</t>
  </si>
  <si>
    <t>001305-0107-F-TUBE</t>
  </si>
  <si>
    <t>001305-0272-F-TUBE</t>
  </si>
  <si>
    <t>001311-0507-F-TUBE</t>
  </si>
  <si>
    <t>001311-0107-F-TUBE</t>
  </si>
  <si>
    <t>001311-0272-F-TUBE</t>
  </si>
  <si>
    <t>001321-0107-F-TUBE</t>
  </si>
  <si>
    <t>001321-0272-F-TUBE</t>
  </si>
  <si>
    <t>001406-0107-F-TUBE</t>
  </si>
  <si>
    <t>001406-0272-F-TUBE</t>
  </si>
  <si>
    <t>001408-0107-F-TUBE</t>
  </si>
  <si>
    <t>001408-0272-F-TUBE</t>
  </si>
  <si>
    <t>001409-0107-F-TUBE</t>
  </si>
  <si>
    <t>001409-0272-F-TUBE</t>
  </si>
  <si>
    <t>001412-0107-F-TUBE</t>
  </si>
  <si>
    <t>001412-0272-F-TUBE</t>
  </si>
  <si>
    <t>001414-0107-F-TUBE</t>
  </si>
  <si>
    <t>001414-0272-F-TUBE</t>
  </si>
  <si>
    <t>001417-0107-F-TUBE</t>
  </si>
  <si>
    <t>001417-0272-F-TUBE</t>
  </si>
  <si>
    <t>001426-0507-F-TUBE</t>
  </si>
  <si>
    <t>001426-0107-F-TUBE</t>
  </si>
  <si>
    <t>001426-0272-F-TUBE</t>
  </si>
  <si>
    <t>001429-0107-F-TUBE</t>
  </si>
  <si>
    <t>001429-0272-F-TUBE</t>
  </si>
  <si>
    <t>001442-0107-F-TUBE</t>
  </si>
  <si>
    <t>001442-0272-F-TUBE</t>
  </si>
  <si>
    <t>001807-0107-F-TUBE</t>
  </si>
  <si>
    <t>001807-0272-F-TUBE</t>
  </si>
  <si>
    <t>001808-0107-F-TUBE</t>
  </si>
  <si>
    <t>001808-0272-F-TUBE</t>
  </si>
  <si>
    <t>001820-0107-F-TUBE</t>
  </si>
  <si>
    <t>001820-0272-F-TUBE</t>
  </si>
  <si>
    <t>001821-0107-F-TUBE</t>
  </si>
  <si>
    <t>001821-0272-F-TUBE</t>
  </si>
  <si>
    <t>001834-0107-F-TUBE</t>
  </si>
  <si>
    <t>001834-0272-F-TUBE</t>
  </si>
  <si>
    <t>001841-0107-F-TUBE</t>
  </si>
  <si>
    <t>001841-0272-F-TUBE</t>
  </si>
  <si>
    <t>001842-0107-F-TUBE</t>
  </si>
  <si>
    <t>001842-0272-F-TUBE</t>
  </si>
  <si>
    <t>001859-0107-F-TUBE</t>
  </si>
  <si>
    <t>001859-0272-F-TUBE</t>
  </si>
  <si>
    <t>008416-0107-F-TUBE</t>
  </si>
  <si>
    <t>008416-0272-F-TUBE</t>
  </si>
  <si>
    <t>008417-0107-F-TUBE</t>
  </si>
  <si>
    <t>008417-0272-F-TUBE</t>
  </si>
  <si>
    <t>008418-0507-F-TUBE</t>
  </si>
  <si>
    <t>008418-0107-F-TUBE</t>
  </si>
  <si>
    <t>008418-0272-F-TUBE</t>
  </si>
  <si>
    <t>000013-0576-T-P001</t>
  </si>
  <si>
    <t>000016-0576-T-P001</t>
  </si>
  <si>
    <t>000017-0576-T-P001</t>
  </si>
  <si>
    <t>000018-0576-T-P001</t>
  </si>
  <si>
    <t>000024-0576-F-P001</t>
  </si>
  <si>
    <t>000034-0576-F-P001</t>
  </si>
  <si>
    <t>000046-0576-T-P001</t>
  </si>
  <si>
    <t>000100-0576-F-P001</t>
  </si>
  <si>
    <t>000101-0576-F-P001</t>
  </si>
  <si>
    <t>000108-0576-F-P001</t>
  </si>
  <si>
    <t>000112-0576-F-P001</t>
  </si>
  <si>
    <t>000114-0576-F-P001</t>
  </si>
  <si>
    <t>000116-0576-F-P001</t>
  </si>
  <si>
    <t>000117-0576-F-P001</t>
  </si>
  <si>
    <t>000120-0576-F-P001</t>
  </si>
  <si>
    <t>000124-0576-F-P001</t>
  </si>
  <si>
    <t>000125-0576-F-P001</t>
  </si>
  <si>
    <t>000126-0576-F-P001</t>
  </si>
  <si>
    <t>000127-0576-F-P001</t>
  </si>
  <si>
    <t>000132-0576-F-P001</t>
  </si>
  <si>
    <t>000136-0576-F-P001</t>
  </si>
  <si>
    <t>000137-0576-F-P001</t>
  </si>
  <si>
    <t>000141-0576-F-P001</t>
  </si>
  <si>
    <t>000142-0576-F-P001</t>
  </si>
  <si>
    <t>000144-0576-F-P001</t>
  </si>
  <si>
    <t>000145-0576-F-P001</t>
  </si>
  <si>
    <t>000146-0576-F-P001</t>
  </si>
  <si>
    <t>000147-0576-F-P001</t>
  </si>
  <si>
    <t>000164-0576-F-P001</t>
  </si>
  <si>
    <t>000203-0576-F-P001</t>
  </si>
  <si>
    <t>000212-0576-F-P001</t>
  </si>
  <si>
    <t>000216-0576-F-P001</t>
  </si>
  <si>
    <t>000220-0576-F-P001</t>
  </si>
  <si>
    <t>000227-0576-F-P001</t>
  </si>
  <si>
    <t>000243-0576-F-P001</t>
  </si>
  <si>
    <t>000301-0576-F-P001</t>
  </si>
  <si>
    <t>000303-0576-F-P001</t>
  </si>
  <si>
    <t>000309-0576-F-P001</t>
  </si>
  <si>
    <t>000312-0576-F-P001</t>
  </si>
  <si>
    <t>000313-0576-T-P001</t>
  </si>
  <si>
    <t>000321-0576-F-P001</t>
  </si>
  <si>
    <t>000329-0576-F-P001</t>
  </si>
  <si>
    <t>000337-0576-F-P001</t>
  </si>
  <si>
    <t>000421-0576-F-P001</t>
  </si>
  <si>
    <t>000459-0576-F-P001</t>
  </si>
  <si>
    <t>001022-0576-F-P001</t>
  </si>
  <si>
    <t>001101-0576-F-P001</t>
  </si>
  <si>
    <t>001101-0876-F-P001</t>
  </si>
  <si>
    <t>001105-0576-F-P001</t>
  </si>
  <si>
    <t>001107-0576-F-P001</t>
  </si>
  <si>
    <t>001108-0576-F-P001</t>
  </si>
  <si>
    <t>001109-0576-F-P001</t>
  </si>
  <si>
    <t>001112-0576-F-P001</t>
  </si>
  <si>
    <t>001114-0576-F-P001</t>
  </si>
  <si>
    <t>001116-0576-F-P001</t>
  </si>
  <si>
    <t>001118-0576-F-P001</t>
  </si>
  <si>
    <t>001119-0576-F-P001</t>
  </si>
  <si>
    <t>001120-0576-F-P001</t>
  </si>
  <si>
    <t>001122-0576-F-P001</t>
  </si>
  <si>
    <t>001125-0576-F-P001</t>
  </si>
  <si>
    <t>001126-0576-F-P001</t>
  </si>
  <si>
    <t>001128-0576-F-P001</t>
  </si>
  <si>
    <t>001129-0576-F-P001</t>
  </si>
  <si>
    <t>001137-0576-F-P001</t>
  </si>
  <si>
    <t>001141-0576-F-P001</t>
  </si>
  <si>
    <t>001145-0576-F-P001</t>
  </si>
  <si>
    <t>001164-0576-F-P001</t>
  </si>
  <si>
    <t>001215-0576-F-P001</t>
  </si>
  <si>
    <t>001232-0576-F-P001</t>
  </si>
  <si>
    <t>001305-0576-F-P001</t>
  </si>
  <si>
    <t>001311-0576-F-P001</t>
  </si>
  <si>
    <t>001322-0576-F-P001</t>
  </si>
  <si>
    <t>001342-0576-F-P001</t>
  </si>
  <si>
    <t>001401-0576-F-P001</t>
  </si>
  <si>
    <t>001405-0576-F-P001</t>
  </si>
  <si>
    <t>001406-0576-F-P001</t>
  </si>
  <si>
    <t>001408-0576-F-P001</t>
  </si>
  <si>
    <t>001409-0576-F-P001</t>
  </si>
  <si>
    <t>001412-0576-F-P001</t>
  </si>
  <si>
    <t>001414-0576-F-P001</t>
  </si>
  <si>
    <t>001417-0576-F-P001</t>
  </si>
  <si>
    <t>001426-0576-F-P001</t>
  </si>
  <si>
    <t>001428-0576-F-P001</t>
  </si>
  <si>
    <t>001429-0576-F-P001</t>
  </si>
  <si>
    <t>001437-0576-F-P001</t>
  </si>
  <si>
    <t>001439-0576-F-P001</t>
  </si>
  <si>
    <t>001442-0576-F-P001</t>
  </si>
  <si>
    <t>001506-0576-F-P001</t>
  </si>
  <si>
    <t>001514-0576-F-P001</t>
  </si>
  <si>
    <t>001517-0576-F-P001</t>
  </si>
  <si>
    <t>001528-0576-F-P001</t>
  </si>
  <si>
    <t>001701-0576-T-P001</t>
  </si>
  <si>
    <t>001707-0576-T-P001</t>
  </si>
  <si>
    <t>001714-0576-T-P001</t>
  </si>
  <si>
    <t>001717-0576-T-P001</t>
  </si>
  <si>
    <t>001806-0576-F-P001</t>
  </si>
  <si>
    <t>001807-0576-F-P001</t>
  </si>
  <si>
    <t>001808-0576-F-P001</t>
  </si>
  <si>
    <t>001812-0576-F-P001</t>
  </si>
  <si>
    <t>001820-0576-F-P001</t>
  </si>
  <si>
    <t>001821-0576-F-P001</t>
  </si>
  <si>
    <t>001834-0576-F-P001</t>
  </si>
  <si>
    <t>001841-0576-F-P001</t>
  </si>
  <si>
    <t>001842-0576-F-P001</t>
  </si>
  <si>
    <t>001859-0576-F-P001</t>
  </si>
  <si>
    <t>000100-0004-F-OZ04</t>
  </si>
  <si>
    <t>000100-0004-F-P001</t>
  </si>
  <si>
    <t>000113-0004-F-OZ04</t>
  </si>
  <si>
    <t>000113-0004-F-P001</t>
  </si>
  <si>
    <t>000114-0004-F-OZ04</t>
  </si>
  <si>
    <t>000114-0004-F-P001</t>
  </si>
  <si>
    <t>000117-0004-F-OZ04</t>
  </si>
  <si>
    <t>000117-0004-F-P001</t>
  </si>
  <si>
    <t>000120-0004-F-OZ04</t>
  </si>
  <si>
    <t>000120-0004-F-P001</t>
  </si>
  <si>
    <t>000124-0004-F-OZ04</t>
  </si>
  <si>
    <t>000124-0004-F-P001</t>
  </si>
  <si>
    <t>000125-0004-F-OZ04</t>
  </si>
  <si>
    <t>000125-0004-F-P001</t>
  </si>
  <si>
    <t>000301-0004-F-OZ04</t>
  </si>
  <si>
    <t>000301-0004-F-P001</t>
  </si>
  <si>
    <t>001108-0004-F-OZ04</t>
  </si>
  <si>
    <t>001108-0004-F-P001</t>
  </si>
  <si>
    <t>001112-0004-F-OZ04</t>
  </si>
  <si>
    <t>001112-0004-F-P001</t>
  </si>
  <si>
    <t>001128-0004-F-OZ04</t>
  </si>
  <si>
    <t>001128-0004-F-P001</t>
  </si>
  <si>
    <t>001311-0004-F-OZ04</t>
  </si>
  <si>
    <t>001311-0004-F-P001</t>
  </si>
  <si>
    <t>001401-0004-F-OZ04</t>
  </si>
  <si>
    <t>001401-0004-F-P001</t>
  </si>
  <si>
    <t>001412-0004-F-OZ04</t>
  </si>
  <si>
    <t>001412-0004-F-P001</t>
  </si>
  <si>
    <t>008418-0004-F-OZ08</t>
  </si>
  <si>
    <t>008418-0004-F-P002</t>
  </si>
  <si>
    <t>000009-0001-F-OZ05</t>
  </si>
  <si>
    <t>000009-0002-F-OZ05</t>
  </si>
  <si>
    <t>000009-0003-F-OZ05</t>
  </si>
  <si>
    <t>000009-0008-F-OZ05</t>
  </si>
  <si>
    <t>000009-0001-F-P001</t>
  </si>
  <si>
    <t>000009-0002-F-P001</t>
  </si>
  <si>
    <t>000009-0003-F-P001</t>
  </si>
  <si>
    <t>000009-0008-F-P001</t>
  </si>
  <si>
    <t>000009-0001-F-P005</t>
  </si>
  <si>
    <t>000009-0002-F-P005</t>
  </si>
  <si>
    <t>000009-0003-F-P005</t>
  </si>
  <si>
    <t>000009-0008-F-P005</t>
  </si>
  <si>
    <t>000013-0001-F-OZ05</t>
  </si>
  <si>
    <t>000013-0002-F-OZ05</t>
  </si>
  <si>
    <t>000013-0003-F-OZ05</t>
  </si>
  <si>
    <t>000013-0008-F-OZ05</t>
  </si>
  <si>
    <t>000013-0001-F-P001</t>
  </si>
  <si>
    <t>000013-0002-F-P001</t>
  </si>
  <si>
    <t>000013-0003-F-P001</t>
  </si>
  <si>
    <t>000013-0008-F-P001</t>
  </si>
  <si>
    <t>000013-0001-F-P005</t>
  </si>
  <si>
    <t>000013-0002-F-P005</t>
  </si>
  <si>
    <t>000013-0003-F-P005</t>
  </si>
  <si>
    <t>000013-0008-F-P005</t>
  </si>
  <si>
    <t>000024-0001-F-OZ05</t>
  </si>
  <si>
    <t>000024-0002-F-OZ05</t>
  </si>
  <si>
    <t>000024-0003-F-OZ05</t>
  </si>
  <si>
    <t>000024-0008-F-OZ05</t>
  </si>
  <si>
    <t>000024-0001-F-P001</t>
  </si>
  <si>
    <t>000024-0002-F-P001</t>
  </si>
  <si>
    <t>000024-0003-F-P001</t>
  </si>
  <si>
    <t>000024-0008-F-P001</t>
  </si>
  <si>
    <t>000024-0001-F-P005</t>
  </si>
  <si>
    <t>000024-0002-F-P005</t>
  </si>
  <si>
    <t>000024-0003-F-P005</t>
  </si>
  <si>
    <t>000024-0008-F-P005</t>
  </si>
  <si>
    <t>000025-0001-F-OZ05</t>
  </si>
  <si>
    <t>000025-0002-F-OZ05</t>
  </si>
  <si>
    <t>000025-0003-F-OZ05</t>
  </si>
  <si>
    <t>000025-0008-F-OZ05</t>
  </si>
  <si>
    <t>000025-0001-F-P001</t>
  </si>
  <si>
    <t>000025-0002-F-P001</t>
  </si>
  <si>
    <t>000025-0003-F-P001</t>
  </si>
  <si>
    <t>000025-0008-F-P001</t>
  </si>
  <si>
    <t>000025-0001-F-P005</t>
  </si>
  <si>
    <t>000025-0002-F-P005</t>
  </si>
  <si>
    <t>000025-0003-F-P005</t>
  </si>
  <si>
    <t>000025-0008-F-P005</t>
  </si>
  <si>
    <t>000034-0001-F-OZ05</t>
  </si>
  <si>
    <t>000034-0002-F-OZ05</t>
  </si>
  <si>
    <t>000034-0003-F-OZ05</t>
  </si>
  <si>
    <t>000034-0008-F-OZ05</t>
  </si>
  <si>
    <t>000034-0001-F-P001</t>
  </si>
  <si>
    <t>000034-0002-F-P001</t>
  </si>
  <si>
    <t>000034-0003-F-P001</t>
  </si>
  <si>
    <t>000034-0008-F-P001</t>
  </si>
  <si>
    <t>000034-0001-F-P005</t>
  </si>
  <si>
    <t>000034-0002-F-P005</t>
  </si>
  <si>
    <t>000034-0003-F-P005</t>
  </si>
  <si>
    <t>000034-0008-F-P005</t>
  </si>
  <si>
    <t>000100-0001-F-OZ05</t>
  </si>
  <si>
    <t>000100-0002-F-OZ05</t>
  </si>
  <si>
    <t>000100-0003-F-OZ05</t>
  </si>
  <si>
    <t>000100-0008-F-OZ05</t>
  </si>
  <si>
    <t>000100-0001-F-P001</t>
  </si>
  <si>
    <t>000100-0002-F-P001</t>
  </si>
  <si>
    <t>000100-0003-F-P001</t>
  </si>
  <si>
    <t>000100-0008-F-P001</t>
  </si>
  <si>
    <t>000100-0001-F-P005</t>
  </si>
  <si>
    <t>000100-0002-F-P005</t>
  </si>
  <si>
    <t>000100-0003-F-P005</t>
  </si>
  <si>
    <t>000100-0008-F-P005</t>
  </si>
  <si>
    <t>000101-0001-F-OZ05</t>
  </si>
  <si>
    <t>000101-0002-F-OZ05</t>
  </si>
  <si>
    <t>000101-0003-F-OZ05</t>
  </si>
  <si>
    <t>000101-0008-F-OZ05</t>
  </si>
  <si>
    <t>000101-0001-F-P001</t>
  </si>
  <si>
    <t>000101-0002-F-P001</t>
  </si>
  <si>
    <t>000101-0003-F-P001</t>
  </si>
  <si>
    <t>000101-0008-F-P001</t>
  </si>
  <si>
    <t>000101-0001-F-P005</t>
  </si>
  <si>
    <t>000101-0002-F-P005</t>
  </si>
  <si>
    <t>000101-0003-F-P005</t>
  </si>
  <si>
    <t>000101-0008-F-P005</t>
  </si>
  <si>
    <t>000108-0001-F-OZ05</t>
  </si>
  <si>
    <t>000108-0002-F-OZ05</t>
  </si>
  <si>
    <t>000108-0003-F-OZ05</t>
  </si>
  <si>
    <t>000108-0008-F-OZ05</t>
  </si>
  <si>
    <t>000108-0001-F-P001</t>
  </si>
  <si>
    <t>000108-0002-F-P001</t>
  </si>
  <si>
    <t>000108-0003-F-P001</t>
  </si>
  <si>
    <t>000108-0008-F-P001</t>
  </si>
  <si>
    <t>000108-0001-F-P005</t>
  </si>
  <si>
    <t>000108-0002-F-P005</t>
  </si>
  <si>
    <t>000108-0003-F-P005</t>
  </si>
  <si>
    <t>000108-0008-F-P005</t>
  </si>
  <si>
    <t>000112-0001-F-OZ05</t>
  </si>
  <si>
    <t>000112-0002-F-OZ05</t>
  </si>
  <si>
    <t>000112-0003-F-OZ05</t>
  </si>
  <si>
    <t>000112-0008-F-OZ05</t>
  </si>
  <si>
    <t>000112-0001-F-P001</t>
  </si>
  <si>
    <t>000112-0002-F-P001</t>
  </si>
  <si>
    <t>000112-0003-F-P001</t>
  </si>
  <si>
    <t>000112-0008-F-P001</t>
  </si>
  <si>
    <t>000112-0001-F-P005</t>
  </si>
  <si>
    <t>000112-0002-F-P005</t>
  </si>
  <si>
    <t>000112-0003-F-P005</t>
  </si>
  <si>
    <t>000112-0008-F-P005</t>
  </si>
  <si>
    <t>000113-0001-F-OZ05</t>
  </si>
  <si>
    <t>000113-0002-F-OZ05</t>
  </si>
  <si>
    <t>000113-0003-F-OZ05</t>
  </si>
  <si>
    <t>000113-0008-F-OZ05</t>
  </si>
  <si>
    <t>000113-0001-F-P001</t>
  </si>
  <si>
    <t>000113-0002-F-P001</t>
  </si>
  <si>
    <t>000113-0003-F-P001</t>
  </si>
  <si>
    <t>000113-0008-F-P001</t>
  </si>
  <si>
    <t>000113-0001-F-P005</t>
  </si>
  <si>
    <t>000113-0002-F-P005</t>
  </si>
  <si>
    <t>000113-0003-F-P005</t>
  </si>
  <si>
    <t>000113-0008-F-P005</t>
  </si>
  <si>
    <t>000114-0001-F-OZ05</t>
  </si>
  <si>
    <t>000114-0002-F-OZ05</t>
  </si>
  <si>
    <t>000114-0003-F-OZ05</t>
  </si>
  <si>
    <t>000114-0008-F-OZ05</t>
  </si>
  <si>
    <t>000114-0001-F-P001</t>
  </si>
  <si>
    <t>000114-0002-F-P001</t>
  </si>
  <si>
    <t>000114-0003-F-P001</t>
  </si>
  <si>
    <t>000114-0008-F-P001</t>
  </si>
  <si>
    <t>000114-0001-F-P005</t>
  </si>
  <si>
    <t>000114-0002-F-P005</t>
  </si>
  <si>
    <t>000114-0003-F-P005</t>
  </si>
  <si>
    <t>000114-0008-F-P005</t>
  </si>
  <si>
    <t>000116-0001-F-OZ05</t>
  </si>
  <si>
    <t>000116-0002-F-OZ05</t>
  </si>
  <si>
    <t>000116-0003-F-OZ05</t>
  </si>
  <si>
    <t>000116-0008-F-OZ05</t>
  </si>
  <si>
    <t>000116-0001-F-P001</t>
  </si>
  <si>
    <t>000116-0002-F-P001</t>
  </si>
  <si>
    <t>000116-0003-F-P001</t>
  </si>
  <si>
    <t>000116-0008-F-P001</t>
  </si>
  <si>
    <t>000116-0001-F-P005</t>
  </si>
  <si>
    <t>000116-0002-F-P005</t>
  </si>
  <si>
    <t>000116-0003-F-P005</t>
  </si>
  <si>
    <t>000116-0008-F-P005</t>
  </si>
  <si>
    <t>000117-0001-F-OZ05</t>
  </si>
  <si>
    <t>000117-0002-F-OZ05</t>
  </si>
  <si>
    <t>000117-0003-F-OZ05</t>
  </si>
  <si>
    <t>000117-0008-F-OZ05</t>
  </si>
  <si>
    <t>000117-0001-F-P001</t>
  </si>
  <si>
    <t>000117-0002-F-P001</t>
  </si>
  <si>
    <t>000117-0003-F-P001</t>
  </si>
  <si>
    <t>000117-0008-F-P001</t>
  </si>
  <si>
    <t>000117-0001-F-P005</t>
  </si>
  <si>
    <t>000117-0002-F-P005</t>
  </si>
  <si>
    <t>000117-0003-F-P005</t>
  </si>
  <si>
    <t>000117-0008-F-P005</t>
  </si>
  <si>
    <t>000118-0001-F-OZ05</t>
  </si>
  <si>
    <t>000118-0002-F-OZ05</t>
  </si>
  <si>
    <t>000118-0003-F-OZ05</t>
  </si>
  <si>
    <t>000118-0008-F-OZ05</t>
  </si>
  <si>
    <t>000118-0001-F-P001</t>
  </si>
  <si>
    <t>000118-0002-F-P001</t>
  </si>
  <si>
    <t>000118-0003-F-P001</t>
  </si>
  <si>
    <t>000118-0008-F-P001</t>
  </si>
  <si>
    <t>000118-0001-F-P005</t>
  </si>
  <si>
    <t>000118-0002-F-P005</t>
  </si>
  <si>
    <t>000118-0003-F-P005</t>
  </si>
  <si>
    <t>000118-0008-F-P005</t>
  </si>
  <si>
    <t>000119-0001-F-OZ05</t>
  </si>
  <si>
    <t>000119-0002-F-OZ05</t>
  </si>
  <si>
    <t>000119-0003-F-OZ05</t>
  </si>
  <si>
    <t>000119-0008-F-OZ05</t>
  </si>
  <si>
    <t>000119-0001-F-P001</t>
  </si>
  <si>
    <t>000119-0002-F-P001</t>
  </si>
  <si>
    <t>000119-0003-F-P001</t>
  </si>
  <si>
    <t>000119-0008-F-P001</t>
  </si>
  <si>
    <t>000119-0001-F-P005</t>
  </si>
  <si>
    <t>000119-0002-F-P005</t>
  </si>
  <si>
    <t>000119-0003-F-P005</t>
  </si>
  <si>
    <t>000119-0008-F-P005</t>
  </si>
  <si>
    <t>000120-0001-F-OZ05</t>
  </si>
  <si>
    <t>000120-0002-F-OZ05</t>
  </si>
  <si>
    <t>000120-0003-F-OZ05</t>
  </si>
  <si>
    <t>000120-0008-F-OZ05</t>
  </si>
  <si>
    <t>000120-0001-F-P001</t>
  </si>
  <si>
    <t>000120-0002-F-P001</t>
  </si>
  <si>
    <t>000120-0003-F-P001</t>
  </si>
  <si>
    <t>000120-0008-F-P001</t>
  </si>
  <si>
    <t>000120-0001-F-P005</t>
  </si>
  <si>
    <t>000120-0002-F-P005</t>
  </si>
  <si>
    <t>000120-0003-F-P005</t>
  </si>
  <si>
    <t>000120-0008-F-P005</t>
  </si>
  <si>
    <t>000124-0001-F-OZ05</t>
  </si>
  <si>
    <t>000124-0002-F-OZ05</t>
  </si>
  <si>
    <t>000124-0003-F-OZ05</t>
  </si>
  <si>
    <t>000124-0008-F-OZ05</t>
  </si>
  <si>
    <t>000124-0001-F-P001</t>
  </si>
  <si>
    <t>000124-0002-F-P001</t>
  </si>
  <si>
    <t>000124-0003-F-P001</t>
  </si>
  <si>
    <t>000124-0008-F-P001</t>
  </si>
  <si>
    <t>000124-0001-F-P005</t>
  </si>
  <si>
    <t>000124-0002-F-P005</t>
  </si>
  <si>
    <t>000124-0003-F-P005</t>
  </si>
  <si>
    <t>000124-0008-F-P005</t>
  </si>
  <si>
    <t>000125-0001-F-OZ05</t>
  </si>
  <si>
    <t>000125-0002-F-OZ05</t>
  </si>
  <si>
    <t>000125-0003-F-OZ05</t>
  </si>
  <si>
    <t>000125-0008-F-OZ05</t>
  </si>
  <si>
    <t>000125-0001-F-P001</t>
  </si>
  <si>
    <t>000125-0002-F-P001</t>
  </si>
  <si>
    <t>000125-0003-F-P001</t>
  </si>
  <si>
    <t>000125-0008-F-P001</t>
  </si>
  <si>
    <t>000125-0001-F-P005</t>
  </si>
  <si>
    <t>000125-0002-F-P005</t>
  </si>
  <si>
    <t>000125-0003-F-P005</t>
  </si>
  <si>
    <t>000125-0008-F-P005</t>
  </si>
  <si>
    <t>000126-0001-F-OZ05</t>
  </si>
  <si>
    <t>000126-0002-F-OZ05</t>
  </si>
  <si>
    <t>000126-0003-F-OZ05</t>
  </si>
  <si>
    <t>000126-0008-F-OZ05</t>
  </si>
  <si>
    <t>000126-0001-F-P001</t>
  </si>
  <si>
    <t>000126-0002-F-P001</t>
  </si>
  <si>
    <t>000126-0003-F-P001</t>
  </si>
  <si>
    <t>000126-0008-F-P001</t>
  </si>
  <si>
    <t>000126-0001-F-P005</t>
  </si>
  <si>
    <t>000126-0002-F-P005</t>
  </si>
  <si>
    <t>000126-0003-F-P005</t>
  </si>
  <si>
    <t>000126-0008-F-P005</t>
  </si>
  <si>
    <t>000131-0001-F-OZ05</t>
  </si>
  <si>
    <t>000131-0002-F-OZ05</t>
  </si>
  <si>
    <t>000131-0003-F-OZ05</t>
  </si>
  <si>
    <t>000131-0008-F-OZ05</t>
  </si>
  <si>
    <t>000131-0001-F-P001</t>
  </si>
  <si>
    <t>000131-0002-F-P001</t>
  </si>
  <si>
    <t>000131-0003-F-P001</t>
  </si>
  <si>
    <t>000131-0008-F-P001</t>
  </si>
  <si>
    <t>000131-0001-F-P005</t>
  </si>
  <si>
    <t>000131-0002-F-P005</t>
  </si>
  <si>
    <t>000131-0003-F-P005</t>
  </si>
  <si>
    <t>000131-0008-F-P005</t>
  </si>
  <si>
    <t>000132-0001-F-OZ05</t>
  </si>
  <si>
    <t>000132-0002-F-OZ05</t>
  </si>
  <si>
    <t>000132-0003-F-OZ05</t>
  </si>
  <si>
    <t>000132-0008-F-OZ05</t>
  </si>
  <si>
    <t>000132-0001-F-P001</t>
  </si>
  <si>
    <t>000132-0002-F-P001</t>
  </si>
  <si>
    <t>000132-0003-F-P001</t>
  </si>
  <si>
    <t>000132-0008-F-P001</t>
  </si>
  <si>
    <t>000132-0001-F-P005</t>
  </si>
  <si>
    <t>000132-0002-F-P005</t>
  </si>
  <si>
    <t>000132-0003-F-P005</t>
  </si>
  <si>
    <t>000132-0008-F-P005</t>
  </si>
  <si>
    <t>000136-0001-F-OZ05</t>
  </si>
  <si>
    <t>000136-0002-F-OZ05</t>
  </si>
  <si>
    <t>000136-0003-F-OZ05</t>
  </si>
  <si>
    <t>000136-0008-F-OZ05</t>
  </si>
  <si>
    <t>000136-0001-F-P001</t>
  </si>
  <si>
    <t>000136-0002-F-P001</t>
  </si>
  <si>
    <t>000136-0003-F-P001</t>
  </si>
  <si>
    <t>000136-0008-F-P001</t>
  </si>
  <si>
    <t>000136-0001-F-P005</t>
  </si>
  <si>
    <t>000136-0002-F-P005</t>
  </si>
  <si>
    <t>000136-0003-F-P005</t>
  </si>
  <si>
    <t>000136-0008-F-P005</t>
  </si>
  <si>
    <t>000137-0001-F-OZ05</t>
  </si>
  <si>
    <t>000137-0002-F-OZ05</t>
  </si>
  <si>
    <t>000137-0003-F-OZ05</t>
  </si>
  <si>
    <t>000137-0008-F-OZ05</t>
  </si>
  <si>
    <t>000137-0001-F-P001</t>
  </si>
  <si>
    <t>000137-0002-F-P001</t>
  </si>
  <si>
    <t>000137-0003-F-P001</t>
  </si>
  <si>
    <t>000137-0008-F-P001</t>
  </si>
  <si>
    <t>000137-0001-F-P005</t>
  </si>
  <si>
    <t>000137-0002-F-P005</t>
  </si>
  <si>
    <t>000137-0003-F-P005</t>
  </si>
  <si>
    <t>000137-0008-F-P005</t>
  </si>
  <si>
    <t>000138-0001-F-OZ05</t>
  </si>
  <si>
    <t>000138-0002-F-OZ05</t>
  </si>
  <si>
    <t>000138-0003-F-OZ05</t>
  </si>
  <si>
    <t>000138-0008-F-OZ05</t>
  </si>
  <si>
    <t>000138-0001-F-P001</t>
  </si>
  <si>
    <t>000138-0002-F-P001</t>
  </si>
  <si>
    <t>000138-0003-F-P001</t>
  </si>
  <si>
    <t>000138-0008-F-P001</t>
  </si>
  <si>
    <t>000138-0001-F-P005</t>
  </si>
  <si>
    <t>000138-0002-F-P005</t>
  </si>
  <si>
    <t>000138-0003-F-P005</t>
  </si>
  <si>
    <t>000138-0008-F-P005</t>
  </si>
  <si>
    <t>000141-0001-F-OZ05</t>
  </si>
  <si>
    <t>000141-0002-F-OZ05</t>
  </si>
  <si>
    <t>000141-0003-F-OZ05</t>
  </si>
  <si>
    <t>000141-0008-F-OZ05</t>
  </si>
  <si>
    <t>000141-0001-F-P001</t>
  </si>
  <si>
    <t>000141-0002-F-P001</t>
  </si>
  <si>
    <t>000141-0003-F-P001</t>
  </si>
  <si>
    <t>000141-0008-F-P001</t>
  </si>
  <si>
    <t>000141-0001-F-P005</t>
  </si>
  <si>
    <t>000141-0002-F-P005</t>
  </si>
  <si>
    <t>000141-0003-F-P005</t>
  </si>
  <si>
    <t>000141-0008-F-P005</t>
  </si>
  <si>
    <t>000142-0001-F-OZ05</t>
  </si>
  <si>
    <t>000142-0002-F-OZ05</t>
  </si>
  <si>
    <t>000142-0003-F-OZ05</t>
  </si>
  <si>
    <t>000142-0008-F-OZ05</t>
  </si>
  <si>
    <t>000142-0001-F-P001</t>
  </si>
  <si>
    <t>000142-0002-F-P001</t>
  </si>
  <si>
    <t>000142-0003-F-P001</t>
  </si>
  <si>
    <t>000142-0008-F-P001</t>
  </si>
  <si>
    <t>000142-0001-F-P005</t>
  </si>
  <si>
    <t>000142-0002-F-P005</t>
  </si>
  <si>
    <t>000142-0003-F-P005</t>
  </si>
  <si>
    <t>000142-0008-F-P005</t>
  </si>
  <si>
    <t>000144-0001-F-OZ05</t>
  </si>
  <si>
    <t>000144-0002-F-OZ05</t>
  </si>
  <si>
    <t>000144-0003-F-OZ05</t>
  </si>
  <si>
    <t>000144-0008-F-OZ05</t>
  </si>
  <si>
    <t>000144-0001-F-P001</t>
  </si>
  <si>
    <t>000144-0002-F-P001</t>
  </si>
  <si>
    <t>000144-0003-F-P001</t>
  </si>
  <si>
    <t>000144-0008-F-P001</t>
  </si>
  <si>
    <t>000144-0001-F-P005</t>
  </si>
  <si>
    <t>000144-0002-F-P005</t>
  </si>
  <si>
    <t>000144-0003-F-P005</t>
  </si>
  <si>
    <t>000144-0008-F-P005</t>
  </si>
  <si>
    <t>000145-0001-F-OZ05</t>
  </si>
  <si>
    <t>000145-0002-F-OZ05</t>
  </si>
  <si>
    <t>000145-0003-F-OZ05</t>
  </si>
  <si>
    <t>000145-0008-F-OZ05</t>
  </si>
  <si>
    <t>000145-0001-F-P001</t>
  </si>
  <si>
    <t>000145-0002-F-P001</t>
  </si>
  <si>
    <t>000145-0003-F-P001</t>
  </si>
  <si>
    <t>000145-0008-F-P001</t>
  </si>
  <si>
    <t>000145-0001-F-P005</t>
  </si>
  <si>
    <t>000145-0002-F-P005</t>
  </si>
  <si>
    <t>000145-0003-F-P005</t>
  </si>
  <si>
    <t>000145-0008-F-P005</t>
  </si>
  <si>
    <t>000146-0001-F-OZ05</t>
  </si>
  <si>
    <t>000146-0002-F-OZ05</t>
  </si>
  <si>
    <t>000146-0003-F-OZ05</t>
  </si>
  <si>
    <t>000146-0008-F-OZ05</t>
  </si>
  <si>
    <t>000146-0001-F-P001</t>
  </si>
  <si>
    <t>000146-0002-F-P001</t>
  </si>
  <si>
    <t>000146-0003-F-P001</t>
  </si>
  <si>
    <t>000146-0008-F-P001</t>
  </si>
  <si>
    <t>000146-0001-F-P005</t>
  </si>
  <si>
    <t>000146-0002-F-P005</t>
  </si>
  <si>
    <t>000146-0003-F-P005</t>
  </si>
  <si>
    <t>000146-0008-F-P005</t>
  </si>
  <si>
    <t>000147-0001-F-OZ05</t>
  </si>
  <si>
    <t>000147-0002-F-OZ05</t>
  </si>
  <si>
    <t>000147-0003-F-OZ05</t>
  </si>
  <si>
    <t>000147-0008-F-OZ05</t>
  </si>
  <si>
    <t>000147-0001-F-P001</t>
  </si>
  <si>
    <t>000147-0002-F-P001</t>
  </si>
  <si>
    <t>000147-0003-F-P001</t>
  </si>
  <si>
    <t>000147-0008-F-P001</t>
  </si>
  <si>
    <t>000147-0001-F-P005</t>
  </si>
  <si>
    <t>000147-0002-F-P005</t>
  </si>
  <si>
    <t>000147-0003-F-P005</t>
  </si>
  <si>
    <t>000147-0008-F-P005</t>
  </si>
  <si>
    <t>000148-0001-F-OZ05</t>
  </si>
  <si>
    <t>000148-0002-F-OZ05</t>
  </si>
  <si>
    <t>000148-0003-F-OZ05</t>
  </si>
  <si>
    <t>000148-0008-F-OZ05</t>
  </si>
  <si>
    <t>000148-0001-F-P001</t>
  </si>
  <si>
    <t>000148-0002-F-P001</t>
  </si>
  <si>
    <t>000148-0003-F-P001</t>
  </si>
  <si>
    <t>000148-0008-F-P001</t>
  </si>
  <si>
    <t>000148-0001-F-P005</t>
  </si>
  <si>
    <t>000148-0002-F-P005</t>
  </si>
  <si>
    <t>000148-0003-F-P005</t>
  </si>
  <si>
    <t>000148-0008-F-P005</t>
  </si>
  <si>
    <t>000164-0001-F-OZ05</t>
  </si>
  <si>
    <t>000164-0002-F-OZ05</t>
  </si>
  <si>
    <t>000164-0003-F-OZ05</t>
  </si>
  <si>
    <t>000164-0008-F-OZ05</t>
  </si>
  <si>
    <t>000164-0001-F-P001</t>
  </si>
  <si>
    <t>000164-0002-F-P001</t>
  </si>
  <si>
    <t>000164-0003-F-P001</t>
  </si>
  <si>
    <t>000164-0008-F-P001</t>
  </si>
  <si>
    <t>000164-0001-F-P005</t>
  </si>
  <si>
    <t>000164-0002-F-P005</t>
  </si>
  <si>
    <t>000164-0003-F-P005</t>
  </si>
  <si>
    <t>000164-0008-F-P005</t>
  </si>
  <si>
    <t>000203-0001-F-OZ05</t>
  </si>
  <si>
    <t>000203-0002-F-OZ05</t>
  </si>
  <si>
    <t>000203-0003-F-OZ05</t>
  </si>
  <si>
    <t>000203-0008-F-OZ05</t>
  </si>
  <si>
    <t>000203-0001-F-P001</t>
  </si>
  <si>
    <t>000203-0002-F-P001</t>
  </si>
  <si>
    <t>000203-0003-F-P001</t>
  </si>
  <si>
    <t>000203-0008-F-P001</t>
  </si>
  <si>
    <t>000203-0001-F-P005</t>
  </si>
  <si>
    <t>000203-0002-F-P005</t>
  </si>
  <si>
    <t>000203-0003-F-P005</t>
  </si>
  <si>
    <t>000203-0008-F-P005</t>
  </si>
  <si>
    <t>000206-0001-F-OZ05</t>
  </si>
  <si>
    <t>000206-0002-F-OZ05</t>
  </si>
  <si>
    <t>000206-0003-F-OZ05</t>
  </si>
  <si>
    <t>000206-0008-F-OZ05</t>
  </si>
  <si>
    <t>000206-0001-F-P001</t>
  </si>
  <si>
    <t>000206-0002-F-P001</t>
  </si>
  <si>
    <t>000206-0003-F-P001</t>
  </si>
  <si>
    <t>000206-0008-F-P001</t>
  </si>
  <si>
    <t>000206-0001-F-P005</t>
  </si>
  <si>
    <t>000206-0002-F-P005</t>
  </si>
  <si>
    <t>000206-0003-F-P005</t>
  </si>
  <si>
    <t>000206-0008-F-P005</t>
  </si>
  <si>
    <t>000207-0001-F-OZ05</t>
  </si>
  <si>
    <t>000207-0002-F-OZ05</t>
  </si>
  <si>
    <t>000207-0003-F-OZ05</t>
  </si>
  <si>
    <t>000207-0008-F-OZ05</t>
  </si>
  <si>
    <t>000207-0001-F-P001</t>
  </si>
  <si>
    <t>000207-0002-F-P001</t>
  </si>
  <si>
    <t>000207-0003-F-P001</t>
  </si>
  <si>
    <t>000207-0008-F-P001</t>
  </si>
  <si>
    <t>000207-0001-F-P005</t>
  </si>
  <si>
    <t>000207-0002-F-P005</t>
  </si>
  <si>
    <t>000207-0003-F-P005</t>
  </si>
  <si>
    <t>000207-0008-F-P005</t>
  </si>
  <si>
    <t>000208-0001-F-OZ05</t>
  </si>
  <si>
    <t>000208-0002-F-OZ05</t>
  </si>
  <si>
    <t>000208-0003-F-OZ05</t>
  </si>
  <si>
    <t>000208-0008-F-OZ05</t>
  </si>
  <si>
    <t>000208-0001-F-P001</t>
  </si>
  <si>
    <t>000208-0002-F-P001</t>
  </si>
  <si>
    <t>000208-0003-F-P001</t>
  </si>
  <si>
    <t>000208-0008-F-P001</t>
  </si>
  <si>
    <t>000208-0001-F-P005</t>
  </si>
  <si>
    <t>000208-0002-F-P005</t>
  </si>
  <si>
    <t>000208-0003-F-P005</t>
  </si>
  <si>
    <t>000208-0008-F-P005</t>
  </si>
  <si>
    <t>000212-0001-F-OZ05</t>
  </si>
  <si>
    <t>000212-0002-F-OZ05</t>
  </si>
  <si>
    <t>000212-0003-F-OZ05</t>
  </si>
  <si>
    <t>000212-0008-F-OZ05</t>
  </si>
  <si>
    <t>000212-0001-F-P001</t>
  </si>
  <si>
    <t>000212-0002-F-P001</t>
  </si>
  <si>
    <t>000212-0003-F-P001</t>
  </si>
  <si>
    <t>000212-0008-F-P001</t>
  </si>
  <si>
    <t>000212-0001-F-P005</t>
  </si>
  <si>
    <t>000212-0002-F-P005</t>
  </si>
  <si>
    <t>000212-0003-F-P005</t>
  </si>
  <si>
    <t>000212-0008-F-P005</t>
  </si>
  <si>
    <t>000216-0001-F-OZ05</t>
  </si>
  <si>
    <t>000216-0002-F-OZ05</t>
  </si>
  <si>
    <t>000216-0003-F-OZ05</t>
  </si>
  <si>
    <t>000216-0008-F-OZ05</t>
  </si>
  <si>
    <t>000216-0001-F-P001</t>
  </si>
  <si>
    <t>000216-0002-F-P001</t>
  </si>
  <si>
    <t>000216-0003-F-P001</t>
  </si>
  <si>
    <t>000216-0008-F-P001</t>
  </si>
  <si>
    <t>000216-0001-F-P005</t>
  </si>
  <si>
    <t>000216-0002-F-P005</t>
  </si>
  <si>
    <t>000216-0003-F-P005</t>
  </si>
  <si>
    <t>000216-0008-F-P005</t>
  </si>
  <si>
    <t>000220-0001-F-OZ05</t>
  </si>
  <si>
    <t>000220-0002-F-OZ05</t>
  </si>
  <si>
    <t>000220-0003-F-OZ05</t>
  </si>
  <si>
    <t>000220-0008-F-OZ05</t>
  </si>
  <si>
    <t>000220-0001-F-P001</t>
  </si>
  <si>
    <t>000220-0002-F-P001</t>
  </si>
  <si>
    <t>000220-0003-F-P001</t>
  </si>
  <si>
    <t>000220-0008-F-P001</t>
  </si>
  <si>
    <t>000220-0001-F-P005</t>
  </si>
  <si>
    <t>000220-0002-F-P005</t>
  </si>
  <si>
    <t>000220-0003-F-P005</t>
  </si>
  <si>
    <t>000220-0008-F-P005</t>
  </si>
  <si>
    <t>000224-0001-F-OZ05</t>
  </si>
  <si>
    <t>000224-0002-F-OZ05</t>
  </si>
  <si>
    <t>000224-0003-F-OZ05</t>
  </si>
  <si>
    <t>000224-0008-F-OZ05</t>
  </si>
  <si>
    <t>000224-0001-F-P001</t>
  </si>
  <si>
    <t>000224-0002-F-P001</t>
  </si>
  <si>
    <t>000224-0003-F-P001</t>
  </si>
  <si>
    <t>000224-0008-F-P001</t>
  </si>
  <si>
    <t>000224-0001-F-P005</t>
  </si>
  <si>
    <t>000224-0002-F-P005</t>
  </si>
  <si>
    <t>000224-0003-F-P005</t>
  </si>
  <si>
    <t>000224-0008-F-P005</t>
  </si>
  <si>
    <t>000225-0001-F-OZ05</t>
  </si>
  <si>
    <t>000225-0002-F-OZ05</t>
  </si>
  <si>
    <t>000225-0003-F-OZ05</t>
  </si>
  <si>
    <t>000225-0008-F-OZ05</t>
  </si>
  <si>
    <t>000225-0001-F-P001</t>
  </si>
  <si>
    <t>000225-0002-F-P001</t>
  </si>
  <si>
    <t>000225-0003-F-P001</t>
  </si>
  <si>
    <t>000225-0008-F-P001</t>
  </si>
  <si>
    <t>000225-0001-F-P005</t>
  </si>
  <si>
    <t>000225-0002-F-P005</t>
  </si>
  <si>
    <t>000225-0003-F-P005</t>
  </si>
  <si>
    <t>000225-0008-F-P005</t>
  </si>
  <si>
    <t>000227-0001-F-OZ05</t>
  </si>
  <si>
    <t>000227-0002-F-OZ05</t>
  </si>
  <si>
    <t>000227-0003-F-OZ05</t>
  </si>
  <si>
    <t>000227-0008-F-OZ05</t>
  </si>
  <si>
    <t>000227-0001-F-P001</t>
  </si>
  <si>
    <t>000227-0002-F-P001</t>
  </si>
  <si>
    <t>000227-0003-F-P001</t>
  </si>
  <si>
    <t>000227-0008-F-P001</t>
  </si>
  <si>
    <t>000227-0001-F-P005</t>
  </si>
  <si>
    <t>000227-0002-F-P005</t>
  </si>
  <si>
    <t>000227-0003-F-P005</t>
  </si>
  <si>
    <t>000227-0008-F-P005</t>
  </si>
  <si>
    <t>000236-0001-F-OZ05</t>
  </si>
  <si>
    <t>000236-0002-F-OZ05</t>
  </si>
  <si>
    <t>000236-0003-F-OZ05</t>
  </si>
  <si>
    <t>000236-0008-F-OZ05</t>
  </si>
  <si>
    <t>000236-0001-F-P001</t>
  </si>
  <si>
    <t>000236-0002-F-P001</t>
  </si>
  <si>
    <t>000236-0003-F-P001</t>
  </si>
  <si>
    <t>000236-0008-F-P001</t>
  </si>
  <si>
    <t>000236-0001-F-P005</t>
  </si>
  <si>
    <t>000236-0002-F-P005</t>
  </si>
  <si>
    <t>000236-0003-F-P005</t>
  </si>
  <si>
    <t>000236-0008-F-P005</t>
  </si>
  <si>
    <t>000243-0001-F-OZ05</t>
  </si>
  <si>
    <t>000243-0002-F-OZ05</t>
  </si>
  <si>
    <t>000243-0003-F-OZ05</t>
  </si>
  <si>
    <t>000243-0008-F-OZ05</t>
  </si>
  <si>
    <t>000243-0001-F-P001</t>
  </si>
  <si>
    <t>000243-0002-F-P001</t>
  </si>
  <si>
    <t>000243-0003-F-P001</t>
  </si>
  <si>
    <t>000243-0008-F-P001</t>
  </si>
  <si>
    <t>000243-0001-F-P005</t>
  </si>
  <si>
    <t>000243-0002-F-P005</t>
  </si>
  <si>
    <t>000243-0003-F-P005</t>
  </si>
  <si>
    <t>000243-0008-F-P005</t>
  </si>
  <si>
    <t>000301-0001-F-OZ05</t>
  </si>
  <si>
    <t>000301-0002-F-OZ05</t>
  </si>
  <si>
    <t>000301-0003-F-OZ05</t>
  </si>
  <si>
    <t>000301-0008-F-OZ05</t>
  </si>
  <si>
    <t>000301-0001-F-P001</t>
  </si>
  <si>
    <t>000301-0002-F-P001</t>
  </si>
  <si>
    <t>000301-0003-F-P001</t>
  </si>
  <si>
    <t>000301-0008-F-P001</t>
  </si>
  <si>
    <t>000301-0001-F-P005</t>
  </si>
  <si>
    <t>000301-0002-F-P005</t>
  </si>
  <si>
    <t>000301-0003-F-P005</t>
  </si>
  <si>
    <t>000301-0008-F-P005</t>
  </si>
  <si>
    <t>000303-0001-F-OZ05</t>
  </si>
  <si>
    <t>000303-0002-F-OZ05</t>
  </si>
  <si>
    <t>000303-0003-F-OZ05</t>
  </si>
  <si>
    <t>000303-0008-F-OZ05</t>
  </si>
  <si>
    <t>000303-0001-F-P001</t>
  </si>
  <si>
    <t>000303-0002-F-P001</t>
  </si>
  <si>
    <t>000303-0003-F-P001</t>
  </si>
  <si>
    <t>000303-0008-F-P001</t>
  </si>
  <si>
    <t>000303-0001-F-P005</t>
  </si>
  <si>
    <t>000303-0002-F-P005</t>
  </si>
  <si>
    <t>000303-0003-F-P005</t>
  </si>
  <si>
    <t>000303-0008-F-P005</t>
  </si>
  <si>
    <t>000305-0001-F-OZ05</t>
  </si>
  <si>
    <t>000305-0002-F-OZ05</t>
  </si>
  <si>
    <t>000305-0003-F-OZ05</t>
  </si>
  <si>
    <t>000305-0008-F-OZ05</t>
  </si>
  <si>
    <t>000305-0001-F-P001</t>
  </si>
  <si>
    <t>000305-0002-F-P001</t>
  </si>
  <si>
    <t>000305-0003-F-P001</t>
  </si>
  <si>
    <t>000305-0008-F-P001</t>
  </si>
  <si>
    <t>000305-0001-F-P005</t>
  </si>
  <si>
    <t>000305-0002-F-P005</t>
  </si>
  <si>
    <t>000305-0003-F-P005</t>
  </si>
  <si>
    <t>000305-0008-F-P005</t>
  </si>
  <si>
    <t>000309-0001-F-OZ05</t>
  </si>
  <si>
    <t>000309-0002-F-OZ05</t>
  </si>
  <si>
    <t>000309-0003-F-OZ05</t>
  </si>
  <si>
    <t>000309-0008-F-OZ05</t>
  </si>
  <si>
    <t>000309-0001-F-P001</t>
  </si>
  <si>
    <t>000309-0002-F-P001</t>
  </si>
  <si>
    <t>000309-0003-F-P001</t>
  </si>
  <si>
    <t>000309-0008-F-P001</t>
  </si>
  <si>
    <t>000309-0001-F-P005</t>
  </si>
  <si>
    <t>000309-0002-F-P005</t>
  </si>
  <si>
    <t>000309-0003-F-P005</t>
  </si>
  <si>
    <t>000309-0008-F-P005</t>
  </si>
  <si>
    <t>000310-0001-F-OZ05</t>
  </si>
  <si>
    <t>000310-0002-F-OZ05</t>
  </si>
  <si>
    <t>000310-0003-F-OZ05</t>
  </si>
  <si>
    <t>000310-0008-F-OZ05</t>
  </si>
  <si>
    <t>000310-0001-F-P001</t>
  </si>
  <si>
    <t>000310-0002-F-P001</t>
  </si>
  <si>
    <t>000310-0003-F-P001</t>
  </si>
  <si>
    <t>000310-0008-F-P001</t>
  </si>
  <si>
    <t>000310-0001-F-P005</t>
  </si>
  <si>
    <t>000310-0002-F-P005</t>
  </si>
  <si>
    <t>000310-0003-F-P005</t>
  </si>
  <si>
    <t>000310-0008-F-P005</t>
  </si>
  <si>
    <t>000312-0001-F-OZ05</t>
  </si>
  <si>
    <t>000312-0002-F-OZ05</t>
  </si>
  <si>
    <t>000312-0003-F-OZ05</t>
  </si>
  <si>
    <t>000312-0008-F-OZ05</t>
  </si>
  <si>
    <t>000312-0001-F-P001</t>
  </si>
  <si>
    <t>000312-0002-F-P001</t>
  </si>
  <si>
    <t>000312-0003-F-P001</t>
  </si>
  <si>
    <t>000312-0008-F-P001</t>
  </si>
  <si>
    <t>000312-0001-F-P005</t>
  </si>
  <si>
    <t>000312-0002-F-P005</t>
  </si>
  <si>
    <t>000312-0003-F-P005</t>
  </si>
  <si>
    <t>000312-0008-F-P005</t>
  </si>
  <si>
    <t>000320-0001-F-OZ05</t>
  </si>
  <si>
    <t>000320-0002-F-OZ05</t>
  </si>
  <si>
    <t>000320-0003-F-OZ05</t>
  </si>
  <si>
    <t>000320-0008-F-OZ05</t>
  </si>
  <si>
    <t>000320-0001-F-P001</t>
  </si>
  <si>
    <t>000320-0002-F-P001</t>
  </si>
  <si>
    <t>000320-0003-F-P001</t>
  </si>
  <si>
    <t>000320-0008-F-P001</t>
  </si>
  <si>
    <t>000320-0001-F-P005</t>
  </si>
  <si>
    <t>000320-0002-F-P005</t>
  </si>
  <si>
    <t>000320-0003-F-P005</t>
  </si>
  <si>
    <t>000320-0008-F-P005</t>
  </si>
  <si>
    <t>000321-0001-F-OZ05</t>
  </si>
  <si>
    <t>000321-0002-F-OZ05</t>
  </si>
  <si>
    <t>000321-0003-F-OZ05</t>
  </si>
  <si>
    <t>000321-0008-F-OZ05</t>
  </si>
  <si>
    <t>000321-0001-F-P001</t>
  </si>
  <si>
    <t>000321-0002-F-P001</t>
  </si>
  <si>
    <t>000321-0003-F-P001</t>
  </si>
  <si>
    <t>000321-0008-F-P001</t>
  </si>
  <si>
    <t>000321-0001-F-P005</t>
  </si>
  <si>
    <t>000321-0002-F-P005</t>
  </si>
  <si>
    <t>000321-0003-F-P005</t>
  </si>
  <si>
    <t>000321-0008-F-P005</t>
  </si>
  <si>
    <t>000329-0001-F-OZ05</t>
  </si>
  <si>
    <t>000329-0002-F-OZ05</t>
  </si>
  <si>
    <t>000329-0003-F-OZ05</t>
  </si>
  <si>
    <t>000329-0008-F-OZ05</t>
  </si>
  <si>
    <t>000329-0001-F-P001</t>
  </si>
  <si>
    <t>000329-0002-F-P001</t>
  </si>
  <si>
    <t>000329-0003-F-P001</t>
  </si>
  <si>
    <t>000329-0008-F-P001</t>
  </si>
  <si>
    <t>000329-0001-F-P005</t>
  </si>
  <si>
    <t>000329-0002-F-P005</t>
  </si>
  <si>
    <t>000329-0003-F-P005</t>
  </si>
  <si>
    <t>000329-0008-F-P005</t>
  </si>
  <si>
    <t>000332-0001-F-OZ05</t>
  </si>
  <si>
    <t>000332-0002-F-OZ05</t>
  </si>
  <si>
    <t>000332-0003-F-OZ05</t>
  </si>
  <si>
    <t>000332-0008-F-OZ05</t>
  </si>
  <si>
    <t>000332-0001-F-P001</t>
  </si>
  <si>
    <t>000332-0002-F-P001</t>
  </si>
  <si>
    <t>000332-0003-F-P001</t>
  </si>
  <si>
    <t>000332-0008-F-P001</t>
  </si>
  <si>
    <t>000334-0001-F-OZ05</t>
  </si>
  <si>
    <t>000334-0002-F-OZ05</t>
  </si>
  <si>
    <t>000334-0003-F-OZ05</t>
  </si>
  <si>
    <t>000334-0008-F-OZ05</t>
  </si>
  <si>
    <t>000336-0001-F-OZ05</t>
  </si>
  <si>
    <t>000336-0002-F-OZ05</t>
  </si>
  <si>
    <t>000336-0003-F-OZ05</t>
  </si>
  <si>
    <t>000336-0008-F-OZ05</t>
  </si>
  <si>
    <t>000336-0001-F-P001</t>
  </si>
  <si>
    <t>000336-0002-F-P001</t>
  </si>
  <si>
    <t>000336-0003-F-P001</t>
  </si>
  <si>
    <t>000336-0008-F-P001</t>
  </si>
  <si>
    <t>000337-0001-F-OZ05</t>
  </si>
  <si>
    <t>000337-0002-F-OZ05</t>
  </si>
  <si>
    <t>000337-0003-F-OZ05</t>
  </si>
  <si>
    <t>000337-0008-F-OZ05</t>
  </si>
  <si>
    <t>000337-0001-F-P001</t>
  </si>
  <si>
    <t>000337-0002-F-P001</t>
  </si>
  <si>
    <t>000337-0003-F-P001</t>
  </si>
  <si>
    <t>000337-0008-F-P001</t>
  </si>
  <si>
    <t>000403-0001-F-OZ05</t>
  </si>
  <si>
    <t>000403-0002-F-OZ05</t>
  </si>
  <si>
    <t>000403-0003-F-OZ05</t>
  </si>
  <si>
    <t>000403-0008-F-OZ05</t>
  </si>
  <si>
    <t>000403-0001-F-P001</t>
  </si>
  <si>
    <t>000403-0002-F-P001</t>
  </si>
  <si>
    <t>000403-0003-F-P001</t>
  </si>
  <si>
    <t>000403-0008-F-P001</t>
  </si>
  <si>
    <t>000403-0001-F-P005</t>
  </si>
  <si>
    <t>000403-0002-F-P005</t>
  </si>
  <si>
    <t>000403-0003-F-P005</t>
  </si>
  <si>
    <t>000403-0008-F-P005</t>
  </si>
  <si>
    <t>000420-0001-F-OZ05</t>
  </si>
  <si>
    <t>000420-0002-F-OZ05</t>
  </si>
  <si>
    <t>000420-0003-F-OZ05</t>
  </si>
  <si>
    <t>000420-0008-F-OZ05</t>
  </si>
  <si>
    <t>000420-0001-F-P001</t>
  </si>
  <si>
    <t>000420-0002-F-P001</t>
  </si>
  <si>
    <t>000420-0003-F-P001</t>
  </si>
  <si>
    <t>000420-0008-F-P001</t>
  </si>
  <si>
    <t>000420-0001-F-P005</t>
  </si>
  <si>
    <t>000420-0002-F-P005</t>
  </si>
  <si>
    <t>000420-0003-F-P005</t>
  </si>
  <si>
    <t>000420-0008-F-P005</t>
  </si>
  <si>
    <t>000421-0001-F-OZ05</t>
  </si>
  <si>
    <t>000421-0002-F-OZ05</t>
  </si>
  <si>
    <t>000421-0003-F-OZ05</t>
  </si>
  <si>
    <t>000421-0008-F-OZ05</t>
  </si>
  <si>
    <t>000421-0001-F-P001</t>
  </si>
  <si>
    <t>000421-0002-F-P001</t>
  </si>
  <si>
    <t>000421-0003-F-P001</t>
  </si>
  <si>
    <t>000421-0008-F-P001</t>
  </si>
  <si>
    <t>000421-0001-F-P005</t>
  </si>
  <si>
    <t>000421-0002-F-P005</t>
  </si>
  <si>
    <t>000421-0003-F-P005</t>
  </si>
  <si>
    <t>000421-0008-F-P005</t>
  </si>
  <si>
    <t>000920-0001-F-OZ05</t>
  </si>
  <si>
    <t>000920-0002-F-OZ05</t>
  </si>
  <si>
    <t>000920-0003-F-OZ05</t>
  </si>
  <si>
    <t>000920-0008-F-OZ05</t>
  </si>
  <si>
    <t>000920-0001-F-P001</t>
  </si>
  <si>
    <t>000920-0002-F-P001</t>
  </si>
  <si>
    <t>000920-0003-F-P001</t>
  </si>
  <si>
    <t>000920-0008-F-P001</t>
  </si>
  <si>
    <t>000920-0001-F-P005</t>
  </si>
  <si>
    <t>000920-0002-F-P005</t>
  </si>
  <si>
    <t>000920-0003-F-P005</t>
  </si>
  <si>
    <t>000920-0008-F-P005</t>
  </si>
  <si>
    <t>001009-0001-F-OZ05</t>
  </si>
  <si>
    <t>001009-0002-F-OZ05</t>
  </si>
  <si>
    <t>001009-0003-F-OZ05</t>
  </si>
  <si>
    <t>001009-0008-F-OZ05</t>
  </si>
  <si>
    <t>001009-0001-F-P001</t>
  </si>
  <si>
    <t>001009-0002-F-P001</t>
  </si>
  <si>
    <t>001009-0003-F-P001</t>
  </si>
  <si>
    <t>001009-0008-F-P001</t>
  </si>
  <si>
    <t>001009-0001-F-P005</t>
  </si>
  <si>
    <t>001009-0002-F-P005</t>
  </si>
  <si>
    <t>001009-0003-F-P005</t>
  </si>
  <si>
    <t>001009-0008-F-P005</t>
  </si>
  <si>
    <t>001025-0001-F-OZ05</t>
  </si>
  <si>
    <t>001025-0002-F-OZ05</t>
  </si>
  <si>
    <t>001025-0003-F-OZ05</t>
  </si>
  <si>
    <t>001025-0008-F-OZ05</t>
  </si>
  <si>
    <t>001025-0001-F-P001</t>
  </si>
  <si>
    <t>001025-0002-F-P001</t>
  </si>
  <si>
    <t>001025-0003-F-P001</t>
  </si>
  <si>
    <t>001025-0008-F-P001</t>
  </si>
  <si>
    <t>001101-0001-F-OZ05</t>
  </si>
  <si>
    <t>001101-0002-F-OZ05</t>
  </si>
  <si>
    <t>001101-0003-F-OZ05</t>
  </si>
  <si>
    <t>001101-0005-F-OZ05</t>
  </si>
  <si>
    <t>001101-0008-F-OZ05</t>
  </si>
  <si>
    <t>001101-0001-F-P001</t>
  </si>
  <si>
    <t>001101-0002-F-P001</t>
  </si>
  <si>
    <t>001101-0003-F-P001</t>
  </si>
  <si>
    <t>001101-0005-F-P001</t>
  </si>
  <si>
    <t>001101-0008-F-P001</t>
  </si>
  <si>
    <t>001101-0001-F-P005</t>
  </si>
  <si>
    <t>001101-0002-F-P005</t>
  </si>
  <si>
    <t>001101-0003-F-P005</t>
  </si>
  <si>
    <t>001101-0005-F-P005</t>
  </si>
  <si>
    <t>001101-0008-F-P005</t>
  </si>
  <si>
    <t>001105-0001-F-OZ05</t>
  </si>
  <si>
    <t>001105-0002-F-OZ05</t>
  </si>
  <si>
    <t>001105-0003-F-OZ05</t>
  </si>
  <si>
    <t>001105-0008-F-OZ05</t>
  </si>
  <si>
    <t>001105-0001-F-P001</t>
  </si>
  <si>
    <t>001105-0002-F-P001</t>
  </si>
  <si>
    <t>001105-0003-F-P001</t>
  </si>
  <si>
    <t>001105-0008-F-P001</t>
  </si>
  <si>
    <t>001105-0001-F-P005</t>
  </si>
  <si>
    <t>001105-0002-F-P005</t>
  </si>
  <si>
    <t>001105-0003-F-P005</t>
  </si>
  <si>
    <t>001105-0008-F-P005</t>
  </si>
  <si>
    <t>001107-0001-F-OZ05</t>
  </si>
  <si>
    <t>001107-0002-F-OZ05</t>
  </si>
  <si>
    <t>001107-0003-F-OZ05</t>
  </si>
  <si>
    <t>001107-0008-F-OZ05</t>
  </si>
  <si>
    <t>001107-0001-F-P001</t>
  </si>
  <si>
    <t>001107-0002-F-P001</t>
  </si>
  <si>
    <t>001107-0003-F-P001</t>
  </si>
  <si>
    <t>001107-0008-F-P001</t>
  </si>
  <si>
    <t>001107-0001-F-P005</t>
  </si>
  <si>
    <t>001107-0002-F-P005</t>
  </si>
  <si>
    <t>001107-0003-F-P005</t>
  </si>
  <si>
    <t>001107-0008-F-P005</t>
  </si>
  <si>
    <t>001108-0001-F-OZ05</t>
  </si>
  <si>
    <t>001108-0002-F-OZ05</t>
  </si>
  <si>
    <t>001108-0003-F-OZ05</t>
  </si>
  <si>
    <t>001108-0008-F-OZ05</t>
  </si>
  <si>
    <t>001108-0001-F-P001</t>
  </si>
  <si>
    <t>001108-0002-F-P001</t>
  </si>
  <si>
    <t>001108-0003-F-P001</t>
  </si>
  <si>
    <t>001108-0008-F-P001</t>
  </si>
  <si>
    <t>001108-0001-F-P005</t>
  </si>
  <si>
    <t>001108-0002-F-P005</t>
  </si>
  <si>
    <t>001108-0003-F-P005</t>
  </si>
  <si>
    <t>001108-0008-F-P005</t>
  </si>
  <si>
    <t>001109-0001-F-OZ05</t>
  </si>
  <si>
    <t>001109-0002-F-OZ05</t>
  </si>
  <si>
    <t>001109-0003-F-OZ05</t>
  </si>
  <si>
    <t>001109-0008-F-OZ05</t>
  </si>
  <si>
    <t>001109-0001-F-P001</t>
  </si>
  <si>
    <t>001109-0002-F-P001</t>
  </si>
  <si>
    <t>001109-0003-F-P001</t>
  </si>
  <si>
    <t>001109-0008-F-P001</t>
  </si>
  <si>
    <t>001109-0001-F-P005</t>
  </si>
  <si>
    <t>001109-0002-F-P005</t>
  </si>
  <si>
    <t>001109-0003-F-P005</t>
  </si>
  <si>
    <t>001109-0008-F-P005</t>
  </si>
  <si>
    <t>001112-0001-F-OZ05</t>
  </si>
  <si>
    <t>001112-0002-F-OZ05</t>
  </si>
  <si>
    <t>001112-0003-F-OZ05</t>
  </si>
  <si>
    <t>001112-0008-F-OZ05</t>
  </si>
  <si>
    <t>001112-0001-F-P001</t>
  </si>
  <si>
    <t>001112-0002-F-P001</t>
  </si>
  <si>
    <t>001112-0003-F-P001</t>
  </si>
  <si>
    <t>001112-0008-F-P001</t>
  </si>
  <si>
    <t>001112-0001-F-P005</t>
  </si>
  <si>
    <t>001112-0002-F-P005</t>
  </si>
  <si>
    <t>001112-0003-F-P005</t>
  </si>
  <si>
    <t>001112-0008-F-P005</t>
  </si>
  <si>
    <t>001114-0001-F-OZ05</t>
  </si>
  <si>
    <t>001114-0002-F-OZ05</t>
  </si>
  <si>
    <t>001114-0003-F-OZ05</t>
  </si>
  <si>
    <t>001114-0008-F-OZ05</t>
  </si>
  <si>
    <t>001114-0001-F-P001</t>
  </si>
  <si>
    <t>001114-0002-F-P001</t>
  </si>
  <si>
    <t>001114-0003-F-P001</t>
  </si>
  <si>
    <t>001114-0008-F-P001</t>
  </si>
  <si>
    <t>001114-0001-F-P005</t>
  </si>
  <si>
    <t>001114-0002-F-P005</t>
  </si>
  <si>
    <t>001114-0003-F-P005</t>
  </si>
  <si>
    <t>001114-0008-F-P005</t>
  </si>
  <si>
    <t>001116-0001-F-OZ05</t>
  </si>
  <si>
    <t>001116-0002-F-OZ05</t>
  </si>
  <si>
    <t>001116-0003-F-OZ05</t>
  </si>
  <si>
    <t>001116-0008-F-OZ05</t>
  </si>
  <si>
    <t>001116-0001-F-P001</t>
  </si>
  <si>
    <t>001116-0002-F-P001</t>
  </si>
  <si>
    <t>001116-0003-F-P001</t>
  </si>
  <si>
    <t>001116-0008-F-P001</t>
  </si>
  <si>
    <t>001116-0001-F-P005</t>
  </si>
  <si>
    <t>001116-0002-F-P005</t>
  </si>
  <si>
    <t>001116-0003-F-P005</t>
  </si>
  <si>
    <t>001116-0008-F-P005</t>
  </si>
  <si>
    <t>001118-0001-F-OZ05</t>
  </si>
  <si>
    <t>001118-0002-F-OZ05</t>
  </si>
  <si>
    <t>001118-0003-F-OZ05</t>
  </si>
  <si>
    <t>001118-0008-F-OZ05</t>
  </si>
  <si>
    <t>001118-0001-F-P001</t>
  </si>
  <si>
    <t>001118-0002-F-P001</t>
  </si>
  <si>
    <t>001118-0003-F-P001</t>
  </si>
  <si>
    <t>001118-0008-F-P001</t>
  </si>
  <si>
    <t>001118-0001-F-P005</t>
  </si>
  <si>
    <t>001118-0002-F-P005</t>
  </si>
  <si>
    <t>001118-0003-F-P005</t>
  </si>
  <si>
    <t>001118-0008-F-P005</t>
  </si>
  <si>
    <t>001119-0001-F-OZ05</t>
  </si>
  <si>
    <t>001119-0002-F-OZ05</t>
  </si>
  <si>
    <t>001119-0003-F-OZ05</t>
  </si>
  <si>
    <t>001119-0008-F-OZ05</t>
  </si>
  <si>
    <t>001119-0001-F-P001</t>
  </si>
  <si>
    <t>001119-0002-F-P001</t>
  </si>
  <si>
    <t>001119-0003-F-P001</t>
  </si>
  <si>
    <t>001119-0008-F-P001</t>
  </si>
  <si>
    <t>001119-0001-F-P005</t>
  </si>
  <si>
    <t>001119-0002-F-P005</t>
  </si>
  <si>
    <t>001119-0003-F-P005</t>
  </si>
  <si>
    <t>001119-0008-F-P005</t>
  </si>
  <si>
    <t>001120-0001-F-OZ05</t>
  </si>
  <si>
    <t>001120-0002-F-OZ05</t>
  </si>
  <si>
    <t>001120-0003-F-OZ05</t>
  </si>
  <si>
    <t>001120-0008-F-OZ05</t>
  </si>
  <si>
    <t>001120-0001-F-P001</t>
  </si>
  <si>
    <t>001120-0002-F-P001</t>
  </si>
  <si>
    <t>001120-0003-F-P001</t>
  </si>
  <si>
    <t>001120-0008-F-P001</t>
  </si>
  <si>
    <t>001120-0001-F-P005</t>
  </si>
  <si>
    <t>001120-0002-F-P005</t>
  </si>
  <si>
    <t>001120-0003-F-P005</t>
  </si>
  <si>
    <t>001120-0008-F-P005</t>
  </si>
  <si>
    <t>001122-0001-F-OZ05</t>
  </si>
  <si>
    <t>001122-0002-F-OZ05</t>
  </si>
  <si>
    <t>001122-0003-F-OZ05</t>
  </si>
  <si>
    <t>001122-0008-F-OZ05</t>
  </si>
  <si>
    <t>001122-0001-F-P001</t>
  </si>
  <si>
    <t>001122-0002-F-P001</t>
  </si>
  <si>
    <t>001122-0003-F-P001</t>
  </si>
  <si>
    <t>001122-0008-F-P001</t>
  </si>
  <si>
    <t>001122-0001-F-P005</t>
  </si>
  <si>
    <t>001122-0002-F-P005</t>
  </si>
  <si>
    <t>001122-0003-F-P005</t>
  </si>
  <si>
    <t>001122-0008-F-P005</t>
  </si>
  <si>
    <t>001125-0001-F-OZ05</t>
  </si>
  <si>
    <t>001125-0002-F-OZ05</t>
  </si>
  <si>
    <t>001125-0003-F-OZ05</t>
  </si>
  <si>
    <t>001125-0008-F-OZ05</t>
  </si>
  <si>
    <t>001125-0001-F-P001</t>
  </si>
  <si>
    <t>001125-0002-F-P001</t>
  </si>
  <si>
    <t>001125-0003-F-P001</t>
  </si>
  <si>
    <t>001125-0008-F-P001</t>
  </si>
  <si>
    <t>001125-0001-F-P005</t>
  </si>
  <si>
    <t>001125-0002-F-P005</t>
  </si>
  <si>
    <t>001125-0003-F-P005</t>
  </si>
  <si>
    <t>001125-0008-F-P005</t>
  </si>
  <si>
    <t>001126-0001-F-OZ05</t>
  </si>
  <si>
    <t>001126-0002-F-OZ05</t>
  </si>
  <si>
    <t>001126-0003-F-OZ05</t>
  </si>
  <si>
    <t>001126-0008-F-OZ05</t>
  </si>
  <si>
    <t>001126-0001-F-P001</t>
  </si>
  <si>
    <t>001126-0002-F-P001</t>
  </si>
  <si>
    <t>001126-0003-F-P001</t>
  </si>
  <si>
    <t>001126-0008-F-P001</t>
  </si>
  <si>
    <t>001126-0001-F-P005</t>
  </si>
  <si>
    <t>001126-0002-F-P005</t>
  </si>
  <si>
    <t>001126-0003-F-P005</t>
  </si>
  <si>
    <t>001126-0008-F-P005</t>
  </si>
  <si>
    <t>001128-0001-F-OZ05</t>
  </si>
  <si>
    <t>001128-0002-F-OZ05</t>
  </si>
  <si>
    <t>001128-0003-F-OZ05</t>
  </si>
  <si>
    <t>001128-0008-F-OZ05</t>
  </si>
  <si>
    <t>001128-0001-F-P001</t>
  </si>
  <si>
    <t>001128-0002-F-P001</t>
  </si>
  <si>
    <t>001128-0003-F-P001</t>
  </si>
  <si>
    <t>001128-0008-F-P001</t>
  </si>
  <si>
    <t>001128-0001-F-P005</t>
  </si>
  <si>
    <t>001128-0002-F-P005</t>
  </si>
  <si>
    <t>001128-0003-F-P005</t>
  </si>
  <si>
    <t>001128-0008-F-P005</t>
  </si>
  <si>
    <t>001129-0001-F-OZ05</t>
  </si>
  <si>
    <t>001129-0002-F-OZ05</t>
  </si>
  <si>
    <t>001129-0003-F-OZ05</t>
  </si>
  <si>
    <t>001129-0008-F-OZ05</t>
  </si>
  <si>
    <t>001129-0001-F-P001</t>
  </si>
  <si>
    <t>001129-0002-F-P001</t>
  </si>
  <si>
    <t>001129-0003-F-P001</t>
  </si>
  <si>
    <t>001129-0008-F-P001</t>
  </si>
  <si>
    <t>001129-0001-F-P005</t>
  </si>
  <si>
    <t>001129-0002-F-P005</t>
  </si>
  <si>
    <t>001129-0003-F-P005</t>
  </si>
  <si>
    <t>001129-0008-F-P005</t>
  </si>
  <si>
    <t>001137-0001-F-OZ05</t>
  </si>
  <si>
    <t>001137-0002-F-OZ05</t>
  </si>
  <si>
    <t>001137-0003-F-OZ05</t>
  </si>
  <si>
    <t>001137-0008-F-OZ05</t>
  </si>
  <si>
    <t>001137-0001-F-P001</t>
  </si>
  <si>
    <t>001137-0002-F-P001</t>
  </si>
  <si>
    <t>001137-0003-F-P001</t>
  </si>
  <si>
    <t>001137-0008-F-P001</t>
  </si>
  <si>
    <t>001137-0001-F-P005</t>
  </si>
  <si>
    <t>001137-0002-F-P005</t>
  </si>
  <si>
    <t>001137-0003-F-P005</t>
  </si>
  <si>
    <t>001137-0008-F-P005</t>
  </si>
  <si>
    <t>001140-0001-F-OZ05</t>
  </si>
  <si>
    <t>001140-0002-F-OZ05</t>
  </si>
  <si>
    <t>001140-0003-F-OZ05</t>
  </si>
  <si>
    <t>001140-0008-F-OZ05</t>
  </si>
  <si>
    <t>001140-0001-F-P001</t>
  </si>
  <si>
    <t>001140-0002-F-P001</t>
  </si>
  <si>
    <t>001140-0003-F-P001</t>
  </si>
  <si>
    <t>001140-0008-F-P001</t>
  </si>
  <si>
    <t>001140-0001-F-P005</t>
  </si>
  <si>
    <t>001140-0002-F-P005</t>
  </si>
  <si>
    <t>001140-0003-F-P005</t>
  </si>
  <si>
    <t>001140-0008-F-P005</t>
  </si>
  <si>
    <t>001141-0001-F-OZ05</t>
  </si>
  <si>
    <t>001141-0002-F-OZ05</t>
  </si>
  <si>
    <t>001141-0003-F-OZ05</t>
  </si>
  <si>
    <t>001141-0008-F-OZ05</t>
  </si>
  <si>
    <t>001141-0001-F-P001</t>
  </si>
  <si>
    <t>001141-0002-F-P001</t>
  </si>
  <si>
    <t>001141-0003-F-P001</t>
  </si>
  <si>
    <t>001141-0008-F-P001</t>
  </si>
  <si>
    <t>001141-0001-F-P005</t>
  </si>
  <si>
    <t>001141-0002-F-P005</t>
  </si>
  <si>
    <t>001141-0003-F-P005</t>
  </si>
  <si>
    <t>001141-0008-F-P005</t>
  </si>
  <si>
    <t>001145-0001-F-OZ05</t>
  </si>
  <si>
    <t>001145-0002-F-OZ05</t>
  </si>
  <si>
    <t>001145-0003-F-OZ05</t>
  </si>
  <si>
    <t>001145-0008-F-OZ05</t>
  </si>
  <si>
    <t>001145-0001-F-P001</t>
  </si>
  <si>
    <t>001145-0002-F-P001</t>
  </si>
  <si>
    <t>001145-0003-F-P001</t>
  </si>
  <si>
    <t>001145-0008-F-P001</t>
  </si>
  <si>
    <t>001145-0001-F-P005</t>
  </si>
  <si>
    <t>001145-0002-F-P005</t>
  </si>
  <si>
    <t>001145-0003-F-P005</t>
  </si>
  <si>
    <t>001145-0008-F-P005</t>
  </si>
  <si>
    <t>001207-0001-F-OZ05</t>
  </si>
  <si>
    <t>001207-0002-F-OZ05</t>
  </si>
  <si>
    <t>001207-0003-F-OZ05</t>
  </si>
  <si>
    <t>001207-0008-F-OZ05</t>
  </si>
  <si>
    <t>001207-0001-F-P001</t>
  </si>
  <si>
    <t>001207-0002-F-P001</t>
  </si>
  <si>
    <t>001207-0003-F-P001</t>
  </si>
  <si>
    <t>001207-0008-F-P001</t>
  </si>
  <si>
    <t>001207-0001-F-P005</t>
  </si>
  <si>
    <t>001207-0002-F-P005</t>
  </si>
  <si>
    <t>001207-0003-F-P005</t>
  </si>
  <si>
    <t>001207-0008-F-P005</t>
  </si>
  <si>
    <t>001215-0001-F-OZ05</t>
  </si>
  <si>
    <t>001215-0002-F-OZ05</t>
  </si>
  <si>
    <t>001215-0003-F-OZ05</t>
  </si>
  <si>
    <t>001215-0008-F-OZ05</t>
  </si>
  <si>
    <t>001215-0001-F-P001</t>
  </si>
  <si>
    <t>001215-0002-F-P001</t>
  </si>
  <si>
    <t>001215-0003-F-P001</t>
  </si>
  <si>
    <t>001215-0008-F-P001</t>
  </si>
  <si>
    <t>001215-0001-F-P005</t>
  </si>
  <si>
    <t>001215-0002-F-P005</t>
  </si>
  <si>
    <t>001215-0003-F-P005</t>
  </si>
  <si>
    <t>001215-0008-F-P005</t>
  </si>
  <si>
    <t>001234-0001-F-OZ05</t>
  </si>
  <si>
    <t>001234-0002-F-OZ05</t>
  </si>
  <si>
    <t>001234-0003-F-OZ05</t>
  </si>
  <si>
    <t>001234-0008-F-OZ05</t>
  </si>
  <si>
    <t>001234-0001-F-P001</t>
  </si>
  <si>
    <t>001234-0002-F-P001</t>
  </si>
  <si>
    <t>001234-0003-F-P001</t>
  </si>
  <si>
    <t>001234-0008-F-P001</t>
  </si>
  <si>
    <t>001234-0001-F-P005</t>
  </si>
  <si>
    <t>001234-0002-F-P005</t>
  </si>
  <si>
    <t>001234-0003-F-P005</t>
  </si>
  <si>
    <t>001234-0008-F-P005</t>
  </si>
  <si>
    <t>001241-0001-F-OZ05</t>
  </si>
  <si>
    <t>001241-0002-F-OZ05</t>
  </si>
  <si>
    <t>001241-0003-F-OZ05</t>
  </si>
  <si>
    <t>001241-0008-F-OZ05</t>
  </si>
  <si>
    <t>001241-0001-F-P001</t>
  </si>
  <si>
    <t>001241-0002-F-P001</t>
  </si>
  <si>
    <t>001241-0003-F-P001</t>
  </si>
  <si>
    <t>001241-0008-F-P001</t>
  </si>
  <si>
    <t>001241-0001-F-P005</t>
  </si>
  <si>
    <t>001241-0002-F-P005</t>
  </si>
  <si>
    <t>001241-0003-F-P005</t>
  </si>
  <si>
    <t>001241-0008-F-P005</t>
  </si>
  <si>
    <t>001305-0001-F-OZ05</t>
  </si>
  <si>
    <t>001305-0002-F-OZ05</t>
  </si>
  <si>
    <t>001305-0003-F-OZ05</t>
  </si>
  <si>
    <t>001305-0008-F-OZ05</t>
  </si>
  <si>
    <t>001305-0001-F-P001</t>
  </si>
  <si>
    <t>001305-0002-F-P001</t>
  </si>
  <si>
    <t>001305-0003-F-P001</t>
  </si>
  <si>
    <t>001305-0008-F-P001</t>
  </si>
  <si>
    <t>001305-0001-F-P005</t>
  </si>
  <si>
    <t>001305-0002-F-P005</t>
  </si>
  <si>
    <t>001305-0003-F-P005</t>
  </si>
  <si>
    <t>001305-0008-F-P005</t>
  </si>
  <si>
    <t>001311-0001-F-OZ05</t>
  </si>
  <si>
    <t>001311-0002-F-OZ05</t>
  </si>
  <si>
    <t>001311-0003-F-OZ05</t>
  </si>
  <si>
    <t>001311-0008-F-OZ05</t>
  </si>
  <si>
    <t>001311-0001-F-P001</t>
  </si>
  <si>
    <t>001311-0002-F-P001</t>
  </si>
  <si>
    <t>001311-0003-F-P001</t>
  </si>
  <si>
    <t>001311-0008-F-P001</t>
  </si>
  <si>
    <t>001311-0001-F-P005</t>
  </si>
  <si>
    <t>001311-0002-F-P005</t>
  </si>
  <si>
    <t>001311-0003-F-P005</t>
  </si>
  <si>
    <t>001311-0008-F-P005</t>
  </si>
  <si>
    <t>001320-0001-F-OZ05</t>
  </si>
  <si>
    <t>001320-0002-F-OZ05</t>
  </si>
  <si>
    <t>001320-0003-F-OZ05</t>
  </si>
  <si>
    <t>001320-0008-F-OZ05</t>
  </si>
  <si>
    <t>001320-0001-F-P001</t>
  </si>
  <si>
    <t>001320-0002-F-P001</t>
  </si>
  <si>
    <t>001320-0003-F-P001</t>
  </si>
  <si>
    <t>001320-0008-F-P001</t>
  </si>
  <si>
    <t>001320-0001-F-P005</t>
  </si>
  <si>
    <t>001320-0002-F-P005</t>
  </si>
  <si>
    <t>001320-0003-F-P005</t>
  </si>
  <si>
    <t>001320-0008-F-P005</t>
  </si>
  <si>
    <t>001321-0001-F-OZ05</t>
  </si>
  <si>
    <t>001321-0002-F-OZ05</t>
  </si>
  <si>
    <t>001321-0003-F-OZ05</t>
  </si>
  <si>
    <t>001321-0008-F-OZ05</t>
  </si>
  <si>
    <t>001321-0001-F-P001</t>
  </si>
  <si>
    <t>001321-0002-F-P001</t>
  </si>
  <si>
    <t>001321-0003-F-P001</t>
  </si>
  <si>
    <t>001321-0008-F-P001</t>
  </si>
  <si>
    <t>001321-0001-F-P005</t>
  </si>
  <si>
    <t>001321-0002-F-P005</t>
  </si>
  <si>
    <t>001321-0003-F-P005</t>
  </si>
  <si>
    <t>001321-0008-F-P005</t>
  </si>
  <si>
    <t>001322-0001-F-OZ05</t>
  </si>
  <si>
    <t>001322-0002-F-OZ05</t>
  </si>
  <si>
    <t>001322-0003-F-OZ05</t>
  </si>
  <si>
    <t>001322-0008-F-OZ05</t>
  </si>
  <si>
    <t>001322-0001-F-P001</t>
  </si>
  <si>
    <t>001322-0002-F-P001</t>
  </si>
  <si>
    <t>001322-0003-F-P001</t>
  </si>
  <si>
    <t>001322-0008-F-P001</t>
  </si>
  <si>
    <t>001322-0001-F-P005</t>
  </si>
  <si>
    <t>001322-0002-F-P005</t>
  </si>
  <si>
    <t>001322-0003-F-P005</t>
  </si>
  <si>
    <t>001322-0008-F-P005</t>
  </si>
  <si>
    <t>001332-0001-F-OZ05</t>
  </si>
  <si>
    <t>001332-0002-F-OZ05</t>
  </si>
  <si>
    <t>001332-0003-F-OZ05</t>
  </si>
  <si>
    <t>001332-0008-F-OZ05</t>
  </si>
  <si>
    <t>001332-0001-F-P001</t>
  </si>
  <si>
    <t>001332-0002-F-P001</t>
  </si>
  <si>
    <t>001332-0003-F-P001</t>
  </si>
  <si>
    <t>001332-0008-F-P001</t>
  </si>
  <si>
    <t>001332-0001-F-P005</t>
  </si>
  <si>
    <t>001332-0002-F-P005</t>
  </si>
  <si>
    <t>001332-0003-F-P005</t>
  </si>
  <si>
    <t>001332-0008-F-P005</t>
  </si>
  <si>
    <t>001334-0001-F-P001</t>
  </si>
  <si>
    <t>001334-0002-F-P001</t>
  </si>
  <si>
    <t>001334-0003-F-P001</t>
  </si>
  <si>
    <t>001334-0008-F-P001</t>
  </si>
  <si>
    <t>001334-0001-F-P005</t>
  </si>
  <si>
    <t>001334-0002-F-P005</t>
  </si>
  <si>
    <t>001334-0003-F-P005</t>
  </si>
  <si>
    <t>001334-0008-F-P005</t>
  </si>
  <si>
    <t>001401-0001-F-OZ05</t>
  </si>
  <si>
    <t>001401-0002-F-OZ05</t>
  </si>
  <si>
    <t>001401-0003-F-OZ05</t>
  </si>
  <si>
    <t>001401-0008-F-OZ05</t>
  </si>
  <si>
    <t>001401-0001-F-P001</t>
  </si>
  <si>
    <t>001401-0002-F-P001</t>
  </si>
  <si>
    <t>001401-0003-F-P001</t>
  </si>
  <si>
    <t>001401-0005-F-P001</t>
  </si>
  <si>
    <t>001401-0008-F-P001</t>
  </si>
  <si>
    <t>001401-0001-F-P005</t>
  </si>
  <si>
    <t>001401-0002-F-P005</t>
  </si>
  <si>
    <t>001401-0003-F-P005</t>
  </si>
  <si>
    <t>001401-0005-F-P005</t>
  </si>
  <si>
    <t>001401-0008-F-P005</t>
  </si>
  <si>
    <t>001405-0001-F-OZ05</t>
  </si>
  <si>
    <t>001405-0002-F-OZ05</t>
  </si>
  <si>
    <t>001405-0003-F-OZ05</t>
  </si>
  <si>
    <t>001405-0008-F-OZ05</t>
  </si>
  <si>
    <t>001405-0001-F-P001</t>
  </si>
  <si>
    <t>001405-0002-F-P001</t>
  </si>
  <si>
    <t>001405-0003-F-P001</t>
  </si>
  <si>
    <t>001405-0008-F-P001</t>
  </si>
  <si>
    <t>001405-0001-F-P005</t>
  </si>
  <si>
    <t>001405-0002-F-P005</t>
  </si>
  <si>
    <t>001405-0003-F-P005</t>
  </si>
  <si>
    <t>001405-0008-F-P005</t>
  </si>
  <si>
    <t>001406-0001-F-OZ05</t>
  </si>
  <si>
    <t>001406-0002-F-OZ05</t>
  </si>
  <si>
    <t>001406-0003-F-OZ05</t>
  </si>
  <si>
    <t>001406-0008-F-OZ05</t>
  </si>
  <si>
    <t>001406-0001-F-P001</t>
  </si>
  <si>
    <t>001406-0002-F-P001</t>
  </si>
  <si>
    <t>001406-0003-F-P001</t>
  </si>
  <si>
    <t>001406-0008-F-P001</t>
  </si>
  <si>
    <t>001406-0001-F-P005</t>
  </si>
  <si>
    <t>001406-0002-F-P005</t>
  </si>
  <si>
    <t>001406-0003-F-P005</t>
  </si>
  <si>
    <t>001406-0008-F-P005</t>
  </si>
  <si>
    <t>001408-0001-F-OZ05</t>
  </si>
  <si>
    <t>001408-0002-F-OZ05</t>
  </si>
  <si>
    <t>001408-0003-F-OZ05</t>
  </si>
  <si>
    <t>001408-0008-F-OZ05</t>
  </si>
  <si>
    <t>001408-0001-F-P001</t>
  </si>
  <si>
    <t>001408-0002-F-P001</t>
  </si>
  <si>
    <t>001408-0003-F-P001</t>
  </si>
  <si>
    <t>001408-0008-F-P001</t>
  </si>
  <si>
    <t>001408-0001-F-P005</t>
  </si>
  <si>
    <t>001408-0002-F-P005</t>
  </si>
  <si>
    <t>001408-0003-F-P005</t>
  </si>
  <si>
    <t>001408-0008-F-P005</t>
  </si>
  <si>
    <t>001409-0001-F-OZ05</t>
  </si>
  <si>
    <t>001409-0002-F-OZ05</t>
  </si>
  <si>
    <t>001409-0003-F-OZ05</t>
  </si>
  <si>
    <t>001409-0008-F-OZ05</t>
  </si>
  <si>
    <t>001409-0001-F-P001</t>
  </si>
  <si>
    <t>001409-0002-F-P001</t>
  </si>
  <si>
    <t>001409-0003-F-P001</t>
  </si>
  <si>
    <t>001409-0008-F-P001</t>
  </si>
  <si>
    <t>001409-0001-F-P005</t>
  </si>
  <si>
    <t>001409-0002-F-P005</t>
  </si>
  <si>
    <t>001409-0003-F-P005</t>
  </si>
  <si>
    <t>001409-0008-F-P005</t>
  </si>
  <si>
    <t>001412-0001-F-OZ05</t>
  </si>
  <si>
    <t>001412-0002-F-OZ05</t>
  </si>
  <si>
    <t>001412-0003-F-OZ05</t>
  </si>
  <si>
    <t>001412-0008-F-OZ05</t>
  </si>
  <si>
    <t>001412-0001-F-P001</t>
  </si>
  <si>
    <t>001412-0002-F-P001</t>
  </si>
  <si>
    <t>001412-0003-F-P001</t>
  </si>
  <si>
    <t>001412-0008-F-P001</t>
  </si>
  <si>
    <t>001412-0001-F-P005</t>
  </si>
  <si>
    <t>001412-0002-F-P005</t>
  </si>
  <si>
    <t>001412-0003-F-P005</t>
  </si>
  <si>
    <t>001412-0008-F-P005</t>
  </si>
  <si>
    <t>001414-0001-F-OZ05</t>
  </si>
  <si>
    <t>001414-0002-F-OZ05</t>
  </si>
  <si>
    <t>001414-0003-F-OZ05</t>
  </si>
  <si>
    <t>001414-0008-F-OZ05</t>
  </si>
  <si>
    <t>001414-0001-F-P001</t>
  </si>
  <si>
    <t>001414-0002-F-P001</t>
  </si>
  <si>
    <t>001414-0003-F-P001</t>
  </si>
  <si>
    <t>001414-0008-F-P001</t>
  </si>
  <si>
    <t>001414-0001-F-P005</t>
  </si>
  <si>
    <t>001414-0002-F-P005</t>
  </si>
  <si>
    <t>001414-0003-F-P005</t>
  </si>
  <si>
    <t>001414-0008-F-P005</t>
  </si>
  <si>
    <t>001416-0001-F-OZ05</t>
  </si>
  <si>
    <t>001416-0002-F-OZ05</t>
  </si>
  <si>
    <t>001416-0003-F-OZ05</t>
  </si>
  <si>
    <t>001416-0008-F-OZ05</t>
  </si>
  <si>
    <t>001416-0001-F-P001</t>
  </si>
  <si>
    <t>001416-0002-F-P001</t>
  </si>
  <si>
    <t>001416-0003-F-P001</t>
  </si>
  <si>
    <t>001416-0008-F-P001</t>
  </si>
  <si>
    <t>001416-0001-F-P005</t>
  </si>
  <si>
    <t>001416-0002-F-P005</t>
  </si>
  <si>
    <t>001416-0003-F-P005</t>
  </si>
  <si>
    <t>001416-0008-F-P005</t>
  </si>
  <si>
    <t>001417-0001-F-OZ05</t>
  </si>
  <si>
    <t>001417-0002-F-OZ05</t>
  </si>
  <si>
    <t>001417-0003-F-OZ05</t>
  </si>
  <si>
    <t>001417-0008-F-OZ05</t>
  </si>
  <si>
    <t>001417-0001-F-P001</t>
  </si>
  <si>
    <t>001417-0002-F-P001</t>
  </si>
  <si>
    <t>001417-0003-F-P001</t>
  </si>
  <si>
    <t>001417-0008-F-P001</t>
  </si>
  <si>
    <t>001417-0001-F-P005</t>
  </si>
  <si>
    <t>001417-0002-F-P005</t>
  </si>
  <si>
    <t>001417-0003-F-P005</t>
  </si>
  <si>
    <t>001417-0008-F-P005</t>
  </si>
  <si>
    <t>001419-0001-F-OZ05</t>
  </si>
  <si>
    <t>001419-0002-F-OZ05</t>
  </si>
  <si>
    <t>001419-0003-F-OZ05</t>
  </si>
  <si>
    <t>001419-0008-F-OZ05</t>
  </si>
  <si>
    <t>001419-0001-F-P001</t>
  </si>
  <si>
    <t>001419-0002-F-P001</t>
  </si>
  <si>
    <t>001419-0003-F-P001</t>
  </si>
  <si>
    <t>001419-0008-F-P001</t>
  </si>
  <si>
    <t>001419-0001-F-P005</t>
  </si>
  <si>
    <t>001419-0002-F-P005</t>
  </si>
  <si>
    <t>001419-0003-F-P005</t>
  </si>
  <si>
    <t>001419-0008-F-P005</t>
  </si>
  <si>
    <t>001426-0001-F-OZ05</t>
  </si>
  <si>
    <t>001426-0002-F-OZ05</t>
  </si>
  <si>
    <t>001426-0003-F-OZ05</t>
  </si>
  <si>
    <t>001426-0008-F-OZ05</t>
  </si>
  <si>
    <t>001426-0001-F-P001</t>
  </si>
  <si>
    <t>001426-0002-F-P001</t>
  </si>
  <si>
    <t>001426-0003-F-P001</t>
  </si>
  <si>
    <t>001426-0008-F-P001</t>
  </si>
  <si>
    <t>001426-0001-F-P005</t>
  </si>
  <si>
    <t>001426-0002-F-P005</t>
  </si>
  <si>
    <t>001426-0003-F-P005</t>
  </si>
  <si>
    <t>001426-0008-F-P005</t>
  </si>
  <si>
    <t>001428-0001-F-OZ05</t>
  </si>
  <si>
    <t>001428-0002-F-OZ05</t>
  </si>
  <si>
    <t>001428-0003-F-OZ05</t>
  </si>
  <si>
    <t>001428-0008-F-OZ05</t>
  </si>
  <si>
    <t>001428-0001-F-P001</t>
  </si>
  <si>
    <t>001428-0002-F-P001</t>
  </si>
  <si>
    <t>001428-0003-F-P001</t>
  </si>
  <si>
    <t>001428-0008-F-P001</t>
  </si>
  <si>
    <t>001428-0001-F-P005</t>
  </si>
  <si>
    <t>001428-0002-F-P005</t>
  </si>
  <si>
    <t>001428-0003-F-P005</t>
  </si>
  <si>
    <t>001428-0008-F-P005</t>
  </si>
  <si>
    <t>001429-0001-F-OZ05</t>
  </si>
  <si>
    <t>001429-0002-F-OZ05</t>
  </si>
  <si>
    <t>001429-0003-F-OZ05</t>
  </si>
  <si>
    <t>001429-0008-F-OZ05</t>
  </si>
  <si>
    <t>001429-0001-F-P001</t>
  </si>
  <si>
    <t>001429-0002-F-P001</t>
  </si>
  <si>
    <t>001429-0003-F-P001</t>
  </si>
  <si>
    <t>001429-0008-F-P001</t>
  </si>
  <si>
    <t>001429-0001-F-P005</t>
  </si>
  <si>
    <t>001429-0002-F-P005</t>
  </si>
  <si>
    <t>001429-0003-F-P005</t>
  </si>
  <si>
    <t>001429-0008-F-P005</t>
  </si>
  <si>
    <t>001437-0001-F-OZ05</t>
  </si>
  <si>
    <t>001437-0002-F-OZ05</t>
  </si>
  <si>
    <t>001437-0003-F-OZ05</t>
  </si>
  <si>
    <t>001437-0008-F-OZ05</t>
  </si>
  <si>
    <t>001437-0001-F-P001</t>
  </si>
  <si>
    <t>001437-0002-F-P001</t>
  </si>
  <si>
    <t>001437-0003-F-P001</t>
  </si>
  <si>
    <t>001437-0008-F-P001</t>
  </si>
  <si>
    <t>001437-0001-F-P005</t>
  </si>
  <si>
    <t>001437-0002-F-P005</t>
  </si>
  <si>
    <t>001437-0003-F-P005</t>
  </si>
  <si>
    <t>001437-0008-F-P005</t>
  </si>
  <si>
    <t>001439-0001-F-OZ05</t>
  </si>
  <si>
    <t>001439-0002-F-OZ05</t>
  </si>
  <si>
    <t>001439-0003-F-OZ05</t>
  </si>
  <si>
    <t>001439-0008-F-OZ05</t>
  </si>
  <si>
    <t>001439-0001-F-P001</t>
  </si>
  <si>
    <t>001439-0002-F-P001</t>
  </si>
  <si>
    <t>001439-0003-F-P001</t>
  </si>
  <si>
    <t>001439-0008-F-P001</t>
  </si>
  <si>
    <t>001439-0001-F-P005</t>
  </si>
  <si>
    <t>001439-0002-F-P005</t>
  </si>
  <si>
    <t>001439-0003-F-P005</t>
  </si>
  <si>
    <t>001439-0008-F-P005</t>
  </si>
  <si>
    <t>001442-0001-F-OZ05</t>
  </si>
  <si>
    <t>001442-0002-F-OZ05</t>
  </si>
  <si>
    <t>001442-0003-F-OZ05</t>
  </si>
  <si>
    <t>001442-0008-F-OZ05</t>
  </si>
  <si>
    <t>001442-0001-F-P001</t>
  </si>
  <si>
    <t>001442-0002-F-P001</t>
  </si>
  <si>
    <t>001442-0003-F-P001</t>
  </si>
  <si>
    <t>001442-0008-F-P001</t>
  </si>
  <si>
    <t>001442-0001-F-P005</t>
  </si>
  <si>
    <t>001442-0002-F-P005</t>
  </si>
  <si>
    <t>001442-0003-F-P005</t>
  </si>
  <si>
    <t>001442-0008-F-P005</t>
  </si>
  <si>
    <t>001444-0001-F-OZ05</t>
  </si>
  <si>
    <t>001444-0002-F-OZ05</t>
  </si>
  <si>
    <t>001444-0003-F-OZ05</t>
  </si>
  <si>
    <t>001444-0008-F-OZ05</t>
  </si>
  <si>
    <t>001444-0001-F-P001</t>
  </si>
  <si>
    <t>001444-0002-F-P001</t>
  </si>
  <si>
    <t>001444-0003-F-P001</t>
  </si>
  <si>
    <t>001444-0008-F-P001</t>
  </si>
  <si>
    <t>001444-0001-F-P005</t>
  </si>
  <si>
    <t>001444-0002-F-P005</t>
  </si>
  <si>
    <t>001444-0003-F-P005</t>
  </si>
  <si>
    <t>001444-0008-F-P005</t>
  </si>
  <si>
    <t>001449-0001-F-OZ05</t>
  </si>
  <si>
    <t>001449-0002-F-OZ05</t>
  </si>
  <si>
    <t>001449-0003-F-OZ05</t>
  </si>
  <si>
    <t>001449-0008-F-OZ05</t>
  </si>
  <si>
    <t>001449-0001-F-P001</t>
  </si>
  <si>
    <t>001449-0002-F-P001</t>
  </si>
  <si>
    <t>001449-0003-F-P001</t>
  </si>
  <si>
    <t>001449-0008-F-P001</t>
  </si>
  <si>
    <t>001449-0001-F-P005</t>
  </si>
  <si>
    <t>001449-0002-F-P005</t>
  </si>
  <si>
    <t>001449-0003-F-P005</t>
  </si>
  <si>
    <t>001449-0008-F-P005</t>
  </si>
  <si>
    <t>001464-0001-F-OZ05</t>
  </si>
  <si>
    <t>001464-0002-F-OZ05</t>
  </si>
  <si>
    <t>001464-0003-F-OZ05</t>
  </si>
  <si>
    <t>001464-0008-F-OZ05</t>
  </si>
  <si>
    <t>001464-0001-F-P001</t>
  </si>
  <si>
    <t>001464-0002-F-P001</t>
  </si>
  <si>
    <t>001464-0003-F-P001</t>
  </si>
  <si>
    <t>001464-0008-F-P001</t>
  </si>
  <si>
    <t>001464-0001-F-P005</t>
  </si>
  <si>
    <t>001464-0002-F-P005</t>
  </si>
  <si>
    <t>001464-0003-F-P005</t>
  </si>
  <si>
    <t>001464-0008-F-P005</t>
  </si>
  <si>
    <t>001806-0001-F-OZ05</t>
  </si>
  <si>
    <t>001806-0002-F-OZ05</t>
  </si>
  <si>
    <t>001806-0003-F-OZ05</t>
  </si>
  <si>
    <t>001806-0008-F-OZ05</t>
  </si>
  <si>
    <t>001806-0001-F-P001</t>
  </si>
  <si>
    <t>001806-0002-F-P001</t>
  </si>
  <si>
    <t>001806-0003-F-P001</t>
  </si>
  <si>
    <t>001806-0008-F-P001</t>
  </si>
  <si>
    <t>001806-0001-F-P005</t>
  </si>
  <si>
    <t>001806-0002-F-P005</t>
  </si>
  <si>
    <t>001806-0003-F-P005</t>
  </si>
  <si>
    <t>001806-0008-F-P005</t>
  </si>
  <si>
    <t>001807-0001-F-OZ05</t>
  </si>
  <si>
    <t>001807-0002-F-OZ05</t>
  </si>
  <si>
    <t>001807-0003-F-OZ05</t>
  </si>
  <si>
    <t>001807-0008-F-OZ05</t>
  </si>
  <si>
    <t>001807-0001-F-P001</t>
  </si>
  <si>
    <t>001807-0002-F-P001</t>
  </si>
  <si>
    <t>001807-0003-F-P001</t>
  </si>
  <si>
    <t>001807-0008-F-P001</t>
  </si>
  <si>
    <t>001807-0001-F-P005</t>
  </si>
  <si>
    <t>001807-0002-F-P005</t>
  </si>
  <si>
    <t>001807-0003-F-P005</t>
  </si>
  <si>
    <t>001807-0008-F-P005</t>
  </si>
  <si>
    <t>001808-0001-F-OZ05</t>
  </si>
  <si>
    <t>001808-0002-F-OZ05</t>
  </si>
  <si>
    <t>001808-0003-F-OZ05</t>
  </si>
  <si>
    <t>001808-0008-F-OZ05</t>
  </si>
  <si>
    <t>001808-0001-F-P001</t>
  </si>
  <si>
    <t>001808-0002-F-P001</t>
  </si>
  <si>
    <t>001808-0003-F-P001</t>
  </si>
  <si>
    <t>001808-0008-F-P001</t>
  </si>
  <si>
    <t>001808-0001-F-P005</t>
  </si>
  <si>
    <t>001808-0002-F-P005</t>
  </si>
  <si>
    <t>001808-0003-F-P005</t>
  </si>
  <si>
    <t>001808-0008-F-P005</t>
  </si>
  <si>
    <t>001818-0001-F-OZ05</t>
  </si>
  <si>
    <t>001818-0002-F-OZ05</t>
  </si>
  <si>
    <t>001818-0003-F-OZ05</t>
  </si>
  <si>
    <t>001818-0008-F-OZ05</t>
  </si>
  <si>
    <t>001818-0001-F-P001</t>
  </si>
  <si>
    <t>001818-0002-F-P001</t>
  </si>
  <si>
    <t>001818-0003-F-P001</t>
  </si>
  <si>
    <t>001818-0008-F-P001</t>
  </si>
  <si>
    <t>001818-0001-F-P005</t>
  </si>
  <si>
    <t>001818-0002-F-P005</t>
  </si>
  <si>
    <t>001818-0003-F-P005</t>
  </si>
  <si>
    <t>001818-0008-F-P005</t>
  </si>
  <si>
    <t>001820-0001-F-OZ05</t>
  </si>
  <si>
    <t>001820-0002-F-OZ05</t>
  </si>
  <si>
    <t>001820-0003-F-OZ05</t>
  </si>
  <si>
    <t>001820-0008-F-OZ05</t>
  </si>
  <si>
    <t>001820-0001-F-P001</t>
  </si>
  <si>
    <t>001820-0002-F-P001</t>
  </si>
  <si>
    <t>001820-0003-F-P001</t>
  </si>
  <si>
    <t>001820-0008-F-P001</t>
  </si>
  <si>
    <t>001820-0001-F-P005</t>
  </si>
  <si>
    <t>001820-0002-F-P005</t>
  </si>
  <si>
    <t>001820-0003-F-P005</t>
  </si>
  <si>
    <t>001820-0008-F-P005</t>
  </si>
  <si>
    <t>001821-0001-F-OZ05</t>
  </si>
  <si>
    <t>001821-0002-F-OZ05</t>
  </si>
  <si>
    <t>001821-0003-F-OZ05</t>
  </si>
  <si>
    <t>001821-0008-F-OZ05</t>
  </si>
  <si>
    <t>001821-0001-F-P001</t>
  </si>
  <si>
    <t>001821-0002-F-P001</t>
  </si>
  <si>
    <t>001821-0003-F-P001</t>
  </si>
  <si>
    <t>001821-0008-F-P001</t>
  </si>
  <si>
    <t>001821-0001-F-P005</t>
  </si>
  <si>
    <t>001821-0002-F-P005</t>
  </si>
  <si>
    <t>001821-0003-F-P005</t>
  </si>
  <si>
    <t>001821-0008-F-P005</t>
  </si>
  <si>
    <t>001823-0001-F-OZ05</t>
  </si>
  <si>
    <t>001823-0002-F-OZ05</t>
  </si>
  <si>
    <t>001823-0003-F-OZ05</t>
  </si>
  <si>
    <t>001823-0008-F-OZ05</t>
  </si>
  <si>
    <t>001823-0001-F-P001</t>
  </si>
  <si>
    <t>001823-0002-F-P001</t>
  </si>
  <si>
    <t>001823-0003-F-P001</t>
  </si>
  <si>
    <t>001823-0008-F-P001</t>
  </si>
  <si>
    <t>001823-0001-F-P005</t>
  </si>
  <si>
    <t>001823-0002-F-P005</t>
  </si>
  <si>
    <t>001823-0003-F-P005</t>
  </si>
  <si>
    <t>001823-0008-F-P005</t>
  </si>
  <si>
    <t>001824-0001-F-OZ05</t>
  </si>
  <si>
    <t>001824-0002-F-OZ05</t>
  </si>
  <si>
    <t>001824-0003-F-OZ05</t>
  </si>
  <si>
    <t>001824-0008-F-OZ05</t>
  </si>
  <si>
    <t>001824-0001-F-P001</t>
  </si>
  <si>
    <t>001824-0002-F-P001</t>
  </si>
  <si>
    <t>001824-0003-F-P001</t>
  </si>
  <si>
    <t>001824-0008-F-P001</t>
  </si>
  <si>
    <t>001824-0001-F-P005</t>
  </si>
  <si>
    <t>001824-0002-F-P005</t>
  </si>
  <si>
    <t>001824-0003-F-P005</t>
  </si>
  <si>
    <t>001824-0008-F-P005</t>
  </si>
  <si>
    <t>001826-0001-F-OZ05</t>
  </si>
  <si>
    <t>001826-0002-F-OZ05</t>
  </si>
  <si>
    <t>001826-0003-F-OZ05</t>
  </si>
  <si>
    <t>001826-0008-F-OZ05</t>
  </si>
  <si>
    <t>001826-0001-F-P001</t>
  </si>
  <si>
    <t>001826-0002-F-P001</t>
  </si>
  <si>
    <t>001826-0003-F-P001</t>
  </si>
  <si>
    <t>001826-0008-F-P001</t>
  </si>
  <si>
    <t>001826-0001-F-P005</t>
  </si>
  <si>
    <t>001826-0002-F-P005</t>
  </si>
  <si>
    <t>001826-0003-F-P005</t>
  </si>
  <si>
    <t>001826-0008-F-P005</t>
  </si>
  <si>
    <t>001827-0001-F-OZ05</t>
  </si>
  <si>
    <t>001827-0002-F-OZ05</t>
  </si>
  <si>
    <t>001827-0003-F-OZ05</t>
  </si>
  <si>
    <t>001827-0008-F-OZ05</t>
  </si>
  <si>
    <t>001827-0001-F-P001</t>
  </si>
  <si>
    <t>001827-0002-F-P001</t>
  </si>
  <si>
    <t>001827-0003-F-P001</t>
  </si>
  <si>
    <t>001827-0008-F-P001</t>
  </si>
  <si>
    <t>001827-0001-F-P005</t>
  </si>
  <si>
    <t>001827-0002-F-P005</t>
  </si>
  <si>
    <t>001827-0003-F-P005</t>
  </si>
  <si>
    <t>001827-0008-F-P005</t>
  </si>
  <si>
    <t>001829-0001-F-OZ05</t>
  </si>
  <si>
    <t>001829-0002-F-OZ05</t>
  </si>
  <si>
    <t>001829-0003-F-OZ05</t>
  </si>
  <si>
    <t>001829-0008-F-OZ05</t>
  </si>
  <si>
    <t>001829-0001-F-P001</t>
  </si>
  <si>
    <t>001829-0002-F-P001</t>
  </si>
  <si>
    <t>001829-0003-F-P001</t>
  </si>
  <si>
    <t>001829-0008-F-P001</t>
  </si>
  <si>
    <t>001829-0001-F-P005</t>
  </si>
  <si>
    <t>001829-0002-F-P005</t>
  </si>
  <si>
    <t>001829-0003-F-P005</t>
  </si>
  <si>
    <t>001829-0008-F-P005</t>
  </si>
  <si>
    <t>001831-0001-F-OZ05</t>
  </si>
  <si>
    <t>001831-0002-F-OZ05</t>
  </si>
  <si>
    <t>001831-0003-F-OZ05</t>
  </si>
  <si>
    <t>001831-0008-F-OZ05</t>
  </si>
  <si>
    <t>001831-0001-F-P001</t>
  </si>
  <si>
    <t>001831-0002-F-P001</t>
  </si>
  <si>
    <t>001831-0003-F-P001</t>
  </si>
  <si>
    <t>001831-0008-F-P001</t>
  </si>
  <si>
    <t>001831-0001-F-P005</t>
  </si>
  <si>
    <t>001831-0002-F-P005</t>
  </si>
  <si>
    <t>001831-0003-F-P005</t>
  </si>
  <si>
    <t>001831-0008-F-P005</t>
  </si>
  <si>
    <t>001834-0001-F-OZ05</t>
  </si>
  <si>
    <t>001834-0002-F-OZ05</t>
  </si>
  <si>
    <t>001834-0003-F-OZ05</t>
  </si>
  <si>
    <t>001834-0008-F-OZ05</t>
  </si>
  <si>
    <t>001834-0001-F-P001</t>
  </si>
  <si>
    <t>001834-0002-F-P001</t>
  </si>
  <si>
    <t>001834-0003-F-P001</t>
  </si>
  <si>
    <t>001834-0008-F-P001</t>
  </si>
  <si>
    <t>001834-0001-F-P005</t>
  </si>
  <si>
    <t>001834-0002-F-P005</t>
  </si>
  <si>
    <t>001834-0003-F-P005</t>
  </si>
  <si>
    <t>001834-0008-F-P005</t>
  </si>
  <si>
    <t>001837-0001-F-OZ05</t>
  </si>
  <si>
    <t>001837-0002-F-OZ05</t>
  </si>
  <si>
    <t>001837-0003-F-OZ05</t>
  </si>
  <si>
    <t>001837-0008-F-OZ05</t>
  </si>
  <si>
    <t>001837-0001-F-P001</t>
  </si>
  <si>
    <t>001837-0002-F-P001</t>
  </si>
  <si>
    <t>001837-0003-F-P001</t>
  </si>
  <si>
    <t>001837-0008-F-P001</t>
  </si>
  <si>
    <t>001837-0001-F-P005</t>
  </si>
  <si>
    <t>001837-0002-F-P005</t>
  </si>
  <si>
    <t>001837-0003-F-P005</t>
  </si>
  <si>
    <t>001837-0008-F-P005</t>
  </si>
  <si>
    <t>001838-0001-F-OZ05</t>
  </si>
  <si>
    <t>001838-0002-F-OZ05</t>
  </si>
  <si>
    <t>001838-0003-F-OZ05</t>
  </si>
  <si>
    <t>001838-0008-F-OZ05</t>
  </si>
  <si>
    <t>001838-0001-F-P001</t>
  </si>
  <si>
    <t>001838-0002-F-P001</t>
  </si>
  <si>
    <t>001838-0003-F-P001</t>
  </si>
  <si>
    <t>001838-0008-F-P001</t>
  </si>
  <si>
    <t>001838-0001-F-P005</t>
  </si>
  <si>
    <t>001838-0002-F-P005</t>
  </si>
  <si>
    <t>001838-0003-F-P005</t>
  </si>
  <si>
    <t>001838-0008-F-P005</t>
  </si>
  <si>
    <t>001841-0001-F-OZ05</t>
  </si>
  <si>
    <t>001841-0002-F-OZ05</t>
  </si>
  <si>
    <t>001841-0003-F-OZ05</t>
  </si>
  <si>
    <t>001841-0008-F-OZ05</t>
  </si>
  <si>
    <t>001841-0001-F-P001</t>
  </si>
  <si>
    <t>001841-0002-F-P001</t>
  </si>
  <si>
    <t>001841-0003-F-P001</t>
  </si>
  <si>
    <t>001841-0008-F-P001</t>
  </si>
  <si>
    <t>001841-0001-F-P005</t>
  </si>
  <si>
    <t>001841-0002-F-P005</t>
  </si>
  <si>
    <t>001841-0003-F-P005</t>
  </si>
  <si>
    <t>001841-0008-F-P005</t>
  </si>
  <si>
    <t>001842-0001-F-OZ05</t>
  </si>
  <si>
    <t>001842-0002-F-OZ05</t>
  </si>
  <si>
    <t>001842-0003-F-OZ05</t>
  </si>
  <si>
    <t>001842-0008-F-OZ05</t>
  </si>
  <si>
    <t>001842-0001-F-P001</t>
  </si>
  <si>
    <t>001842-0002-F-P001</t>
  </si>
  <si>
    <t>001842-0003-F-P001</t>
  </si>
  <si>
    <t>001842-0008-F-P001</t>
  </si>
  <si>
    <t>001842-0001-F-P005</t>
  </si>
  <si>
    <t>001842-0002-F-P005</t>
  </si>
  <si>
    <t>001842-0003-F-P005</t>
  </si>
  <si>
    <t>001842-0008-F-P005</t>
  </si>
  <si>
    <t>001859-0001-F-OZ05</t>
  </si>
  <si>
    <t>001859-0002-F-OZ05</t>
  </si>
  <si>
    <t>001859-0003-F-OZ05</t>
  </si>
  <si>
    <t>001859-0008-F-OZ05</t>
  </si>
  <si>
    <t>001859-0001-F-P001</t>
  </si>
  <si>
    <t>001859-0002-F-P001</t>
  </si>
  <si>
    <t>001859-0003-F-P001</t>
  </si>
  <si>
    <t>001859-0008-F-P001</t>
  </si>
  <si>
    <t>001859-0001-F-P005</t>
  </si>
  <si>
    <t>001859-0002-F-P005</t>
  </si>
  <si>
    <t>001859-0003-F-P005</t>
  </si>
  <si>
    <t>001859-0008-F-P005</t>
  </si>
  <si>
    <t>001864-0001-F-OZ05</t>
  </si>
  <si>
    <t>001864-0002-F-OZ05</t>
  </si>
  <si>
    <t>001864-0003-F-OZ05</t>
  </si>
  <si>
    <t>001864-0008-F-OZ05</t>
  </si>
  <si>
    <t>001864-0001-F-P001</t>
  </si>
  <si>
    <t>001864-0002-F-P001</t>
  </si>
  <si>
    <t>001864-0003-F-P001</t>
  </si>
  <si>
    <t>001864-0008-F-P001</t>
  </si>
  <si>
    <t>001864-0001-F-P005</t>
  </si>
  <si>
    <t>001864-0002-F-P005</t>
  </si>
  <si>
    <t>001864-0003-F-P005</t>
  </si>
  <si>
    <t>001864-0008-F-P005</t>
  </si>
  <si>
    <t>001867-0001-F-OZ05</t>
  </si>
  <si>
    <t>001867-0002-F-OZ05</t>
  </si>
  <si>
    <t>001867-0003-F-OZ05</t>
  </si>
  <si>
    <t>001867-0008-F-OZ05</t>
  </si>
  <si>
    <t>001867-0001-F-P001</t>
  </si>
  <si>
    <t>001867-0002-F-P001</t>
  </si>
  <si>
    <t>001867-0003-F-P001</t>
  </si>
  <si>
    <t>001867-0008-F-P001</t>
  </si>
  <si>
    <t>001867-0001-F-P005</t>
  </si>
  <si>
    <t>001867-0002-F-P005</t>
  </si>
  <si>
    <t>001867-0003-F-P005</t>
  </si>
  <si>
    <t>001867-0008-F-P005</t>
  </si>
  <si>
    <t>Reactive Cloud, Dbl-rolled</t>
  </si>
  <si>
    <t>Reactive Cloud, Thin</t>
  </si>
  <si>
    <t>Opaque White, Dbl-rolled</t>
  </si>
  <si>
    <t>Opaque White, Thin</t>
  </si>
  <si>
    <t>Indigo Blue, Dbl-rolled</t>
  </si>
  <si>
    <t>Indigo Blue, Thin</t>
  </si>
  <si>
    <t>Tangerine Orange, Dbl-rolled</t>
  </si>
  <si>
    <t>Tangerine Orange, Thin</t>
  </si>
  <si>
    <t>Light Peach Cream, Dbl-rolled</t>
  </si>
  <si>
    <t>Light Peach Cream, Thin</t>
  </si>
  <si>
    <t>Black</t>
  </si>
  <si>
    <t>Black, Soft Ripple</t>
  </si>
  <si>
    <t>Black, Ripple, hrgbone</t>
  </si>
  <si>
    <t>Black, Soft Ripple, Irid</t>
  </si>
  <si>
    <t>Black, Ripple, hrgbone, Irid</t>
  </si>
  <si>
    <t>Black, Dbl-rolled</t>
  </si>
  <si>
    <t>Black, Dbl-rolled, Irid, rainb.</t>
  </si>
  <si>
    <t>Black, Dbl-rolled, Irid, Patterned</t>
  </si>
  <si>
    <t>Black, Dbl-rolled, Irid, patterned</t>
  </si>
  <si>
    <t>Black, Dbl-rolled, Irid, silver</t>
  </si>
  <si>
    <t>Black, Dbl-rolled, Irid, gold</t>
  </si>
  <si>
    <t>Black, Reed</t>
  </si>
  <si>
    <t>Black, Reed, Irid</t>
  </si>
  <si>
    <t>Black, Accordion</t>
  </si>
  <si>
    <t>Black, Accordion, Irid</t>
  </si>
  <si>
    <t>Black, Prismatic</t>
  </si>
  <si>
    <t>Black, Prismatic, Irid</t>
  </si>
  <si>
    <t>Black, Thin</t>
  </si>
  <si>
    <t>Black, Thin, Irid, rainbow</t>
  </si>
  <si>
    <t>Black, Thin, Reed</t>
  </si>
  <si>
    <t>Black, Thin, Reed, Irid</t>
  </si>
  <si>
    <t>Black, Thin, Accordion</t>
  </si>
  <si>
    <t>Black, Thin, Accordion, Irid</t>
  </si>
  <si>
    <t>Black, Thin, Irid, silver</t>
  </si>
  <si>
    <t>Black, Thin, Irid, gold</t>
  </si>
  <si>
    <t>Black, 6mm</t>
  </si>
  <si>
    <t>Stiff Black, Dbl-rolled</t>
  </si>
  <si>
    <t>Stiff Black, Thin</t>
  </si>
  <si>
    <t>Powder Blue, Dbl-rolled</t>
  </si>
  <si>
    <t>Mint Green, Dbl-rolled</t>
  </si>
  <si>
    <t>Mint Green, Thin</t>
  </si>
  <si>
    <t>White, Dbl-rolled</t>
  </si>
  <si>
    <t>White, Dbl-rolled, Irid, rainb.</t>
  </si>
  <si>
    <t>White, Thin</t>
  </si>
  <si>
    <t>White, Thin, Irid, rainbow</t>
  </si>
  <si>
    <t>Cobalt Blue, Dbl-rolled</t>
  </si>
  <si>
    <t>Cobalt Blue, Thin</t>
  </si>
  <si>
    <t>Turquoise Blue, Dbl-rolled</t>
  </si>
  <si>
    <t>Turquoise Blue, Thin</t>
  </si>
  <si>
    <t>Mineral Green, Dbl-rolled</t>
  </si>
  <si>
    <t>Mineral Green, Thin</t>
  </si>
  <si>
    <t>Periwinkle, Dbl-rolled</t>
  </si>
  <si>
    <t>Periwinkle, Thin</t>
  </si>
  <si>
    <t>Mink, Dbl-rolled</t>
  </si>
  <si>
    <t>Mink, Thin</t>
  </si>
  <si>
    <t>Canary Yellow, Dbl-rolled</t>
  </si>
  <si>
    <t>Canary Yellow, Thin</t>
  </si>
  <si>
    <t>Red, Dbl-rolled</t>
  </si>
  <si>
    <t>Red, Thin</t>
  </si>
  <si>
    <t>Orange, Dbl-rolled</t>
  </si>
  <si>
    <t>Orange, Thin</t>
  </si>
  <si>
    <t>Spring Green, Dbl-rolled</t>
  </si>
  <si>
    <t>Spring Green, Thin</t>
  </si>
  <si>
    <t>Artichoke, Dbl-rolled</t>
  </si>
  <si>
    <t>Artichoke, Thin</t>
  </si>
  <si>
    <t>Driftwood Gray, Dbl-rolled</t>
  </si>
  <si>
    <t>Driftwood Gray, Thin</t>
  </si>
  <si>
    <t>Deco Gray, Dbl-rolled</t>
  </si>
  <si>
    <t>Deco Gray, Thin</t>
  </si>
  <si>
    <t>French Vanilla, Dbl-rolled</t>
  </si>
  <si>
    <t>French Vanilla, Thin</t>
  </si>
  <si>
    <t>Marzipan , Dbl-rolled</t>
  </si>
  <si>
    <t>Marzipan , Thin</t>
  </si>
  <si>
    <t>Almond , Dbl-rolled</t>
  </si>
  <si>
    <t>Almond , Thin</t>
  </si>
  <si>
    <t>Dark Forest Green, Dbl-rolled</t>
  </si>
  <si>
    <t>Dark Forest Green, Thin</t>
  </si>
  <si>
    <t>Neo-lavender, Dbl-rolled</t>
  </si>
  <si>
    <t>Neo-lavender, Thin</t>
  </si>
  <si>
    <t>Lacy White, Dbl-rolled</t>
  </si>
  <si>
    <t>Lacy White, Thin</t>
  </si>
  <si>
    <t>Teal Green, Dbl-rolled</t>
  </si>
  <si>
    <t>Teal Green, Thin</t>
  </si>
  <si>
    <t>Jade Green, Dbl-rolled</t>
  </si>
  <si>
    <t>Jade Green, Thin</t>
  </si>
  <si>
    <t>Steel Blue, Dbl-rolled</t>
  </si>
  <si>
    <t>Steel Blue, Thin</t>
  </si>
  <si>
    <t>Deep Cobalt Blue, Dbl-rolled</t>
  </si>
  <si>
    <t>Deep Cobalt Blue, Thin</t>
  </si>
  <si>
    <t>Egyptian Blue, Dbl-rolled</t>
  </si>
  <si>
    <t>Egyptian Blue, Thin</t>
  </si>
  <si>
    <t>Woodland Brown, Dbl-rolled</t>
  </si>
  <si>
    <t>Woodland Brown, Thin</t>
  </si>
  <si>
    <t>Elephant Gray, Dbl-rolled</t>
  </si>
  <si>
    <t>Elephant Gray, Thin</t>
  </si>
  <si>
    <t>Celadon, Dbl-rolled</t>
  </si>
  <si>
    <t>Celadon, Thin</t>
  </si>
  <si>
    <t>Dusty Blue, Dbl-rolled</t>
  </si>
  <si>
    <t>Dusty Blue, Thin</t>
  </si>
  <si>
    <t>Olive Green, Dbl-rolled</t>
  </si>
  <si>
    <t>Olive Green, Thin</t>
  </si>
  <si>
    <t>Light Cyan, Dbl-rolled</t>
  </si>
  <si>
    <t>Light Cyan, Thin</t>
  </si>
  <si>
    <t>Sunflower Yellow, Dbl-rolled</t>
  </si>
  <si>
    <t>Sunflower Yellow, Thin</t>
  </si>
  <si>
    <t>Deep Red, Dbl-rolled</t>
  </si>
  <si>
    <t>Deep Red, Thin</t>
  </si>
  <si>
    <t>Pimento Red, Dbl-rolled</t>
  </si>
  <si>
    <t>Pimento Red, Thin</t>
  </si>
  <si>
    <t>Golden Green, Dbl-rolled</t>
  </si>
  <si>
    <t>Golden Green, Thin</t>
  </si>
  <si>
    <t>Slate Gray, Dbl-rolled</t>
  </si>
  <si>
    <t>Slate Gray, Thin</t>
  </si>
  <si>
    <t>Moss Green, Dbl-rolled</t>
  </si>
  <si>
    <t>Moss Green, Thin</t>
  </si>
  <si>
    <t>Translucent White, , Dbl-rolled</t>
  </si>
  <si>
    <t>Translucent White , Dbl-rolled</t>
  </si>
  <si>
    <t>Translucent White , Thin</t>
  </si>
  <si>
    <t>Pink, Dbl-rolled</t>
  </si>
  <si>
    <t>Pink, Thin</t>
  </si>
  <si>
    <t>Dusty Lilac, Dbl-rolled</t>
  </si>
  <si>
    <t>Dusty Lilac, Thin</t>
  </si>
  <si>
    <t>Salmon Pink, Dbl-rolled</t>
  </si>
  <si>
    <t>Salmon Pink, Thin</t>
  </si>
  <si>
    <t>Cinnabar, Dbl-rolled</t>
  </si>
  <si>
    <t>Cinnabar, Thin</t>
  </si>
  <si>
    <t>Umber, Dbl-rolled</t>
  </si>
  <si>
    <t>Umber, Thin</t>
  </si>
  <si>
    <t>Pea Pod, Dbl-rolled</t>
  </si>
  <si>
    <t>Pea Pod, Thin</t>
  </si>
  <si>
    <t>Marigold Yellow, Dbl-rolled</t>
  </si>
  <si>
    <t>Marigold Yellow, Thin</t>
  </si>
  <si>
    <t>Pumpkin Orange, Dbl-rolled</t>
  </si>
  <si>
    <t>Pumpkin Orange, Thin</t>
  </si>
  <si>
    <t>Burnt Orange, Dbl-rolled</t>
  </si>
  <si>
    <t>Burnt Orange, Thin</t>
  </si>
  <si>
    <t>Plum , Dbl-rolled</t>
  </si>
  <si>
    <t>Plum , Thin</t>
  </si>
  <si>
    <t>Gold Purple , Dbl-rolled</t>
  </si>
  <si>
    <t>Gold Purple, Thin</t>
  </si>
  <si>
    <t>Deep Gray, Dbl-rolled</t>
  </si>
  <si>
    <t>Deep Gray, Thin</t>
  </si>
  <si>
    <t>Butterscotch, Dbl-rolled</t>
  </si>
  <si>
    <t>Butterscotch, Thin</t>
  </si>
  <si>
    <t>Opaline , Dbl-rolled</t>
  </si>
  <si>
    <t>Opaline , Thin</t>
  </si>
  <si>
    <t>Cream, Dbl-rolled</t>
  </si>
  <si>
    <t>Cream, Thin</t>
  </si>
  <si>
    <t>Petal Pink, Dbl-rolled</t>
  </si>
  <si>
    <t>Petal Pink, Thin</t>
  </si>
  <si>
    <t>Warm White, Dbl-rolled</t>
  </si>
  <si>
    <t>Warm White, Thin</t>
  </si>
  <si>
    <t>Reactive Ice Clear, Dbl-rolled</t>
  </si>
  <si>
    <t>Reactive Ice Clear, Dbl-rolled, Irid, rainbow</t>
  </si>
  <si>
    <t>Reactive Ice Clear, Thin</t>
  </si>
  <si>
    <t>Reactive Ice Clear, Thin, Irid, rainbow</t>
  </si>
  <si>
    <t>Clear, Silver to Gold, Dbl-rolled</t>
  </si>
  <si>
    <t>Clear, Silver to Gold, Dbl-rolled, Irid, rainbow</t>
  </si>
  <si>
    <t>Clear, Silver to Gold, Thin</t>
  </si>
  <si>
    <t>Clear, Silver to Gold, Thin, Irid, rainbow</t>
  </si>
  <si>
    <t>Clear, Silver to Bronze, Dbl-rolled</t>
  </si>
  <si>
    <t>Clear, Silver to Bronze, Dbl-rolled, Irid, rainbow</t>
  </si>
  <si>
    <t>Clear, Silver to Bronze, Thin</t>
  </si>
  <si>
    <t>Clear, Silver to Bronze, Thin, Irid, rainbow</t>
  </si>
  <si>
    <t>Light Orange , Dbl-rolled</t>
  </si>
  <si>
    <t>Light Orange , Dbl-rolled, Irid, rainbow</t>
  </si>
  <si>
    <t>Light Orange , Thin</t>
  </si>
  <si>
    <t>Light Orange , Thin, Irid, rainbow</t>
  </si>
  <si>
    <t>Clear, Soft Ripple</t>
  </si>
  <si>
    <t>Clear, Ripple, hrgbone</t>
  </si>
  <si>
    <t>Clear, Soft Ripple, Irid</t>
  </si>
  <si>
    <t>Clear, Ripple, hrgbone, Irid</t>
  </si>
  <si>
    <t>Clear, Dbl-rolled</t>
  </si>
  <si>
    <t>Clear, Dbl-rolled, Irid, rainb.</t>
  </si>
  <si>
    <t>Clear, Dbl-rolled, Irid, Patterned</t>
  </si>
  <si>
    <t>Clear, Dbl-rolled, Irid, patterned</t>
  </si>
  <si>
    <t>Clear, Dbl-rolled, Irid, silver</t>
  </si>
  <si>
    <t>Clear, Dbl-rolled, Irid, gold</t>
  </si>
  <si>
    <t>Clear, Reed</t>
  </si>
  <si>
    <t>Clear, Reed, Irid</t>
  </si>
  <si>
    <t>Clear, Accordion</t>
  </si>
  <si>
    <t>Clear, Accordion, Irid</t>
  </si>
  <si>
    <t>Clear, Prismatic</t>
  </si>
  <si>
    <t>Clear, Prismatic, Irid</t>
  </si>
  <si>
    <t>Clear, Thin</t>
  </si>
  <si>
    <t>Clear, Thin, Irid, rainbow</t>
  </si>
  <si>
    <t>Clear, Thin, Reed</t>
  </si>
  <si>
    <t>Clear, Thin, Reed, Irid</t>
  </si>
  <si>
    <t>Clear, Thin, Accordion</t>
  </si>
  <si>
    <t>Clear, Thin, Accordion, Irid</t>
  </si>
  <si>
    <t>Clear, Thin, Irid, silver</t>
  </si>
  <si>
    <t>Clear, Thin, Irid, gold</t>
  </si>
  <si>
    <t>Clear, 6mm</t>
  </si>
  <si>
    <t>Deep Plum, Dbl-rolled</t>
  </si>
  <si>
    <t>Deep Plum, Dbl-rolled, Irid, rainb.</t>
  </si>
  <si>
    <t>Deep Plum, Thin</t>
  </si>
  <si>
    <t>Deep Plum, Thin, Irid, rainbow</t>
  </si>
  <si>
    <t>Light Green, Dbl-rolled</t>
  </si>
  <si>
    <t>Light Green, Dbl-rolled, Irid, rainb.</t>
  </si>
  <si>
    <t>Light Green, Thin</t>
  </si>
  <si>
    <t>Light Green, Thin, Irid, rainbow</t>
  </si>
  <si>
    <t>Aquamarine Blue, Dbl-rolled</t>
  </si>
  <si>
    <t>Aquamarine Blue, Dbl-rolled, Irid, rainb.</t>
  </si>
  <si>
    <t>Aquamarine Blue, Thin</t>
  </si>
  <si>
    <t>Aquamarine Blue, Thin, Irid, rainbow</t>
  </si>
  <si>
    <t>Dark Rose Brown, Dbl-rolled</t>
  </si>
  <si>
    <t>Dark Rose Brown, Dbl-rolled, Irid, rainb.</t>
  </si>
  <si>
    <t>Dark Rose Brown, Thin</t>
  </si>
  <si>
    <t>Dark Rose Brown, Thin, Irid, rainbow</t>
  </si>
  <si>
    <t>Aventurine Green, Dbl-rolled</t>
  </si>
  <si>
    <t>Aventurine Green, Dbl-rolled, Irid, rainb.</t>
  </si>
  <si>
    <t>Aventurine Green, Thin</t>
  </si>
  <si>
    <t>Aventurine Green, Thin, Irid, rainbow</t>
  </si>
  <si>
    <t>Deep Royal Blue, Dbl-rolled</t>
  </si>
  <si>
    <t>Deep Royal Blue, Dbl-rolled, Irid, rainb.</t>
  </si>
  <si>
    <t>Deep Royal Blue, Thin</t>
  </si>
  <si>
    <t>Deep Royal Blue, Thin, Irid, rainbow</t>
  </si>
  <si>
    <t>Turquoise Blue, Dbl-rolled, Irid, rainb.</t>
  </si>
  <si>
    <t>Turquoise Blue, Thin, Irid, rainbow</t>
  </si>
  <si>
    <t>Midnight Blue, Dbl-rolled</t>
  </si>
  <si>
    <t>Midnight Blue, Dbl-rolled, Irid, rainb.</t>
  </si>
  <si>
    <t>Midnight Blue, Thin</t>
  </si>
  <si>
    <t>Midnight Blue, Thin, Irid, rainbow</t>
  </si>
  <si>
    <t>Sienna, Dbl-rolled</t>
  </si>
  <si>
    <t>Sienna, Dbl-rolled, Irid, rainbow</t>
  </si>
  <si>
    <t>Sienna, Thin</t>
  </si>
  <si>
    <t>Sienna, Thin, Irid, rainbow</t>
  </si>
  <si>
    <t>Yellow, Dbl-rolled</t>
  </si>
  <si>
    <t>Yellow, Dbl-rolled, Irid, rainb.</t>
  </si>
  <si>
    <t>Yellow, Thin</t>
  </si>
  <si>
    <t>Yellow, Thin, Irid, rainbow</t>
  </si>
  <si>
    <t>Red, Dbl-rolled, Irid, rainb.</t>
  </si>
  <si>
    <t>Red, Thin, Irid, rainbow</t>
  </si>
  <si>
    <t>Orange, Dbl-rolled, Irid, rainb.</t>
  </si>
  <si>
    <t>Orange, Thin, Irid, rainbow</t>
  </si>
  <si>
    <t>Chartreuse, Dbl-Rolled</t>
  </si>
  <si>
    <t>Chartreuse, Dbl-rolled, Irid, rainb.</t>
  </si>
  <si>
    <t>Chartreuse, Thin</t>
  </si>
  <si>
    <t>Chartreuse, Thin, Irid, rainbow</t>
  </si>
  <si>
    <t>Deep Royal Purple, Dbl-rolled</t>
  </si>
  <si>
    <t>Deep Royal Purple, Dbl-rolled, Irid, rainb.</t>
  </si>
  <si>
    <t>Deep Royal Purple, Thin</t>
  </si>
  <si>
    <t>Deep Royal Purple, Thin, Irid, rainbow</t>
  </si>
  <si>
    <t>Charcoal Gray, Dbl-rolled</t>
  </si>
  <si>
    <t>Charcoal Gray, Dbl-rolled, Irid, rainb.</t>
  </si>
  <si>
    <t>Charcoal Gray, Thin</t>
  </si>
  <si>
    <t>Charcoal Gray, Thin, Irid, rainbow</t>
  </si>
  <si>
    <t>Medium Amber, Dbl-rolled</t>
  </si>
  <si>
    <t>Medium Amber, Dbl-rolled, Irid, rainb.</t>
  </si>
  <si>
    <t>Medium Amber, Thin</t>
  </si>
  <si>
    <t>Medium Amber, Thin, Irid, rainbow</t>
  </si>
  <si>
    <t>Aventurine Blue, Dbl-rolled</t>
  </si>
  <si>
    <t>Aventurine Blue, Dbl-rolled, Irid, rainbow</t>
  </si>
  <si>
    <t>Aventurine Blue, Thin</t>
  </si>
  <si>
    <t>Aventurine Blue, Thin, Irid, rainbow</t>
  </si>
  <si>
    <t>Olive Green, Dbl-rolled, Irid, rainb.</t>
  </si>
  <si>
    <t>Olive Green, Thin, Irid, rainbow</t>
  </si>
  <si>
    <t>Kelly Green, Dbl-rolled</t>
  </si>
  <si>
    <t>Kelly Green, Dbl-rolled, Irid, rainb.</t>
  </si>
  <si>
    <t>Kelly Green, Thin</t>
  </si>
  <si>
    <t>Kelly Green, Thin, Irid, rainbow</t>
  </si>
  <si>
    <t>Caribbean Blue, Dbl-rolled</t>
  </si>
  <si>
    <t>Caribbean Blue, Dbl-rolled, Irid, rainb.</t>
  </si>
  <si>
    <t>Caribbean Blue, Thin</t>
  </si>
  <si>
    <t>Caribbean Blue, Thin, Irid, rainbow</t>
  </si>
  <si>
    <t>Light Coral , Dbl-rolled</t>
  </si>
  <si>
    <t>Light Coral , Dbl-rolled, Irid, rainbow</t>
  </si>
  <si>
    <t>Light Coral ,Thin</t>
  </si>
  <si>
    <t>Light Coral , Thin, Irid, Rainbow</t>
  </si>
  <si>
    <t>Fern Green, Dbl-rolled</t>
  </si>
  <si>
    <t>Fern Green, Dbl-rolled, Irid, rainbow</t>
  </si>
  <si>
    <t>Fern Green Dbl-rolled, Irid, rainbow</t>
  </si>
  <si>
    <t>Fern Green, Thin</t>
  </si>
  <si>
    <t>Fern Green, Thin, Irid, rainbow</t>
  </si>
  <si>
    <t>Light Pink , Dbl-rolled</t>
  </si>
  <si>
    <t>Light Pink , Dbl-rolled, Irid, rainb.</t>
  </si>
  <si>
    <t>Light Pink , Thin</t>
  </si>
  <si>
    <t>Light Pink , Thin, Irid, rainbow</t>
  </si>
  <si>
    <t>Violet , Dbl-Rolled</t>
  </si>
  <si>
    <t>Violet , Dbl-Rolled, Irid, rainb.</t>
  </si>
  <si>
    <t>Violet , Thin</t>
  </si>
  <si>
    <t>Violet , Thin, Irid, rainbow</t>
  </si>
  <si>
    <t>Pine Green, Dbl-rolled</t>
  </si>
  <si>
    <t>Pine Green, Dbl-rolled, Irid, rainbow</t>
  </si>
  <si>
    <t>Pine Green, Thin</t>
  </si>
  <si>
    <t>Pine Green, Thin, Irid, rainbow</t>
  </si>
  <si>
    <t>Sunset Coral, Dbl-rolled</t>
  </si>
  <si>
    <t>Sunset Coral, Dbl-rolled, Irid, rainb.</t>
  </si>
  <si>
    <t>Sunset Coral, Thin</t>
  </si>
  <si>
    <t>Sunset Coral, Thin, Irid, rainbow</t>
  </si>
  <si>
    <t>Cranberry Pink, Dbl-rolled</t>
  </si>
  <si>
    <t>Cranberry Pink, Dbl-rolled, Irid, rainb.</t>
  </si>
  <si>
    <t>Cranberry Pink, Thin</t>
  </si>
  <si>
    <t>Cranberry Pink, Thin, Irid, rainbow</t>
  </si>
  <si>
    <t>Marigold Yellow, Dbl-rolled, Irid, rainb.</t>
  </si>
  <si>
    <t>Marigold Yellow, Thin, Irid, rainbow</t>
  </si>
  <si>
    <t>Carnelian, Dbl-rolled</t>
  </si>
  <si>
    <t>Carnelian, Irid, rainbow</t>
  </si>
  <si>
    <t>Carnelian, Thin</t>
  </si>
  <si>
    <t>Carnelian, Thin, Irid, rainbow</t>
  </si>
  <si>
    <t>Garnet Red, Dbl-rolled</t>
  </si>
  <si>
    <t>Garnet Red, Dbl-rolled, Irid, rainbow</t>
  </si>
  <si>
    <t>Garnet Red, Thin</t>
  </si>
  <si>
    <t>Garnet Red, Thin, Irid, rainbow</t>
  </si>
  <si>
    <t>Fuchsia, Dbl-rolled</t>
  </si>
  <si>
    <t>Fuchsia, Dbl-rolled, Irid, rainbow</t>
  </si>
  <si>
    <t>Fuchsia, Thin</t>
  </si>
  <si>
    <t>Fuchsia, Thin, Irid, rainbow</t>
  </si>
  <si>
    <t>Gold Purple, Dbl-rolled</t>
  </si>
  <si>
    <t>Gold Purple, Dbl-rolled, Irid, rainb.</t>
  </si>
  <si>
    <t>Gold Purple, Thin, Irid, rainbow</t>
  </si>
  <si>
    <t>Crystal Clear, Dbl-rolled</t>
  </si>
  <si>
    <t>Crystal Clear, Thin</t>
  </si>
  <si>
    <t>Crystal Clear, 6mm</t>
  </si>
  <si>
    <t>TEKTA, Crystal Clear, 3mm, 24" x 48"</t>
  </si>
  <si>
    <t>TEKTA, Crystal Clear, 4mm, 24" x 48"</t>
  </si>
  <si>
    <t>TEKTA, Crystal Clear, 6mm, 24" x 48"</t>
  </si>
  <si>
    <t>Light Plum, Dbl-rolled</t>
  </si>
  <si>
    <t>Light Plum, Dbl-rolled, Irid, rainbow</t>
  </si>
  <si>
    <t>Light Plum, Thin</t>
  </si>
  <si>
    <t>Light Plum, Thin, Irid, rainbow</t>
  </si>
  <si>
    <t>Light Steel Blue, Dbl-rolled</t>
  </si>
  <si>
    <t>Light Steel Blue, Dbl-rolled, Irid, rainb.</t>
  </si>
  <si>
    <t>Light Steel Blue, Thin</t>
  </si>
  <si>
    <t>Light Steel Blue, Thin, Irid, rainbow</t>
  </si>
  <si>
    <t>Light Aquamarine Blue, Dbl-rolled</t>
  </si>
  <si>
    <t>Light Aquamarine Blue, Dbl-rolled, Irid, rainb.</t>
  </si>
  <si>
    <t>Light Aquamarine Blue, Thin</t>
  </si>
  <si>
    <t>Light Aquamarine Blue, Thin, Irid, rainbow</t>
  </si>
  <si>
    <t>Light Bronze, Dbl-rolled</t>
  </si>
  <si>
    <t>Light Bronze, Dbl-rolled, Irid, rainb.</t>
  </si>
  <si>
    <t>Light Bronze, Thin</t>
  </si>
  <si>
    <t>Light Bronze, Thin, Irid, rainbow</t>
  </si>
  <si>
    <t>Lt. Aventurine Green, Dbl-rolled</t>
  </si>
  <si>
    <t>Lt. Aventurine Green, Dbl-rolled, Irid, rainb.</t>
  </si>
  <si>
    <t>Lt. Aventurine Green, Thin</t>
  </si>
  <si>
    <t>Lt. Aventurine Green, Thin, Irid, rainbow</t>
  </si>
  <si>
    <t>Light Sky Blue, Dbl-rolled</t>
  </si>
  <si>
    <t>Light Sky Blue, Dbl-rolled, Irid, rainb.</t>
  </si>
  <si>
    <t>Light Sky Blue, Thin</t>
  </si>
  <si>
    <t>Light Sky Blue, Thin, Irid, rainbow</t>
  </si>
  <si>
    <t>Light Turquoise Blue, Dbl-rolled</t>
  </si>
  <si>
    <t>Light Turquoise Blue, Dbl-rolled, Irid, rainbow</t>
  </si>
  <si>
    <t>Light Turquoise Blue, Thin</t>
  </si>
  <si>
    <t>Light Turquoise Blue, Thin, Irid, rainbow</t>
  </si>
  <si>
    <t>Emerald Green, Dbl-rolled</t>
  </si>
  <si>
    <t>Emerald Green, Dbl-rolled, Irid, rainb.</t>
  </si>
  <si>
    <t>Emerald Green, Thin</t>
  </si>
  <si>
    <t>Emerald Green, Thin, Irid, rainbow</t>
  </si>
  <si>
    <t>Tan, Dbl-rolled</t>
  </si>
  <si>
    <t>Tan, Dbl-rolled, Irid, rainbow</t>
  </si>
  <si>
    <t>Tan, Thin</t>
  </si>
  <si>
    <t>Tan, Thin, Irid, rainbow</t>
  </si>
  <si>
    <t>Spring Green, Dbl-rolled, Irid, rainb.</t>
  </si>
  <si>
    <t>Spring Green, Thin, Irid, rainbow</t>
  </si>
  <si>
    <t>Light Violet, Dbl-rolled</t>
  </si>
  <si>
    <t>Light Violet, Dbl-rolled, Irid, rainb.</t>
  </si>
  <si>
    <t>Light Violet, Thin</t>
  </si>
  <si>
    <t>Light Violet, Thin, Irid, rainbow</t>
  </si>
  <si>
    <t>Light Silver Gray, Dbl-rolled</t>
  </si>
  <si>
    <t>Light Silver Gray, Dbl-rolled, Irid, rainb.</t>
  </si>
  <si>
    <t>Light Silver Gray, Thin</t>
  </si>
  <si>
    <t>Light Silver Gray, Thin, Irid, rainbow</t>
  </si>
  <si>
    <t>Light Amber, Dbl-rolled</t>
  </si>
  <si>
    <t>Light Amber, Dbl-rolled, Irid, rainb.</t>
  </si>
  <si>
    <t>Light Amber, Thin</t>
  </si>
  <si>
    <t>Light Amber, Thin, Irid, rainbow</t>
  </si>
  <si>
    <t>Khaki, Dbl-Rolled</t>
  </si>
  <si>
    <t>Khaki, Dbl-rolled, Irid, rainbow</t>
  </si>
  <si>
    <t>Khaki, Thin</t>
  </si>
  <si>
    <t>Khaki, Thin, Irid, rainbow</t>
  </si>
  <si>
    <t>Neo-Lavender, Dbl-rolled</t>
  </si>
  <si>
    <t>Neo-Lavender, Dbl-rolled, Irid, rainbow</t>
  </si>
  <si>
    <t>Neo-Lavender, Thin</t>
  </si>
  <si>
    <t>Neo-Lavender, Thin, Irid, rainbow</t>
  </si>
  <si>
    <t>Sea Blue, Dbl-rolled</t>
  </si>
  <si>
    <t>Sea Blue, Dbl-rolled, Irid, rainbow</t>
  </si>
  <si>
    <t>Sea Blue, Thin</t>
  </si>
  <si>
    <t>Sea Blue, Thin, Irid, rainbow</t>
  </si>
  <si>
    <t>Oregon Gray, Dbl-rolled</t>
  </si>
  <si>
    <t>Oregon Gray, Dbl-rolled, Irid, rainbow</t>
  </si>
  <si>
    <t>Oregon Gray, Thin</t>
  </si>
  <si>
    <t>Oregon Gray, Thin, Irid, rainbow</t>
  </si>
  <si>
    <t>True Blue, Dbl-rolled</t>
  </si>
  <si>
    <t>True Blue, Dbl-rolled, Irid, rainbow</t>
  </si>
  <si>
    <t>True Blue, Thin</t>
  </si>
  <si>
    <t>True Blue, Thin, Irid, rainbow</t>
  </si>
  <si>
    <t>Juniper Blue, Tint, Dbl-rolled</t>
  </si>
  <si>
    <t>Grass Green, Tint, Dbl-rolled</t>
  </si>
  <si>
    <t>Aqua Blue, Tint, Dbl-rolled</t>
  </si>
  <si>
    <t>Indigo, Tint, Dbl-rolled</t>
  </si>
  <si>
    <t>Brown Topaz Tint, Dbl-rolled</t>
  </si>
  <si>
    <t>Pale Yellow, Tint, Dbl-rolled</t>
  </si>
  <si>
    <t>Erbium Pink, Tint, Dbl-rolled</t>
  </si>
  <si>
    <t>Burnt Scarlet , Tint, Dbl-rolled</t>
  </si>
  <si>
    <t>Ruby Red , Tint, Dbl-rolled</t>
  </si>
  <si>
    <t>Green Tea, Tint, Dbl-rolled</t>
  </si>
  <si>
    <t>Light Amber, Tint, Dbl-rolled</t>
  </si>
  <si>
    <t>Gray, Tint, Dbl-rolled</t>
  </si>
  <si>
    <t>Ruby Pink , Tint, Dbl-rolled</t>
  </si>
  <si>
    <t>Ruby Pink , Dbl-rolled, Irid, rainbow</t>
  </si>
  <si>
    <t>Coral Orange, Tint, Dbl-rolled</t>
  </si>
  <si>
    <t>Medium Amber, Tint, Dbl-rolled</t>
  </si>
  <si>
    <t>Dark Amber, Tint, Dbl-rolled</t>
  </si>
  <si>
    <t>Spruce Green, Tint, Dbl-rolled</t>
  </si>
  <si>
    <t>Lt. Neo-Lavender Shift, Tint, Dbl-rolled</t>
  </si>
  <si>
    <t>Lavender Green Shift Tint, Dbl-rolled</t>
  </si>
  <si>
    <t>Red Amber Tint, Dbl-rolled</t>
  </si>
  <si>
    <t>Light Rhubarb Shift Tint, Dbl-rolled</t>
  </si>
  <si>
    <t>Rhubarb Pink/Green Shift, Tint, Dbl-rolled</t>
  </si>
  <si>
    <t>Gray Blue, Tint, Dbl-rolled</t>
  </si>
  <si>
    <t>Olive Smoke, Tint, Dbl-rolled</t>
  </si>
  <si>
    <t>Olivine Tint, Dbl-rolled</t>
  </si>
  <si>
    <t>Lemon Tint, Dbl-rolled</t>
  </si>
  <si>
    <t>Fuchsia Tint, Dbl-rolled</t>
  </si>
  <si>
    <t>Copper Tint, Dbl-rolled</t>
  </si>
  <si>
    <t>Purple Blue Tint, Dbl-rolled</t>
  </si>
  <si>
    <t>Lavender Gray Tint, Dbl-rolled</t>
  </si>
  <si>
    <t>Pine Green Tint, Dbl-rolled</t>
  </si>
  <si>
    <t>Clear, Sunflower Yellow Opal, Dbl-rolled</t>
  </si>
  <si>
    <t>Clear, Red Opal, Dbl-rolled</t>
  </si>
  <si>
    <t>Clear, Spring Green Opal, Dbl-rolled</t>
  </si>
  <si>
    <t>Clear, French Vanilla Opal, Dbl-rolled</t>
  </si>
  <si>
    <t>Clear, Deep Cobalt Blue Opal, Dbl-rolled</t>
  </si>
  <si>
    <t>Clear, Egyptian Blue Opal, Dbl-rolled</t>
  </si>
  <si>
    <t>Clear, Black Opal</t>
  </si>
  <si>
    <t>Clear, Black Opal, Dbl-rolled</t>
  </si>
  <si>
    <t>Blue Opal, Plum</t>
  </si>
  <si>
    <t>White Opal, Light Green</t>
  </si>
  <si>
    <t>Powder Blue Opal, Marine Blue</t>
  </si>
  <si>
    <t>White Opal, Dark Brown</t>
  </si>
  <si>
    <t>White Opal, Dark Brown, Dbl-rolled</t>
  </si>
  <si>
    <t>Mint Opal, Deep Forest Green</t>
  </si>
  <si>
    <t>Mint Opal, Deep Forest Green, Dbl-rolled</t>
  </si>
  <si>
    <t>Turquoise Blue, Deep Royal Blue, Dbl-rolled</t>
  </si>
  <si>
    <t>Turquoise Transparent, Cobalt Blue</t>
  </si>
  <si>
    <t>Yellow Opal, Deep Forest Green</t>
  </si>
  <si>
    <t>Yellow Opal, Deep Forest Green, Dbl-rolled</t>
  </si>
  <si>
    <t>White Opal, Orange Opal</t>
  </si>
  <si>
    <t>Red Opal, White Opal</t>
  </si>
  <si>
    <t>Yellow, Red , Dbl-rolled</t>
  </si>
  <si>
    <t>Yellow, Red , Thin</t>
  </si>
  <si>
    <t>Royal Purple, Powder Blue Opal</t>
  </si>
  <si>
    <t>Charcoal Gray, White Opal</t>
  </si>
  <si>
    <t>Clear, White Opal</t>
  </si>
  <si>
    <t>Clear, White Opal, Dbl-rolled</t>
  </si>
  <si>
    <t>Clear, White Opal, Dbl-rolled, Irid, rainbow</t>
  </si>
  <si>
    <t>Medium Amber, White Opal, Dbl-rolled</t>
  </si>
  <si>
    <t>Medium Amber, White Opal,Thin</t>
  </si>
  <si>
    <t>Medium Amber, White Opal, Thin</t>
  </si>
  <si>
    <t>Clear, Blue Aventurine, Dbl-rolled</t>
  </si>
  <si>
    <t>Clear, Blue Aventurine, Dbl-rolled, Irid, rainbow</t>
  </si>
  <si>
    <t>Clear, Blue Aventurine, Dbl-rolled, irid, rainbow</t>
  </si>
  <si>
    <t>Caribbean Blue, White Opal, Dbl-rolled</t>
  </si>
  <si>
    <t>Caribbean Blue, White Opal, Thin</t>
  </si>
  <si>
    <t>Dark Brown, White Opal</t>
  </si>
  <si>
    <t>Olive Green Opal, Forest Green, Dbl-rolled</t>
  </si>
  <si>
    <t>Aqua Blue Tint, White, Dbl-rolled</t>
  </si>
  <si>
    <t>Aqua Blue Tint, White, Thin</t>
  </si>
  <si>
    <t>Soft Yellow Opal, Deep Red</t>
  </si>
  <si>
    <t>White Opal, Pink Opal</t>
  </si>
  <si>
    <t>White Opal, Lavender Blue Opal</t>
  </si>
  <si>
    <t>White Opal, Salmon Pink Opal</t>
  </si>
  <si>
    <t>White Opal, Cranberry Pink</t>
  </si>
  <si>
    <t>Cranberry Pink, White Opal, Dbl-rolled</t>
  </si>
  <si>
    <t>Light Turquoise Blue, True Blue,Dbl-rol,Fus,10 x 1</t>
  </si>
  <si>
    <t>Light Turquoise Blue, True Blue, Dbl-rolled</t>
  </si>
  <si>
    <t>Cranb Pink, Royal Blue, Spring Green, White, Dbl-rolled</t>
  </si>
  <si>
    <t>Azure Blue Opal, Jade Grn Opal, Neo-lavender, Soft Ripple</t>
  </si>
  <si>
    <t>Azure Blue Opal, Jade Grn Opal, Neo-lavender, Dbl-rolled</t>
  </si>
  <si>
    <t>Clear, Black, White, Dbl-rolled</t>
  </si>
  <si>
    <t>Clear, Turquoise Blue, White, Dbl-rolled</t>
  </si>
  <si>
    <t>White Opal, Orange Opal, Dp. Forest Green</t>
  </si>
  <si>
    <t>Cranberry Pink, Royal Blue, Spring Green, Soft Ripple</t>
  </si>
  <si>
    <t>Cranberry Pink, Royal Blue, Spring Green, Dbl-rolled</t>
  </si>
  <si>
    <t>Woodland Brown Opal, Ivory &amp; Black, Soft Ripple</t>
  </si>
  <si>
    <t>Woodland Brown Opal, Ivory &amp; Black, Dbl-rolled</t>
  </si>
  <si>
    <t>Woodland Brown Opal, Ivory &amp; Black,Thin</t>
  </si>
  <si>
    <t>Olive Green Opal, Forest Green, Deep Brown, Dbl-rolled</t>
  </si>
  <si>
    <t>White Opal, Dp. Royal Purple, Cran. Pink</t>
  </si>
  <si>
    <t>Cranberry Pink, Gold Purple, White, Soft Ripple</t>
  </si>
  <si>
    <t>Cranberry Pink, Gold Purple, White, Dbl-rolled</t>
  </si>
  <si>
    <t>Cranberry Pink, Emerald Green, White, Soft Ripple</t>
  </si>
  <si>
    <t>Cranberry Pink, Emerald Green, White, Dbl-rolled</t>
  </si>
  <si>
    <t>Cranberry Pink, Azure Blue, White Opal, Soft Ripple</t>
  </si>
  <si>
    <t>Cranberry Pink, Azure Blue, White Opal, Dbl-rolled</t>
  </si>
  <si>
    <t>White Opal, Dp. Forest Grn, Caramel Opal</t>
  </si>
  <si>
    <t>SPRING: Blue, Green, Aqua &amp; Pink</t>
  </si>
  <si>
    <t>AUTUMN: Orange, Yellow, &amp; Red</t>
  </si>
  <si>
    <t>SUMMER: Green &amp; Yellow</t>
  </si>
  <si>
    <t>Spring Green &amp; Deep Pink</t>
  </si>
  <si>
    <t>Black Streamers on Clear</t>
  </si>
  <si>
    <t>Clear with Clear Fracs, Dbl-rolled, Irid, rainbow</t>
  </si>
  <si>
    <t>SPRING: Blue, Green, Aqua, &amp; Pink</t>
  </si>
  <si>
    <t>WINTER: White (with Clear Streamers)</t>
  </si>
  <si>
    <t>Deep Pink, Light Pink, &amp; White</t>
  </si>
  <si>
    <t>Light Pink, Green, &amp; White</t>
  </si>
  <si>
    <t>Green &amp; White</t>
  </si>
  <si>
    <t>White (with Black Streamers)</t>
  </si>
  <si>
    <t>Blue &amp; White</t>
  </si>
  <si>
    <t>Light Pink, Blue, &amp; White</t>
  </si>
  <si>
    <t>Light Pink &amp; White</t>
  </si>
  <si>
    <t>Light Pink, Plum, &amp; White</t>
  </si>
  <si>
    <t>Pink, Purple, Green, Blue w/ Pink Streamers</t>
  </si>
  <si>
    <t>Black with Black Streamers on Clear</t>
  </si>
  <si>
    <t>Royal Blue Streamers on Clear</t>
  </si>
  <si>
    <t>Forest Green Streamers on Clear</t>
  </si>
  <si>
    <t>White Streamers on Clear</t>
  </si>
  <si>
    <t>Black &amp; White Streamers on Clear</t>
  </si>
  <si>
    <t>Blue &amp; White Streamers on Clear</t>
  </si>
  <si>
    <t>Pink, Green, &amp; Blue Streamers on Clear</t>
  </si>
  <si>
    <t>Black Frit w/Blk Strmrs. on Clear</t>
  </si>
  <si>
    <t>Clear with Clear Frit, Dbl-rolled</t>
  </si>
  <si>
    <t>Clear with Clear Frit, Dbl-rolled, Irid, Rainbow</t>
  </si>
  <si>
    <t>Red, Yellow, &amp; Orange Frit w/Orange Strmrs on Clear</t>
  </si>
  <si>
    <t>Adv. Grn., Lime Green &amp; Yellow Frit w/Lime Strmrs on Clear</t>
  </si>
  <si>
    <t>Pink &amp; Cranberry Frit w/Pink Strmrs. on Clear</t>
  </si>
  <si>
    <t>Royal Blue &amp; Turq Frit, Cobalt Blue &amp; Turq Strmrs</t>
  </si>
  <si>
    <t>Adv. Grn. &amp; Jade Grn Frit w/Adv. Grn. Strmrs on Clear</t>
  </si>
  <si>
    <t>Gray &amp; Black Frit w/White Strms. on Clear</t>
  </si>
  <si>
    <t>Royal Blue, Cobalt Blue &amp; Lt.Aqua w/ Blue Strmrs on Clear</t>
  </si>
  <si>
    <t>Canary &amp; Sunflower Frit w/ Sunflower Strmrs</t>
  </si>
  <si>
    <t>Yellow, Blue, &amp; Red Frit w/Blue Strmrs on Clear</t>
  </si>
  <si>
    <t>Red Frit w/Red Streamers on Clear</t>
  </si>
  <si>
    <t>Gray &amp; Bronze Frit w/ Gray  &amp; Vanilla Strmrs</t>
  </si>
  <si>
    <t>Cran. &amp; Purple Frit w/ Cran. &amp; Purple Strmrs</t>
  </si>
  <si>
    <t>Vanilla &amp; Wht Frit w/ Vanilla &amp; Wht Strmr</t>
  </si>
  <si>
    <t>Neo-Lav &amp; Purp Frit w/ Cblt Blu, Purp Strmrs</t>
  </si>
  <si>
    <t>Clear with Clear Streamers, Dbl-rolled, Irid, rainbow</t>
  </si>
  <si>
    <t>Black Chopstix, Dbl-rolled</t>
  </si>
  <si>
    <t>Black Chopstix, Dbl-rolled, Irid, rainbow</t>
  </si>
  <si>
    <t>Clear Chopstix, Dbl-rolled, Irid, rainbow</t>
  </si>
  <si>
    <t>Blue Chopstix, Dbl-rolled</t>
  </si>
  <si>
    <t>Red Chopstix, Dbl-rolled</t>
  </si>
  <si>
    <t>White Chopstix, Dbl-rolled</t>
  </si>
  <si>
    <t>Reactive Cloud, 0.5mm Stringer</t>
  </si>
  <si>
    <t>Reactive Cloud, 1mm Stringer</t>
  </si>
  <si>
    <t>Reactive Cloud, 2mm Stringer</t>
  </si>
  <si>
    <t>Opaque White Opal, 0.5mm Stringer</t>
  </si>
  <si>
    <t>Opaque White Opal, 1mm Stringer</t>
  </si>
  <si>
    <t>Opaque White  Opal, 2mm Stringer</t>
  </si>
  <si>
    <t>Tomato Red Opal, 1mm Stringer</t>
  </si>
  <si>
    <t>Tomato Red Opal, 2mm Stringer</t>
  </si>
  <si>
    <t>Black Opal, 1mm Stringer</t>
  </si>
  <si>
    <t>Black  Opal, 2mm Stringer</t>
  </si>
  <si>
    <t>Stiff Black Opal, 0.5mm Stringer</t>
  </si>
  <si>
    <t>Powder Blue Opal, 1mm Stringer</t>
  </si>
  <si>
    <t>Powder Blue  Opal, 2mm Stringer</t>
  </si>
  <si>
    <t>Mint Green Opal, 1mm Stringer</t>
  </si>
  <si>
    <t>Mint Green  Opal, 2mm Stringer</t>
  </si>
  <si>
    <t>White Opal, 0.5mm Stringer</t>
  </si>
  <si>
    <t>White Opal, 1mm Stringer</t>
  </si>
  <si>
    <t>White Opal, 2mm Stringer</t>
  </si>
  <si>
    <t>Cobalt Blue Opal, 1mm Stringer</t>
  </si>
  <si>
    <t>Cobalt Blue  Opal, 2mm Stringer</t>
  </si>
  <si>
    <t>Turquoise Blue Opal, 0.5mm Stringer</t>
  </si>
  <si>
    <t>Turquoise Blue Opal, 1mm Stringer</t>
  </si>
  <si>
    <t>Turquoise Blue  Opal, 2mm Stringer</t>
  </si>
  <si>
    <t>Canary Yellow Opal, 1mm Stringer</t>
  </si>
  <si>
    <t>Canary Yellow  Opal, 2mm Stringer</t>
  </si>
  <si>
    <t>Red Opal, 0.5mm Stringer</t>
  </si>
  <si>
    <t>Red Opal, 1mm Stringer</t>
  </si>
  <si>
    <t>Red  Opal, 2mm Stringer</t>
  </si>
  <si>
    <t>Orange Opal, 0.5mm Stringer</t>
  </si>
  <si>
    <t>Orange Opal, 1mm Stringer</t>
  </si>
  <si>
    <t>Orange  Opal, 2mm Stringer</t>
  </si>
  <si>
    <t>Spring Green Opal, 0.5mm Stringer</t>
  </si>
  <si>
    <t>Spring Green Opal, 1mm Stringer</t>
  </si>
  <si>
    <t>Spring Green  Opal, 2mm Stringer</t>
  </si>
  <si>
    <t>Deco Gray Opal, 1mm Stringer</t>
  </si>
  <si>
    <t>Deco Gray  Opal, 2mm Stringer</t>
  </si>
  <si>
    <t>French Vanilla Opal, 0.5mm Stringer</t>
  </si>
  <si>
    <t>French Vanilla Opal, 1mm Stringer</t>
  </si>
  <si>
    <t>French Vanilla  Opal, 2mm Stringer</t>
  </si>
  <si>
    <t>Dark Forest Green Opal, 1mm Stringer</t>
  </si>
  <si>
    <t>Dark Forest Green Opal, 2mm Stringer</t>
  </si>
  <si>
    <t>Neo-Lavender Opal, 1mm Stringer</t>
  </si>
  <si>
    <t>Neo-Lavender  Opal, 2mm Stringer</t>
  </si>
  <si>
    <t>Teal Green Opal, 1mm Stringer</t>
  </si>
  <si>
    <t>Teal Green  Opal, 2mm Stringer</t>
  </si>
  <si>
    <t>Jade Green Opal, 1mm Stringer</t>
  </si>
  <si>
    <t>Jade Green  Opal, 2mm Stringer</t>
  </si>
  <si>
    <t>Steel Blue Opal, 1mm Stringer</t>
  </si>
  <si>
    <t>Steel Blue  Opal, 2mm Stringer</t>
  </si>
  <si>
    <t>Deep Cobalt Blue Opal, 0.5mm Stringer</t>
  </si>
  <si>
    <t>Deep Cobalt Blue Opal, 1mm Stringer</t>
  </si>
  <si>
    <t>Deep Cobalt Blue  Opal, 2mm Stringer</t>
  </si>
  <si>
    <t>Egyptian Blue Opal, 1mm Stringer</t>
  </si>
  <si>
    <t>Egyptian Blue Opal, 2mm Stringer</t>
  </si>
  <si>
    <t>Woodland Brown Opal, 1mm Stringer</t>
  </si>
  <si>
    <t>Woodland Brown Opal, 2mm Stringer</t>
  </si>
  <si>
    <t>Olive Green Opal, 1mm Stringer</t>
  </si>
  <si>
    <t>Olive Green Opal, 2mm Stringer</t>
  </si>
  <si>
    <t>Light Cyan Opal, 1mm Stringer</t>
  </si>
  <si>
    <t>Light Cyan Opal, 2mm Stringer</t>
  </si>
  <si>
    <t>Green Gold Opal, 1mm Stringer</t>
  </si>
  <si>
    <t>Green Gold Opal, 2mm Stringer</t>
  </si>
  <si>
    <t>Sunflower Yellow Opal, 0.5mm Stringer</t>
  </si>
  <si>
    <t>Sunflower Yellow Opal, 1mm Stringer</t>
  </si>
  <si>
    <t>Sunflower Yellow Opal, 2mm Stringer</t>
  </si>
  <si>
    <t>Deep Red Opal, 1mm Stringer</t>
  </si>
  <si>
    <t>Deep Red Opal, 2mm Stringer</t>
  </si>
  <si>
    <t>Pink Opal, 1mm Stringer</t>
  </si>
  <si>
    <t>Pink  Opal, 2mm Stringer</t>
  </si>
  <si>
    <t>Pumpkin Orange Opal, 1mm Stringer</t>
  </si>
  <si>
    <t>Pumpkin Orange Opal, 2mm Stringer</t>
  </si>
  <si>
    <t>Burnt Orange Opal, 1mm Stringer</t>
  </si>
  <si>
    <t>Burnt Orange Opal, 2mm Stringer</t>
  </si>
  <si>
    <t>Gold Purple Opal, 1mm Stringer</t>
  </si>
  <si>
    <t>Gold Purple Opal, 2mm Stringer</t>
  </si>
  <si>
    <t>Butterscotch Opal, 1mm Stringer</t>
  </si>
  <si>
    <t>Butterscotch Opal, 2mm Stringer</t>
  </si>
  <si>
    <t>Petal Pink Opal, 1mm Stringer</t>
  </si>
  <si>
    <t>Petal Pink Opal, 2mm Stringer</t>
  </si>
  <si>
    <t>Reactive Ice, 0.5mm Stringer</t>
  </si>
  <si>
    <t>Reactive Ice, 1mm Stringer</t>
  </si>
  <si>
    <t>Reactive Ice, 2mm Stringer</t>
  </si>
  <si>
    <t>Clear, 0.5mm Stringer</t>
  </si>
  <si>
    <t>Clear, 1mm Stringer</t>
  </si>
  <si>
    <t>Clear, 2mm Stringer</t>
  </si>
  <si>
    <t>Light Green Transparent, 1mm Stringer</t>
  </si>
  <si>
    <t>Light Green Transparent, 2mm Stringer</t>
  </si>
  <si>
    <t>Aquamarine Blue Transparent, 1mm Stringer</t>
  </si>
  <si>
    <t>Aquamarine Blue Transparent, 2mm Stringer</t>
  </si>
  <si>
    <t>Dark Rose Brown Transparent, 1mm Stringer</t>
  </si>
  <si>
    <t>Dark Rose Brown Transparent, 2mm Stringer</t>
  </si>
  <si>
    <t>Aventurine Green Transparent, 1mm Stringer</t>
  </si>
  <si>
    <t>Aventurine Green Transparent, 2mm Stringer</t>
  </si>
  <si>
    <t>Deep Royal Blue Transparent, 1mm Stringer</t>
  </si>
  <si>
    <t>Deep Royal Blue Transparent, 2mm Stringer</t>
  </si>
  <si>
    <t>Turquoise Blue Transparent, 0.5mm Stringer</t>
  </si>
  <si>
    <t>Turquoise Blue Transparent, 1mm Stringer</t>
  </si>
  <si>
    <t>Turquoise Blue Transparent, 2mm Stringer</t>
  </si>
  <si>
    <t>Midnight Blue Transparent, 1mm Stringer</t>
  </si>
  <si>
    <t>Midnight Blue Transparent, 2mm Stringer</t>
  </si>
  <si>
    <t>Sienna Transparent, 1mm Stringer</t>
  </si>
  <si>
    <t>Sienna Transparent, 2mm Stringer</t>
  </si>
  <si>
    <t>Yellow Transparent, 1mm Stringer</t>
  </si>
  <si>
    <t>Yellow Transparent, 2mm Stringer</t>
  </si>
  <si>
    <t>Red Transparent, 1mm Stringer</t>
  </si>
  <si>
    <t>Red Transparent, 2mm Stringer</t>
  </si>
  <si>
    <t>Orange Transparent, 1mm Stringer</t>
  </si>
  <si>
    <t>Orange Transparent, 2mm Stringer</t>
  </si>
  <si>
    <t>Chartreuse Transparent, 1mm Stringer</t>
  </si>
  <si>
    <t>Chartreuse Transparent, 2mm Stringer</t>
  </si>
  <si>
    <t>Deep Royal Purple Transparent, 1mm Stringer</t>
  </si>
  <si>
    <t>Deep Royal Purple Transparent, 2mm Stringer</t>
  </si>
  <si>
    <t>Charcoal Gray Transparent, 1mm Stringer</t>
  </si>
  <si>
    <t>Charcoal Gray Transparent, 2mm Stringer</t>
  </si>
  <si>
    <t>Medium Amber Transparent, 1mm Stringer</t>
  </si>
  <si>
    <t>Medium Amber Transparent, 2mm Stringer</t>
  </si>
  <si>
    <t>Aventurine Blue Transparent, 1mm Stringer</t>
  </si>
  <si>
    <t>Aventurine Blue Transparent, 2mm Stringer</t>
  </si>
  <si>
    <t>Olive Green Transparent, 1mm Stringer</t>
  </si>
  <si>
    <t>Olive Green Transparent, 2mm Stringer</t>
  </si>
  <si>
    <t>Kelly Green Transparent, 1mm Stringer</t>
  </si>
  <si>
    <t>Kelly Green Transparent, 2mm Stringer</t>
  </si>
  <si>
    <t>Violet  Transparent, 1mm Stringer</t>
  </si>
  <si>
    <t>Violet  Transparent, 2mm Stringer</t>
  </si>
  <si>
    <t>Sunset Coral Transparent, 1mm Stringer</t>
  </si>
  <si>
    <t>Sunset Coral Transparent, 2mm Stringer</t>
  </si>
  <si>
    <t>Cranberry Pink Transparent, 0.5mm Stringer</t>
  </si>
  <si>
    <t>Cranberry Pink Transparent, 1mm Stringer</t>
  </si>
  <si>
    <t>Cranberry Pink Transparent, 2mm Stringer</t>
  </si>
  <si>
    <t>Carnelian Transparent, 1mm Stringer</t>
  </si>
  <si>
    <t>Carnelian Transparent, 2mm Stringer</t>
  </si>
  <si>
    <t>Steel Blue Transparent, 1mm Stringer</t>
  </si>
  <si>
    <t>Steel Blue Transparent, 2mm Stringer</t>
  </si>
  <si>
    <t>Light Aquamarine Blue Transparent, 1mm Stringer</t>
  </si>
  <si>
    <t>Light Aquamarine Blue Transparent, 2mm Stringer</t>
  </si>
  <si>
    <t>Light Bronze Transparent, 1mm Stringer</t>
  </si>
  <si>
    <t>Light Bronze Transparent, 2mm Stringer</t>
  </si>
  <si>
    <t>Light Aventurine Green Transparent, 1mm Stringer</t>
  </si>
  <si>
    <t>Light Aventurine Green Transparent, 2mm Stringer</t>
  </si>
  <si>
    <t>Light Sky Blue Transparent, 1mm Stringer</t>
  </si>
  <si>
    <t>Light Sky Blue Transparent, 2mm Stringer</t>
  </si>
  <si>
    <t>Emerald Green Transparent, 1mm Stringer</t>
  </si>
  <si>
    <t>Emerald Green Transparent, 2mm Stringer</t>
  </si>
  <si>
    <t>Spring Green Transparent, 0.5mm Stringer</t>
  </si>
  <si>
    <t>Spring Green Transparent, 1mm Stringer</t>
  </si>
  <si>
    <t>Spring Green Transparent, 2mm Stringer</t>
  </si>
  <si>
    <t>Light Silver Gray Transparent, 1mm Stringer</t>
  </si>
  <si>
    <t>Light Silver Gray Transparent, 2mm Stringer</t>
  </si>
  <si>
    <t>Neo-Lavender Shift Transparent, 1mm Stringer</t>
  </si>
  <si>
    <t>Neo-Lavender Shift Transparent, 2mm Stringer</t>
  </si>
  <si>
    <t>Grass Green Tint, 1mm Stringer</t>
  </si>
  <si>
    <t>Grass Green Tint, 2mm Stringer</t>
  </si>
  <si>
    <t>Aqua Blue Tint, 1mm Stringer</t>
  </si>
  <si>
    <t>Aqua Blue Tint, 2mm Stringer</t>
  </si>
  <si>
    <t>Pale Yellow Tint, 1mm Stringer</t>
  </si>
  <si>
    <t>Pale Yellow Tint, 2mm Stringer</t>
  </si>
  <si>
    <t>Erbium Pink Tint, 1mm Stringer</t>
  </si>
  <si>
    <t>Erbium Pink Tint, 2mm Stringer</t>
  </si>
  <si>
    <t>Coral Orange Tint, 1mm Stringer</t>
  </si>
  <si>
    <t>Coral Orange Tint, 2mm Stringer</t>
  </si>
  <si>
    <t>Spruce Green Tint, 1mm Stringer</t>
  </si>
  <si>
    <t>Spruce Green Tint, 2mm Stringer</t>
  </si>
  <si>
    <t>Light Neo-Lavender Shift Tint, 1mm Stringer</t>
  </si>
  <si>
    <t>Light Neo-Lavender Shift Tint, 2mm Stringer</t>
  </si>
  <si>
    <t>Rhubarb Pink/Green Shift Tint, 1mm Stringer</t>
  </si>
  <si>
    <t>Rhubarb Pink/Green Shift Tint, 2mm Stringer</t>
  </si>
  <si>
    <t>Mixed opal colors, 1mm Stringer</t>
  </si>
  <si>
    <t>Mixed opal colors, 2mm Stringer</t>
  </si>
  <si>
    <t>Mixed transparent colors, 1mm Stringer</t>
  </si>
  <si>
    <t>Mixed transparent colors, 2mm Stringer</t>
  </si>
  <si>
    <t>Mixed colors, 0.5mm Stringer</t>
  </si>
  <si>
    <t>Mixed colors, 1mm Stringer</t>
  </si>
  <si>
    <t>Mixed colors, 2mm Stringer</t>
  </si>
  <si>
    <t>Opaque White Opal</t>
  </si>
  <si>
    <t>Turquoise Opaque</t>
  </si>
  <si>
    <t>Mineral Green Opaque</t>
  </si>
  <si>
    <t>Periwinkle Opaque</t>
  </si>
  <si>
    <t>Tomato Red</t>
  </si>
  <si>
    <t>Light Peach Cream</t>
  </si>
  <si>
    <t>Bluestone Opaque</t>
  </si>
  <si>
    <t>Stiff Black</t>
  </si>
  <si>
    <t>Powder Blue</t>
  </si>
  <si>
    <t>Mint Green</t>
  </si>
  <si>
    <t>Cobalt Blue</t>
  </si>
  <si>
    <t>Turquoise Blue</t>
  </si>
  <si>
    <t>Mineral Green</t>
  </si>
  <si>
    <t>Red</t>
  </si>
  <si>
    <t>Orange</t>
  </si>
  <si>
    <t>Spring Green</t>
  </si>
  <si>
    <t>Nougat</t>
  </si>
  <si>
    <t>Driftwood Gray</t>
  </si>
  <si>
    <t>Deco Gray</t>
  </si>
  <si>
    <t>French Vanilla</t>
  </si>
  <si>
    <t>Dark Forest Green</t>
  </si>
  <si>
    <t>Deep Cobalt Blue</t>
  </si>
  <si>
    <t>Dense White</t>
  </si>
  <si>
    <t>Clear 7-9mm</t>
  </si>
  <si>
    <t>Black Opal, Confetti, 4 oz jar</t>
  </si>
  <si>
    <t>Black Opal, Confetti, 1 lb jar</t>
  </si>
  <si>
    <t>White Opal, Confetti, 4 oz jar</t>
  </si>
  <si>
    <t>White Opal, Confetti, 1 lb jar</t>
  </si>
  <si>
    <t>Cobalt Blue Opal, Confetti, 4 oz jar</t>
  </si>
  <si>
    <t>Cobalt Blue Opal, Confetti, 1 lb jar</t>
  </si>
  <si>
    <t>Mineral Green Opal, Confetti, 4 oz jar</t>
  </si>
  <si>
    <t>Mineral Green Opal, Confetti, 1 lb jar</t>
  </si>
  <si>
    <t>Canary Yellow Opal, Confetti, 4 oz jar</t>
  </si>
  <si>
    <t>Canary Yellow Opal, Confetti, 1 lb jar</t>
  </si>
  <si>
    <t>Red Opal, Confetti, 4 oz jar</t>
  </si>
  <si>
    <t>Red Opal, Confetti, 1 lb jar</t>
  </si>
  <si>
    <t>Orange Opal, Confetti, 4 oz jar</t>
  </si>
  <si>
    <t>Orange Opal, Confetti, 1 lb jar</t>
  </si>
  <si>
    <t>Pink Opal, Confetti, 4 oz jar</t>
  </si>
  <si>
    <t>Pink Opal, Confetti, 1 lb jar</t>
  </si>
  <si>
    <t>Aquamarine Blue Transparent, Confetti, 4 oz jar</t>
  </si>
  <si>
    <t>Aquamarine Blue Transparent, Confetti, 1 lb jar</t>
  </si>
  <si>
    <t>Aventurine Green Transparent, Confetti, 4 oz jar</t>
  </si>
  <si>
    <t>Aventurine Green Transparent, Confetti, 1 lb jar</t>
  </si>
  <si>
    <t>Deep Royal Purple Transparent, Confetti, 4 oz jar</t>
  </si>
  <si>
    <t>Deep Royal Purple Transparent, Confetti, 1 lb jar</t>
  </si>
  <si>
    <t>Cranberry Pink Transparent, Confetti, 4 oz jar</t>
  </si>
  <si>
    <t>Cranberry Pink Transparent, Confetti, 1 lb jar</t>
  </si>
  <si>
    <t>Crystal Clear Transparent, Confetti, 4 oz jar</t>
  </si>
  <si>
    <t>Crystal Clear Transparent, Confetti, 1 lb jar</t>
  </si>
  <si>
    <t>Light Aventurine Green Transparent, 4 oz jar</t>
  </si>
  <si>
    <t>Light Aventurine Green Transparent, 1 lb jar</t>
  </si>
  <si>
    <t>MiniMix Confetti, 8 oz jar</t>
  </si>
  <si>
    <t>MiniMix, Confetti, 2 lb jar</t>
  </si>
  <si>
    <t>Reactive Cloud, Frit, Fine, 5 oz jar</t>
  </si>
  <si>
    <t>Reactive Cloud, Frit, Medium, 5 oz jar</t>
  </si>
  <si>
    <t>Reactive Cloud, Frit, Coarse, 5 oz jar</t>
  </si>
  <si>
    <t>Reactive Cloud, Frit, Powder, 5 oz jar</t>
  </si>
  <si>
    <t>Reactive Cloud, Frit, Fine, 1 lb jar</t>
  </si>
  <si>
    <t>Reactive Cloud, Frit, Medium, 1 lb jar</t>
  </si>
  <si>
    <t>Reactive Cloud, Frit, Coarse, 1 lb jar</t>
  </si>
  <si>
    <t>Reactive Cloud, Frit, Powder, 1 lb jar</t>
  </si>
  <si>
    <t>Reactive Cloud, Frit, Fine, 5 lb jar</t>
  </si>
  <si>
    <t>Reactive Cloud, Frit, Medium, 5 lb jar</t>
  </si>
  <si>
    <t>Reactive Cloud, Frit, Coarse, 5 lb jar</t>
  </si>
  <si>
    <t>Reactive Cloud, Frit, Powder, 5 lb jar</t>
  </si>
  <si>
    <t>Opaque White Opal, Frit, Fine, 5 oz jar</t>
  </si>
  <si>
    <t>Opaque White Opal, Frit, Medium, 5 oz jar</t>
  </si>
  <si>
    <t>Opaque White Opal, Frit, Coarse, 5 oz jar</t>
  </si>
  <si>
    <t>Opaque White Opal, Frit, Powder, 5 oz jar</t>
  </si>
  <si>
    <t>Opaque White Opal, Frit, Fine, 1 lb jar</t>
  </si>
  <si>
    <t>Opaque White Opal, Frit, Medium, 1 lb jar</t>
  </si>
  <si>
    <t>Opaque White Opal, Frit, Coarse, 1 lb jar</t>
  </si>
  <si>
    <t>Opaque White Opal, Frit, Powder, 1 lb jar</t>
  </si>
  <si>
    <t>Opaque White Opal, Frit, Fine, 5 lb jar</t>
  </si>
  <si>
    <t>Opaque White Opal, Frit, Medium, 5 lb jar</t>
  </si>
  <si>
    <t>Opaque White Opal, Frit, Coarse, 5 lb jar</t>
  </si>
  <si>
    <t>Opaque White Opal, Frit, Powder, 5 lb jar</t>
  </si>
  <si>
    <t>Tomato Red Opal, Frit, Fine, 5 oz jar</t>
  </si>
  <si>
    <t>Tomato Red Opal, Frit, Medium, 5 oz jar</t>
  </si>
  <si>
    <t>Tomato Red Opal, Frit, Coarse, 5 oz jar</t>
  </si>
  <si>
    <t>Tomato Red Opal, Frit, Powder, 5 oz jar</t>
  </si>
  <si>
    <t>Tomato Red Opal, Frit, Fine, 1 lb jar</t>
  </si>
  <si>
    <t>Tomato Red Opal, Frit, Medium, 1 lb jar</t>
  </si>
  <si>
    <t>Tomato Red Opal, Frit, Coarse, 1 lb jar</t>
  </si>
  <si>
    <t>Tomato Red Opal, Frit, Powder, 1 lb jar</t>
  </si>
  <si>
    <t>Tomato Red Opal, Frit, Fine, 5 lb jar</t>
  </si>
  <si>
    <t>Tomato Red Opal, Frit, Medium, 5 lb jar</t>
  </si>
  <si>
    <t>Tomato Red Opal, Frit, Coarse, 5 lb jar</t>
  </si>
  <si>
    <t>Tomato Red Opal, Frit, Powder, 5 lb jar</t>
  </si>
  <si>
    <t>Tangerine Orange Opal, Frit, Fine, 5 oz jar</t>
  </si>
  <si>
    <t>Tangerine Orange Opal, Frit, Medium, 5 oz jar</t>
  </si>
  <si>
    <t>Tangerine Orange Opal, Frit, Coarse, 5 oz jar</t>
  </si>
  <si>
    <t>Tangerine Orange Opal, Frit, Powder, 5 oz jar</t>
  </si>
  <si>
    <t>Tangerine Orange Opal, Frit, Fine, 1 lb jar</t>
  </si>
  <si>
    <t>Tangerine Orange Opal, Frit, Medium, 1 lb jar</t>
  </si>
  <si>
    <t>Tangerine Orange Opal, Frit, Coarse, 1 lb jar</t>
  </si>
  <si>
    <t>Tangerine Orange Opal, Frit, Powder, 1 lb jar</t>
  </si>
  <si>
    <t>Tangerine Orange Opal, Frit, Fine, 5 lb jar</t>
  </si>
  <si>
    <t>Tangerine Orange Opal, Frit, Medium, 5 lb jar</t>
  </si>
  <si>
    <t>Tangerine Orange Opal, Frit, Coarse, 5 lb jar</t>
  </si>
  <si>
    <t>Tangerine Orange Opal, Frit, Powder, 5 lb jar</t>
  </si>
  <si>
    <t>Light Peach Cream Opal, Frit, Fine, 5 oz jar</t>
  </si>
  <si>
    <t>Light Peach Cream Opal, Frit, Medium, 5 oz jar</t>
  </si>
  <si>
    <t>Light Peach Cream Opal, Frit, Coarse, 5 oz jar</t>
  </si>
  <si>
    <t>Light Peach Cream Opal, Frit, Powder, 5 oz jar</t>
  </si>
  <si>
    <t>Light Peach Cream Opal, Frit, Fine, 1 lb jar</t>
  </si>
  <si>
    <t>Light Peach Cream Opal, Frit, Medium, 1 lb jar</t>
  </si>
  <si>
    <t>Light Peach Cream Opal, Frit, Coarse, 1 lb jar</t>
  </si>
  <si>
    <t>Light Peach Cream Opal, Frit, Powder, 1 lb jar</t>
  </si>
  <si>
    <t>Light Peach Cream Opal, Frit, Fine, 5 lb jar</t>
  </si>
  <si>
    <t>Light Peach Cream Opal, Frit, Medium, 5 lb jar</t>
  </si>
  <si>
    <t>Light Peach Cream Opal, Frit, Coarse, 5 lb jar</t>
  </si>
  <si>
    <t>Light Peach Cream Opal, Frit, Powder, 5 lb jar</t>
  </si>
  <si>
    <t>Black Opal, Frit, Fine, 5 oz jar</t>
  </si>
  <si>
    <t>Black Opal, Frit, Medium, 5 oz jar</t>
  </si>
  <si>
    <t>Black Opal, Frit, Coarse, 5 oz jar</t>
  </si>
  <si>
    <t>Black Opal, Frit, Powder, 5 oz jar</t>
  </si>
  <si>
    <t>Black Opal, Frit, Fine, 1 lb jar</t>
  </si>
  <si>
    <t>Black Opal, Frit, Medium, 1 lb jar</t>
  </si>
  <si>
    <t>Black Opal, Frit, Coarse, 1 lb jar</t>
  </si>
  <si>
    <t>Black Opal, Frit, Powder, 1 lb jar</t>
  </si>
  <si>
    <t>Black Opal, Frit, Fine, 5 lb jar</t>
  </si>
  <si>
    <t>Black Opal, Frit, Medium, 5 lb jar</t>
  </si>
  <si>
    <t>Black Opal, Frit, Coarse, 5 lb jar</t>
  </si>
  <si>
    <t>Black Opal, Frit, Powder, 5 lb jar</t>
  </si>
  <si>
    <t>Stiff Black Opal, Frit, Fine, 5 oz jar</t>
  </si>
  <si>
    <t>Stiff Black Opal, Frit, Medium, 5 oz jar</t>
  </si>
  <si>
    <t>Stiff Black Opal, Frit, Coarse, 5 oz jar</t>
  </si>
  <si>
    <t>Stiff Black Opal, Frit, Powder, 5 oz jar</t>
  </si>
  <si>
    <t>Stiff Black Opal, Frit, Fine, 1 lb jar</t>
  </si>
  <si>
    <t>Stiff Black Opal, Frit, Medium, 1 lb jar</t>
  </si>
  <si>
    <t>Stiff Black Opal, Frit, Coarse, 1 lb jar</t>
  </si>
  <si>
    <t>Stiff Black Opal, Frit, Powder, 1 lb jar</t>
  </si>
  <si>
    <t>Stiff Black Opal, Frit, Fine, 5 lb jar</t>
  </si>
  <si>
    <t>Stiff Black Opal, Frit, Medium, 5 lb jar</t>
  </si>
  <si>
    <t>Stiff Black Opal, Frit, Coarse, 5 lb jar</t>
  </si>
  <si>
    <t>Stiff Black Opal, Frit, Powder, 5 lb jar</t>
  </si>
  <si>
    <t>Powder Blue Opal, Frit, Fine, 5 oz jar</t>
  </si>
  <si>
    <t>Powder Blue Opal, Frit, Medium, 5 oz jar</t>
  </si>
  <si>
    <t>Powder Blue Opal, Frit, Coarse, 5 oz jar</t>
  </si>
  <si>
    <t>Powder Blue Opal, Frit, Powder, 5 oz jar</t>
  </si>
  <si>
    <t>Powder Blue Opal, Frit, Fine, 1 lb jar</t>
  </si>
  <si>
    <t>Powder Blue Opal, Frit, Medium, 1 lb jar</t>
  </si>
  <si>
    <t>Powder Blue Opal, Frit, Coarse, 1 lb jar</t>
  </si>
  <si>
    <t>Powder Blue Opal, Frit, Powder, 1 lb jar</t>
  </si>
  <si>
    <t>Powder Blue Opal, Frit, Fine, 5 lb jar</t>
  </si>
  <si>
    <t>Powder Blue Opal, Frit, Medium, 5 lb jar</t>
  </si>
  <si>
    <t>Powder Blue Opal, Frit, Coarse, 5 lb jar</t>
  </si>
  <si>
    <t>Powder Blue Opal, Frit, Powder, 5 lb jar</t>
  </si>
  <si>
    <t>Mint Green Opal, Frit, Fine, 5 oz jar</t>
  </si>
  <si>
    <t>Mint Green Opal, Frit, Medium, 5 oz jar</t>
  </si>
  <si>
    <t>Mint Green Opal, Frit, Coarse, 5 oz jar</t>
  </si>
  <si>
    <t>Mint Green Opal, Frit, Powder, 5 oz jar</t>
  </si>
  <si>
    <t>Mint Green Opal, Frit, Fine, 1 lb jar</t>
  </si>
  <si>
    <t>Mint Green Opal, Frit, Medium, 1 lb jar</t>
  </si>
  <si>
    <t>Mint Green Opal, Frit, Coarse, 1 lb jar</t>
  </si>
  <si>
    <t>Mint Green Opal, Frit, Powder, 1 lb jar</t>
  </si>
  <si>
    <t>Mint Green Opal, Frit, Fine, 5 lb jar</t>
  </si>
  <si>
    <t>Mint Green Opal, Frit, Medium, 5 lb jar</t>
  </si>
  <si>
    <t>Mint Green Opal, Frit, Coarse, 5 lb jar</t>
  </si>
  <si>
    <t>Mint Green Opal, Frit, Powder, 5 lb jar</t>
  </si>
  <si>
    <t>White Opal, Frit, Medium, 5 oz jar</t>
  </si>
  <si>
    <t>White Opal, Frit, Coarse, 5 oz jar</t>
  </si>
  <si>
    <t>White Opal, Frit, Powder, 5 oz jar</t>
  </si>
  <si>
    <t>White Opal, Frit, Fine, 1 lb jar</t>
  </si>
  <si>
    <t>White Opal, Frit, Medium, 1 lb jar</t>
  </si>
  <si>
    <t>White Opal, Frit, Coarse, 1 lb jar</t>
  </si>
  <si>
    <t>White Opal, Frit, Powder, 1 lb jar</t>
  </si>
  <si>
    <t>White Opal, Frit, Fine, 5 lb jar</t>
  </si>
  <si>
    <t>White Opal, Frit, Medium, 5 lb jar</t>
  </si>
  <si>
    <t>White Opal, Frit, Coarse, 5 lb jar</t>
  </si>
  <si>
    <t>White Opal, Frit, Powder, 5 lb jar</t>
  </si>
  <si>
    <t>Cobalt Blue Opal, Frit, Fine, 5 oz jar</t>
  </si>
  <si>
    <t>Cobalt Blue Opal, Frit, Medium, 5 oz jar</t>
  </si>
  <si>
    <t>Cobalt Blue Opal, Frit, Coarse, 5 oz jar</t>
  </si>
  <si>
    <t>Cobalt Blue Opal, Frit, Powder, 5 oz jar</t>
  </si>
  <si>
    <t>Cobalt Blue Opal, Frit, Fine, 1 lb jar</t>
  </si>
  <si>
    <t>Cobalt Blue Opal, Frit, Medium, 1 lb jar</t>
  </si>
  <si>
    <t>Cobalt Blue Opal, Frit, Coarse, 1 lb jar</t>
  </si>
  <si>
    <t>Cobalt Blue Opal, Frit, Powder, 1 lb jar</t>
  </si>
  <si>
    <t>Cobalt Blue Opal, Frit, Fine, 5 lb jar</t>
  </si>
  <si>
    <t>Cobalt Blue Opal, Frit, Medium, 5 lb jar</t>
  </si>
  <si>
    <t>Cobalt Blue Opal, Frit, Coarse, 5 lb jar</t>
  </si>
  <si>
    <t>Cobalt Blue Opal, Frit, Powder, 5 lb jar</t>
  </si>
  <si>
    <t>Turquoise Blue Opal, Frit, Fine, 5 oz jar</t>
  </si>
  <si>
    <t>Turquoise Blue Opal, Frit, Medium, 5 oz jar</t>
  </si>
  <si>
    <t>Turquoise Blue Opal, Frit, Coarse, 5 oz jar</t>
  </si>
  <si>
    <t>Turquoise Blue Opal, Frit, Powder, 5 oz jar</t>
  </si>
  <si>
    <t>Turquoise Blue Opal, Frit, Fine, 1 lb jar</t>
  </si>
  <si>
    <t>Turquoise Blue Opal, Frit, Medium, 1 lb jar</t>
  </si>
  <si>
    <t>Turquoise Blue Opal, Frit, Coarse, 1 lb jar</t>
  </si>
  <si>
    <t>Turquoise Blue Opal, Frit, Powder, 1 lb jar</t>
  </si>
  <si>
    <t>Turquoise Blue Opal, Frit, Fine, 5 lb jar</t>
  </si>
  <si>
    <t>Turquoise Blue Opal, Frit, Medium, 5 lb jar</t>
  </si>
  <si>
    <t>Turquoise Blue Opal, Frit, Coarse, 5 lb jar</t>
  </si>
  <si>
    <t>Turquoise Blue Opal, Frit, Powder, 5 lb jar</t>
  </si>
  <si>
    <t>Mineral Green Opal, Frit, Fine, 5 oz jar</t>
  </si>
  <si>
    <t>Mineral Green Opal, Frit, Medium, 5 oz jar</t>
  </si>
  <si>
    <t>Mineral Green Opal, Frit, Coarse, 5 oz jar</t>
  </si>
  <si>
    <t>Mineral Green Opal, Frit, Powder, 5 oz jar</t>
  </si>
  <si>
    <t>Mineral Green Opal, Frit, Fine, 1 lb jar</t>
  </si>
  <si>
    <t>Mineral Green Opal, Frit, Medium, 1 lb jar</t>
  </si>
  <si>
    <t>Mineral Green Opal, Frit, Coarse, 1 lb jar</t>
  </si>
  <si>
    <t>Mineral Green Opal, Frit, Powder, 1 lb jar</t>
  </si>
  <si>
    <t>Mineral Green Opal, Frit, Fine, 5 lb jar</t>
  </si>
  <si>
    <t>Mineral Green Opal, Frit, Medium, 5 lb jar</t>
  </si>
  <si>
    <t>Mineral Green Opal, Frit, Coarse, 5 lb jar</t>
  </si>
  <si>
    <t>Mineral Green Opal, Frit, Powder, 5 lb jar</t>
  </si>
  <si>
    <t>Periwinkle Opal, Frit, Fine, 5 oz jar</t>
  </si>
  <si>
    <t>Periwinkle Opal, Frit, Medium, 5 oz jar</t>
  </si>
  <si>
    <t>Periwinkle Opal, Frit, Coarse, 5 oz jar</t>
  </si>
  <si>
    <t>Periwinkle Opal, Frit, Powder, 5 oz jar</t>
  </si>
  <si>
    <t>Periwinkle Opal, Frit, Fine, 1 lb jar</t>
  </si>
  <si>
    <t>Periwinkle Opal, Frit, Medium, 1 lb jar</t>
  </si>
  <si>
    <t>Periwinkle Opal, Frit, Coarse, 1 lb jar</t>
  </si>
  <si>
    <t>Periwinkle Opal, Frit, Powder, 1 lb jar</t>
  </si>
  <si>
    <t>Periwinkle Opal, Frit, Fine, 5 lb jar</t>
  </si>
  <si>
    <t>Periwinkle Opal, Frit, Medium, 5 lb jar</t>
  </si>
  <si>
    <t>Periwinkle Opal, Frit, Coarse, 5 lb jar</t>
  </si>
  <si>
    <t>Periwinkle Opal, Frit, Powder, 5 lb jar</t>
  </si>
  <si>
    <t>Mink Opal, Frit, Fine, 5 oz jar</t>
  </si>
  <si>
    <t>Mink Opal, Frit, Medium, 5 oz jar</t>
  </si>
  <si>
    <t>Mink Opal, Frit, Coarse, 5 oz jar</t>
  </si>
  <si>
    <t>Mink Opal, Frit, Powder, 5 oz jar</t>
  </si>
  <si>
    <t>Mink Opal, Frit, Fine, 1 lb jar</t>
  </si>
  <si>
    <t>Mink Opal, Frit, Medium, 1 lb jar</t>
  </si>
  <si>
    <t>Mink Opal, Frit, Coarse, 1 lb jar</t>
  </si>
  <si>
    <t>Mink Opal, Frit, Powder, 1 lb jar</t>
  </si>
  <si>
    <t>Mink Opal, Frit, Fine, 5 lb jar</t>
  </si>
  <si>
    <t>Mink Opal, Frit, Medium, 5 lb jar</t>
  </si>
  <si>
    <t>Mink Opal, Frit, Coarse, 5 lb jar</t>
  </si>
  <si>
    <t>Mink Opal, Frit, Powder, 5 lb jar</t>
  </si>
  <si>
    <t>Canary Yellow Opal, Frit, Fine, 5 oz jar</t>
  </si>
  <si>
    <t>Canary Yellow Opal, Frit, Medium, 5 oz jar</t>
  </si>
  <si>
    <t>Canary Yellow Opal, Frit, Coarse, 5 oz jar</t>
  </si>
  <si>
    <t>Canary Yellow Opal, Frit, Powder, 5 oz jar</t>
  </si>
  <si>
    <t>Canary Yellow Opal, Frit, Fine, 1 lb jar</t>
  </si>
  <si>
    <t>Canary Yellow Opal, Frit, Medium, 1 lb jar</t>
  </si>
  <si>
    <t>Canary Yellow Opal, Frit, Coarse, 1 lb jar</t>
  </si>
  <si>
    <t>Canary Yellow Opal, Frit, Powder, 1 lb jar</t>
  </si>
  <si>
    <t>Canary Yellow Opal, Frit, Fine, 5 lb jar</t>
  </si>
  <si>
    <t>Canary Yellow Opal, Frit, Medium, 5 lb jar</t>
  </si>
  <si>
    <t>Canary Yellow Opal, Frit, Coarse, 5 lb jar</t>
  </si>
  <si>
    <t>Canary Yellow Opal, Frit, Powder, 5 lb jar</t>
  </si>
  <si>
    <t>Red Opal, Frit, Fine, 5 oz jar</t>
  </si>
  <si>
    <t>Red Opal, Frit, Medium, 5 oz jar</t>
  </si>
  <si>
    <t>Red Opal, Frit, Coarse, 5 oz jar</t>
  </si>
  <si>
    <t>Red Opal, Frit, Powder, 5 oz jar</t>
  </si>
  <si>
    <t>Red Opal, Frit, Fine, 1 lb jar</t>
  </si>
  <si>
    <t>Red Opal, Frit, Medium, 1 lb jar</t>
  </si>
  <si>
    <t>Red Opal, Frit, Coarse, 1 lb jar</t>
  </si>
  <si>
    <t>Red Opal, Frit, Powder, 1 lb jar</t>
  </si>
  <si>
    <t>Red Opal, Frit, Fine, 5 lb jar</t>
  </si>
  <si>
    <t>Red Opal, Frit, Medium, 5 lb jar</t>
  </si>
  <si>
    <t>Red Opal, Frit, Coarse, 5 lb jar</t>
  </si>
  <si>
    <t>Red Opal, Frit, Powder, 5 lb jar</t>
  </si>
  <si>
    <t>Orange Opal, Frit, Fine, 5 oz jar</t>
  </si>
  <si>
    <t>Orange Opal, Frit, Medium, 5 oz jar</t>
  </si>
  <si>
    <t>Orange Opal, Frit, Coarse, 5 oz jar</t>
  </si>
  <si>
    <t>Orange Opal, Frit, Powder, 5 oz jar</t>
  </si>
  <si>
    <t>Orange Opal, Frit, Fine, 1 lb jar</t>
  </si>
  <si>
    <t>Orange Opal, Frit, Medium, 1 lb jar</t>
  </si>
  <si>
    <t>Orange Opal, Frit, Coarse, 1 lb jar</t>
  </si>
  <si>
    <t>Orange Opal, Frit, Powder, 1 lb jar</t>
  </si>
  <si>
    <t>Orange Opal, Frit, Fine, 5 lb jar</t>
  </si>
  <si>
    <t>Orange Opal, Frit, Medium, 5 lb jar</t>
  </si>
  <si>
    <t>Orange Opal, Frit, Coarse, 5 lb jar</t>
  </si>
  <si>
    <t>Orange Opal, Frit, Powder, 5 lb jar</t>
  </si>
  <si>
    <t>Spring Green Opal, Frit, Fine, 5 oz jar</t>
  </si>
  <si>
    <t>Spring Green Opal, Frit, Medium, 5 oz jar</t>
  </si>
  <si>
    <t>Spring Green Opal, Frit, Coarse, 5 oz jar</t>
  </si>
  <si>
    <t>Spring Green Opal, Frit, Powder, 5 oz jar</t>
  </si>
  <si>
    <t>Spring Green Opal, Frit, Fine, 1 lb jar</t>
  </si>
  <si>
    <t>Spring Green Opal, Frit, Medium, 1 lb jar</t>
  </si>
  <si>
    <t>Spring Green Opal, Frit, Coarse, 1 lb jar</t>
  </si>
  <si>
    <t>Spring Green Opal, Frit, Powder, 1 lb jar</t>
  </si>
  <si>
    <t>Spring Green Opal, Frit, Fine, 5 lb jar</t>
  </si>
  <si>
    <t>Spring Green Opal, Frit, Medium, 5 lb jar</t>
  </si>
  <si>
    <t>Spring Green Opal, Frit, Coarse, 5 lb jar</t>
  </si>
  <si>
    <t>Spring Green Opal, Frit, Powder, 5 lb jar</t>
  </si>
  <si>
    <t>Artichoke Opal, Frit, Fine, 5 oz jar</t>
  </si>
  <si>
    <t>Artichoke Opal, Frit, Medium, 5 oz jar</t>
  </si>
  <si>
    <t>Artichoke Opal, Frit, Coarse, 5 oz jar</t>
  </si>
  <si>
    <t>Artichoke Opal, Frit, Powder, 5 oz jar</t>
  </si>
  <si>
    <t>Artichoke Opal, Frit, Fine, 1 lb jar</t>
  </si>
  <si>
    <t>Artichoke Opal, Frit, Medium, 1 lb jar</t>
  </si>
  <si>
    <t>Artichoke Opal, Frit, Coarse, 1 lb jar</t>
  </si>
  <si>
    <t>Artichoke Opal, Frit, Powder, 1 lb jar</t>
  </si>
  <si>
    <t>Artichoke Opal, Frit, Fine, 5 lb jar</t>
  </si>
  <si>
    <t>Artichoke Opal, Frit, Medium, 5 lb jar</t>
  </si>
  <si>
    <t>Artichoke Opal, Frit, Coarse, 5 lb jar</t>
  </si>
  <si>
    <t>Artichoke Opal, Frit, Powder, 5 lb jar</t>
  </si>
  <si>
    <t>Driftwood Gray Opal, Frit, Fine, 5 oz jar</t>
  </si>
  <si>
    <t>Driftwood Gray Opal, Frit, Medium, 5 oz jar</t>
  </si>
  <si>
    <t>Driftwood Gray Opal, Frit, Coarse, 5 oz jar</t>
  </si>
  <si>
    <t>Driftwood Gray Opal, Frit, Powder, 5 oz jar</t>
  </si>
  <si>
    <t>Driftwood Gray Opal, Frit, Fine, 1 lb jar</t>
  </si>
  <si>
    <t>Driftwood Gray Opal, Frit, Medium, 1 lb jar</t>
  </si>
  <si>
    <t>Driftwood Gray Opal, Frit, Coarse, 1 lb jar</t>
  </si>
  <si>
    <t>Driftwood Gray Opal, Frit, Powder, 1 lb jar</t>
  </si>
  <si>
    <t>Driftwood Gray Opal, Frit, Fine, 5 lb jar</t>
  </si>
  <si>
    <t>Driftwood Gray Opal, Frit, Medium, 5 lb jar</t>
  </si>
  <si>
    <t>Driftwood Gray Opal, Frit, Coarse, 5 lb jar</t>
  </si>
  <si>
    <t>Driftwood Gray Opal, Frit, Powder, 5 lb jar</t>
  </si>
  <si>
    <t>Deco Gray Opal, Frit, Fine, 5 oz jar</t>
  </si>
  <si>
    <t>Deco Gray Opal, Frit, Medium, 5 oz jar</t>
  </si>
  <si>
    <t>Deco Gray Opal, Frit, Coarse, 5 oz jar</t>
  </si>
  <si>
    <t>Deco Gray Opal, Frit, Powder, 5 oz jar</t>
  </si>
  <si>
    <t>Deco Gray Opal, Frit, Fine, 1 lb jar</t>
  </si>
  <si>
    <t>Deco Gray Opal, Frit, Medium, 1 lb jar</t>
  </si>
  <si>
    <t>Deco Gray Opal, Frit, Coarse, 1 lb jar</t>
  </si>
  <si>
    <t>Deco Gray Opal, Frit, Powder, 1 lb jar</t>
  </si>
  <si>
    <t>Deco Gray Opal, Frit, Fine, 5 lb jar</t>
  </si>
  <si>
    <t>Deco Gray Opal, Frit, Medium, 5 lb jar</t>
  </si>
  <si>
    <t>Deco Gray Opal, Frit, Coarse, 5 lb jar</t>
  </si>
  <si>
    <t>Deco Gray Opal, Frit, Powder, 5 lb jar</t>
  </si>
  <si>
    <t>French Vanilla Opal, Frit, Fine, 5 oz jar</t>
  </si>
  <si>
    <t>French Vanilla Opal, Frit, Medium, 5 oz jar</t>
  </si>
  <si>
    <t>French Vanilla Opal, Frit, Coarse, 5 oz jar</t>
  </si>
  <si>
    <t>French Vanilla Opal, Frit, Powder, 5 oz jar</t>
  </si>
  <si>
    <t>French Vanilla Opal, Frit, Fine, 1 lb jar</t>
  </si>
  <si>
    <t>French Vanilla Opal, Frit, Medium, 1 lb jar</t>
  </si>
  <si>
    <t>French Vanilla Opal, Frit, Coarse, 1 lb jar</t>
  </si>
  <si>
    <t>French Vanilla Opal, Frit, Powder, 1 lb jar</t>
  </si>
  <si>
    <t>French Vanilla Opal, Frit, Fine, 5 lb jar</t>
  </si>
  <si>
    <t>French Vanilla Opal, Frit, Medium, 5 lb jar</t>
  </si>
  <si>
    <t>French Vanilla Opal, Frit, Coarse, 5 lb jar</t>
  </si>
  <si>
    <t>French Vanilla Opal, Frit, Powder, 5 lb jar</t>
  </si>
  <si>
    <t>Marzipan Striker, Frit, Fine, 5 oz jar</t>
  </si>
  <si>
    <t>Marzipan Striker, Frit, Medium, 5 oz jar</t>
  </si>
  <si>
    <t>Marzipan Striker, Frit, Coarse, 5 oz jar</t>
  </si>
  <si>
    <t>Marzipan Striker, Frit, Powder, 5 oz jar</t>
  </si>
  <si>
    <t>Marzipan Striker, Frit, Fine, 1 lb jar</t>
  </si>
  <si>
    <t>Marzipan Striker, Frit, Medium, 1 lb jar</t>
  </si>
  <si>
    <t>Marzipan Striker, Frit, Coarse, 1 lb jar</t>
  </si>
  <si>
    <t>Marzipan Striker, Frit, Powder, 1 lb jar</t>
  </si>
  <si>
    <t>Marzipan Striker, Frit, Fine, 5 lb jar</t>
  </si>
  <si>
    <t>Marzipan Striker, Frit, Medium, 5 lb jar</t>
  </si>
  <si>
    <t>Marzipan Striker, Frit, Coarse, 5 lb jar</t>
  </si>
  <si>
    <t>Marzipan Striker, Frit, Powder, 5 lb jar</t>
  </si>
  <si>
    <t>Dark Forest Green Opal, Frit, Fine, 5 oz jar</t>
  </si>
  <si>
    <t>Dark Forest Green Opal, Frit, Medium, 5 oz jar</t>
  </si>
  <si>
    <t>Dark Forest Green Opal, Frit, Coarse, 5 oz jar</t>
  </si>
  <si>
    <t>Dark Forest Green Opal, Frit, Powder, 5 oz jar</t>
  </si>
  <si>
    <t>Dark Forest Green Opal, Frit, Fine, 1 lb jar</t>
  </si>
  <si>
    <t>Dark Forest Green Opal, Frit, Medium, 1 lb jar</t>
  </si>
  <si>
    <t>Dark Forest Green Opal, Frit, Coarse, 1 lb jar</t>
  </si>
  <si>
    <t>Dark Forest Green Opal, Frit, Powder, 1 lb jar</t>
  </si>
  <si>
    <t>Dark Forest Green Opal, Frit, Fine, 5 lb jar</t>
  </si>
  <si>
    <t>Dark Forest Green Opal, Frit, Medium, 5 lb jar</t>
  </si>
  <si>
    <t>Dark Forest Green Opal, Frit, Coarse, 5 lb jar</t>
  </si>
  <si>
    <t>Dark Forest Green Opal, Frit, Powder, 5 lb jar</t>
  </si>
  <si>
    <t>Neo-Lavender Opal, Frit, Fine, 5 oz jar</t>
  </si>
  <si>
    <t>Neo-Lavender Opal, Frit, Medium, 5 oz jar</t>
  </si>
  <si>
    <t>Neo-Lavender Opal, Frit, Coarse, 5 oz jar</t>
  </si>
  <si>
    <t>Neo-Lavender Opal, Frit, Powder, 5 oz jar</t>
  </si>
  <si>
    <t>Neo-Lavender Opal, Frit, Fine, 1 lb jar</t>
  </si>
  <si>
    <t>Neo-Lavender Opal, Frit, Medium, 1 lb jar</t>
  </si>
  <si>
    <t>Neo-Lavender Opal, Frit, Coarse, 1 lb jar</t>
  </si>
  <si>
    <t>Neo-Lavender Opal, Frit, Powder, 1 lb jar</t>
  </si>
  <si>
    <t>Neo-Lavender Opal, Frit, Fine, 5 lb jar</t>
  </si>
  <si>
    <t>Neo-Lavender Opal, Frit, Medium, 5 lb jar</t>
  </si>
  <si>
    <t>Neo-Lavender Opal, Frit, Coarse, 5 lb jar</t>
  </si>
  <si>
    <t>Neo-Lavender Opal, Frit, Powder, 5 lb jar</t>
  </si>
  <si>
    <t>Teal Green Opal, Frit, Fine, 5 oz jar</t>
  </si>
  <si>
    <t>Teal Green Opal, Frit, Medium, 5 oz jar</t>
  </si>
  <si>
    <t>Teal Green Opal, Frit, Coarse, 5 oz jar</t>
  </si>
  <si>
    <t>Teal Green Opal, Frit, Powder, 5 oz jar</t>
  </si>
  <si>
    <t>Teal Green Opal, Frit, Fine, 1 lb jar</t>
  </si>
  <si>
    <t>Teal Green Opal, Frit, Medium, 1 lb jar</t>
  </si>
  <si>
    <t>Teal Green Opal, Frit, Coarse, 1 lb jar</t>
  </si>
  <si>
    <t>Teal Green Opal, Frit, Powder, 1 lb jar</t>
  </si>
  <si>
    <t>Teal Green Opal, Frit, Fine, 5 lb jar</t>
  </si>
  <si>
    <t>Teal Green Opal, Frit, Medium, 5 lb jar</t>
  </si>
  <si>
    <t>Teal Green Opal, Frit, Coarse, 5 lb jar</t>
  </si>
  <si>
    <t>Teal Green Opal, Frit, Powder, 5 lb jar</t>
  </si>
  <si>
    <t>Jade Green Opal, Frit, Fine, 5 oz jar</t>
  </si>
  <si>
    <t>Jade Green Opal, Frit, Medium, 5 oz jar</t>
  </si>
  <si>
    <t>Jade Green Opal, Frit, Coarse, 5 oz jar</t>
  </si>
  <si>
    <t>Jade Green Opal, Frit, Powder, 5 oz jar</t>
  </si>
  <si>
    <t>Jade Green Opal, Frit, Fine, 1 lb jar</t>
  </si>
  <si>
    <t>Jade Green Opal, Frit, Medium, 1 lb jar</t>
  </si>
  <si>
    <t>Jade Green Opal, Frit, Coarse, 1 lb jar</t>
  </si>
  <si>
    <t>Jade Green Opal, Frit, Powder, 1 lb jar</t>
  </si>
  <si>
    <t>Jade Green Opal, Frit, Fine, 5 lb jar</t>
  </si>
  <si>
    <t>Jade Green Opal, Frit, Medium, 5 lb jar</t>
  </si>
  <si>
    <t>Jade Green Opal, Frit, Coarse, 5 lb jar</t>
  </si>
  <si>
    <t>Jade Green Opal, Frit, Powder, 5 lb jar</t>
  </si>
  <si>
    <t>Steel Blue Opal, Frit, Fine, 5 oz jar</t>
  </si>
  <si>
    <t>Steel Blue Opal, Frit, Medium, 5 oz jar</t>
  </si>
  <si>
    <t>Steel Blue Opal, Frit, Coarse, 5 oz jar</t>
  </si>
  <si>
    <t>Steel Blue Opal, Frit, Powder, 5 oz jar</t>
  </si>
  <si>
    <t>Steel Blue Opal, Frit, Fine, 1 lb jar</t>
  </si>
  <si>
    <t>Steel Blue Opal, Frit, Medium, 1 lb jar</t>
  </si>
  <si>
    <t>Steel Blue Opal, Frit, Coarse, 1 lb jar</t>
  </si>
  <si>
    <t>Steel Blue Opal, Frit, Powder, 1 lb jar</t>
  </si>
  <si>
    <t>Steel Blue Opal, Frit, Fine, 5 lb jar</t>
  </si>
  <si>
    <t>Steel Blue Opal, Frit, Medium, 5 lb jar</t>
  </si>
  <si>
    <t>Steel Blue Opal, Frit, Coarse, 5 lb jar</t>
  </si>
  <si>
    <t>Steel Blue Opal, Frit, Powder, 5 lb jar</t>
  </si>
  <si>
    <t>Deep Cobalt Blue Opal, Frit, Fine, 5 oz jar</t>
  </si>
  <si>
    <t>Deep Cobalt Blue Opal, Frit, Medium, 5 oz jar</t>
  </si>
  <si>
    <t>Deep Cobalt Blue Opal, Frit, Coarse, 5 oz jar</t>
  </si>
  <si>
    <t>Deep Cobalt Blue Opal, Frit, Powder, 5 oz jar</t>
  </si>
  <si>
    <t>Deep Cobalt Blue Opal, Frit, Fine, 1 lb jar</t>
  </si>
  <si>
    <t>Deep Cobalt Blue Opal, Frit, Medium, 1 lb jar</t>
  </si>
  <si>
    <t>Deep Cobalt Blue Opal, Frit, Coarse, 1 lb jar</t>
  </si>
  <si>
    <t>Deep Cobalt Blue Opal, Frit, Powder, 1 lb jar</t>
  </si>
  <si>
    <t>Deep Cobalt Blue Opal, Frit, Fine, 5 lb jar</t>
  </si>
  <si>
    <t>Deep Cobalt Blue Opal, Frit, Medium, 5 lb jar</t>
  </si>
  <si>
    <t>Deep Cobalt Blue Opal, Frit, Coarse, 5 lb jar</t>
  </si>
  <si>
    <t>Deep Cobalt Blue Opal, Frit, Powder, 5 lb jar</t>
  </si>
  <si>
    <t>Indigo Blue Opal, Frit, Fine, 5 oz jar</t>
  </si>
  <si>
    <t>Indigo Blue Opal, Frit, Medium, 5 oz jar</t>
  </si>
  <si>
    <t>Indigo Blue Opal, Frit, Coarse, 5 oz jar</t>
  </si>
  <si>
    <t>Indigo Blue Opal, Frit, Powder, 5 oz jar</t>
  </si>
  <si>
    <t>Indigo Blue Opal, Frit, Fine, 1 lb jar</t>
  </si>
  <si>
    <t>Indigo Blue Opal, Frit, Medium, 1 lb jar</t>
  </si>
  <si>
    <t>Indigo Blue Opal, Frit, Coarse, 1 lb jar</t>
  </si>
  <si>
    <t>Indigo Blue Opal, Frit, Powder, 1 lb jar</t>
  </si>
  <si>
    <t>Indigo Blue Opal, Frit, Fine, 5 lb jar</t>
  </si>
  <si>
    <t>Indigo Blue Opal, Frit, Medium, 5 lb jar</t>
  </si>
  <si>
    <t>Indigo Blue Opal, Frit, Coarse, 5 lb jar</t>
  </si>
  <si>
    <t>Indigo Blue Opal, Frit, Powder, 5 lb jar</t>
  </si>
  <si>
    <t>Egyptian Blue Opal, Frit, Fine, 5 oz jar</t>
  </si>
  <si>
    <t>Egyptian Blue Opal, Frit, Medium, 5 oz jar</t>
  </si>
  <si>
    <t>Egyptian Blue Opal, Frit, Coarse, 5 oz jar</t>
  </si>
  <si>
    <t>Egyptian Blue Opal, Frit, Powder, 5 oz jar</t>
  </si>
  <si>
    <t>Egyptian Blue Opal, Frit, Fine, 1 lb jar</t>
  </si>
  <si>
    <t>Egyptian Blue Opal, Frit, Medium, 1 lb jar</t>
  </si>
  <si>
    <t>Egyptian Blue Opal, Frit, Coarse, 1 lb jar</t>
  </si>
  <si>
    <t>Egyptian Blue Opal, Frit, Powder, 1 lb jar</t>
  </si>
  <si>
    <t>Egyptian Blue Opal, Frit, Fine, 5 lb jar</t>
  </si>
  <si>
    <t>Egyptian Blue Opal, Frit, Medium, 5 lb jar</t>
  </si>
  <si>
    <t>Egyptian Blue Opal, Frit, Coarse, 5 lb jar</t>
  </si>
  <si>
    <t>Egyptian Blue Opal, Frit, Powder, 5 lb jar</t>
  </si>
  <si>
    <t>Woodland Brown Opal, Frit, Fine, 5 oz jar</t>
  </si>
  <si>
    <t>Woodland Brown Opal, Frit, Medium, 5 oz jar</t>
  </si>
  <si>
    <t>Woodland Brown Opal, Frit, Coarse, 5 oz jar</t>
  </si>
  <si>
    <t>Woodland Brown Opal, Frit, Powder, 5 oz jar</t>
  </si>
  <si>
    <t>Woodland Brown Opal, Frit, Fine, 1 lb jar</t>
  </si>
  <si>
    <t>Woodland Brown Opal, Frit, Medium, 1 lb jar</t>
  </si>
  <si>
    <t>Woodland Brown Opal, Frit, Coarse, 1 lb jar</t>
  </si>
  <si>
    <t>Woodland Brown Opal, Frit, Powder, 1 lb jar</t>
  </si>
  <si>
    <t>Woodland Brown Opal, Frit, Fine, 5 lb jar</t>
  </si>
  <si>
    <t>Woodland Brown Opal, Frit, Medium, 5 lb jar</t>
  </si>
  <si>
    <t>Woodland Brown Opal, Frit, Coarse, 5 lb jar</t>
  </si>
  <si>
    <t>Woodland Brown Opal, Frit, Powder, 5 lb jar</t>
  </si>
  <si>
    <t>Elephant Gray Opal, Frit, Fine, 5 oz jar</t>
  </si>
  <si>
    <t>Elephant Gray Opal, Frit, Medium, 5 oz jar</t>
  </si>
  <si>
    <t>Elephant Gray Opal, Frit, Coarse, 5 oz jar</t>
  </si>
  <si>
    <t>Elephant Gray Opal, Frit, Powder, 5 oz jar</t>
  </si>
  <si>
    <t>Elephant Gray Opal, Frit, Fine, 1 lb jar</t>
  </si>
  <si>
    <t>Elephant Gray Opal, Frit, Medium, 1 lb jar</t>
  </si>
  <si>
    <t>Elephant Gray Opal, Frit, Coarse, 1 lb jar</t>
  </si>
  <si>
    <t>Elephant Gray Opal, Frit, Powder, 1 lb jar</t>
  </si>
  <si>
    <t>Elephant Gray Opal, Frit, Fine, 5 lb jar</t>
  </si>
  <si>
    <t>Elephant Gray Opal, Frit, Medium, 5 lb jar</t>
  </si>
  <si>
    <t>Elephant Gray Opal, Frit, Coarse, 5 lb jar</t>
  </si>
  <si>
    <t>Elephant Gray Opal, Frit, Powder, 5 lb jar</t>
  </si>
  <si>
    <t>Celadon Green Opal, Frit, Fine, 5 oz jar</t>
  </si>
  <si>
    <t>Celadon Green Opal, Frit, Medium, 5 oz jar</t>
  </si>
  <si>
    <t>Celadon Green Opal, Frit, Coarse, 5 oz jar</t>
  </si>
  <si>
    <t>Celadon Green Opal, Frit, Powder, 5 oz jar</t>
  </si>
  <si>
    <t>Celadon Green Opal, Frit, Fine, 1 lb jar</t>
  </si>
  <si>
    <t>Celadon Green Opal, Frit, Medium, 1 lb jar</t>
  </si>
  <si>
    <t>Celadon Green Opal, Frit, Coarse, 1 lb jar</t>
  </si>
  <si>
    <t>Celadon Green Opal, Frit, Powder, 1 lb jar</t>
  </si>
  <si>
    <t>Celadon Green Opal, Frit, Fine, 5 lb jar</t>
  </si>
  <si>
    <t>Celadon Green Opal, Frit, Medium, 5 lb jar</t>
  </si>
  <si>
    <t>Celadon Green Opal, Frit, Coarse, 5 lb jar</t>
  </si>
  <si>
    <t>Celadon Green Opal, Frit, Powder, 5 lb jar</t>
  </si>
  <si>
    <t>Dusty Blue Opal, Frit, Fine, 5 oz jar</t>
  </si>
  <si>
    <t>Dusty Blue Opal, Frit, Medium, 5 oz jar</t>
  </si>
  <si>
    <t>Dusty Blue Opal, Frit, Coarse, 5 oz jar</t>
  </si>
  <si>
    <t>Dusty Blue Opal, Frit, Powder, 5 oz jar</t>
  </si>
  <si>
    <t>Dusty Blue Opal, Frit, Fine, 1 lb jar</t>
  </si>
  <si>
    <t>Dusty Blue Opal, Frit, Medium, 1 lb jar</t>
  </si>
  <si>
    <t>Dusty Blue Opal, Frit, Coarse, 1 lb jar</t>
  </si>
  <si>
    <t>Dusty Blue Opal, Frit, Powder, 1 lb jar</t>
  </si>
  <si>
    <t>Dusty Blue Opal, Frit, Fine, 5 lb jar</t>
  </si>
  <si>
    <t>Dusty Blue Opal, Frit, Medium, 5 lb jar</t>
  </si>
  <si>
    <t>Dusty Blue Opal, Frit, Coarse, 5 lb jar</t>
  </si>
  <si>
    <t>Dusty Blue Opal, Frit, Powder, 5 lb jar</t>
  </si>
  <si>
    <t>Olive Green Opal, Frit, Fine, 5 oz jar</t>
  </si>
  <si>
    <t>Olive Green Opal, Frit, Medium, 5 oz jar</t>
  </si>
  <si>
    <t>Olive Green Opal, Frit, Coarse, 5 oz jar</t>
  </si>
  <si>
    <t>Olive Green Opal, Frit, Powder, 5 oz jar</t>
  </si>
  <si>
    <t>Olive Green Opal, Frit, Fine, 1 lb jar</t>
  </si>
  <si>
    <t>Olive Green Opal, Frit, Medium, 1 lb jar</t>
  </si>
  <si>
    <t>Olive Green Opal, Frit, Coarse, 1 lb jar</t>
  </si>
  <si>
    <t>Olive Green Opal, Frit, Powder, 1 lb jar</t>
  </si>
  <si>
    <t>Olive Green Opal, Frit, Fine, 5 lb jar</t>
  </si>
  <si>
    <t>Olive Green Opal, Frit, Medium, 5 lb jar</t>
  </si>
  <si>
    <t>Olive Green Opal, Frit, Coarse, 5 lb jar</t>
  </si>
  <si>
    <t>Olive Green Opal, Frit, Powder, 5 lb jar</t>
  </si>
  <si>
    <t>Light Cyan Opal, Frit, Fine, 5 oz jar</t>
  </si>
  <si>
    <t>Light Cyan Opal, Frit, Medium, 5 oz jar</t>
  </si>
  <si>
    <t>Light Cyan Opal, Frit, Coarse, 5 oz jar</t>
  </si>
  <si>
    <t>Light Cyan Opal, Frit, Powder, 5 oz jar</t>
  </si>
  <si>
    <t>Light Cyan Opal, Frit, Fine, 1 lb jar</t>
  </si>
  <si>
    <t>Light Cyan Opal, Frit, Medium, 1 lb jar</t>
  </si>
  <si>
    <t>Light Cyan Opal, Frit, Coarse, 1 lb jar</t>
  </si>
  <si>
    <t>Light Cyan Opal, Frit, Powder, 1 lb jar</t>
  </si>
  <si>
    <t>Light Cyan Opal, Frit, Fine, 5 lb jar</t>
  </si>
  <si>
    <t>Light Cyan Opal, Frit, Medium, 5 lb jar</t>
  </si>
  <si>
    <t>Light Cyan Opal, Frit, Coarse, 5 lb jar</t>
  </si>
  <si>
    <t>Light Cyan Opal, Frit, Powder, 5 lb jar</t>
  </si>
  <si>
    <t>Sunflower Yellow Opal, Frit, Fine, 5 oz jar</t>
  </si>
  <si>
    <t>Sunflower Yellow Opal, Frit, Medium, 5 oz jar</t>
  </si>
  <si>
    <t>Sunflower Yellow Opal, Frit, Coarse, 5 oz jar</t>
  </si>
  <si>
    <t>Sunflower Yellow Opal, Frit, Powder, 5 oz jar</t>
  </si>
  <si>
    <t>Sunflower Yellow Opal, Frit, Fine, 1 lb jar</t>
  </si>
  <si>
    <t>Sunflower Yellow Opal, Frit, Medium, 1 lb jar</t>
  </si>
  <si>
    <t>Sunflower Yellow Opal, Frit, Coarse, 1 lb jar</t>
  </si>
  <si>
    <t>Sunflower Yellow Opal, Frit, Powder, 1 lb jar</t>
  </si>
  <si>
    <t>Sunflower Yellow Opal, Frit, Fine, 5 lb jar</t>
  </si>
  <si>
    <t>Sunflower Yellow Opal, Frit, Medium, 5 lb jar</t>
  </si>
  <si>
    <t>Sunflower Yellow Opal, Frit, Coarse, 5 lb jar</t>
  </si>
  <si>
    <t>Sunflower Yellow Opal, Frit, Powder, 5 lb jar</t>
  </si>
  <si>
    <t>Deep Red Opal, Frit, Fine, 5 oz jar</t>
  </si>
  <si>
    <t>Deep Red Opal, Frit, Medium, 5 oz jar</t>
  </si>
  <si>
    <t>Deep Red Opal, Frit, Coarse, 5 oz jar</t>
  </si>
  <si>
    <t>Deep Red Opal, Frit, Powder, 5 oz jar</t>
  </si>
  <si>
    <t>Deep Red Opal, Frit, Fine, 1 lb jar</t>
  </si>
  <si>
    <t>Deep Red Opal, Frit, Medium, 1 lb jar</t>
  </si>
  <si>
    <t>Deep Red Opal, Frit, Coarse, 1 lb jar</t>
  </si>
  <si>
    <t>Deep Red Opal, Frit, Powder, 1 lb jar</t>
  </si>
  <si>
    <t>Deep Red Opal, Frit, Fine, 5 lb jar</t>
  </si>
  <si>
    <t>Deep Red Opal, Frit, Medium, 5 lb jar</t>
  </si>
  <si>
    <t>Deep Red Opal, Frit, Coarse, 5 lb jar</t>
  </si>
  <si>
    <t>Deep Red Opal, Frit, Powder, 5 lb jar</t>
  </si>
  <si>
    <t>Pimento Red Opal, Frit, Fine, 5 oz jar</t>
  </si>
  <si>
    <t>Pimento Red Opal, Frit, Medium, 5 oz jar</t>
  </si>
  <si>
    <t>Pimento Red Opal, Frit, Coarse, 5 oz jar</t>
  </si>
  <si>
    <t>Pimento Red Opal, Frit, Powder, 5 oz jar</t>
  </si>
  <si>
    <t>Pimento Red Opal, Frit, Fine, 1 lb jar</t>
  </si>
  <si>
    <t>Pimento Red Opal, Frit, Medium, 1 lb jar</t>
  </si>
  <si>
    <t>Pimento Red Opal, Frit, Coarse, 1 lb jar</t>
  </si>
  <si>
    <t>Pimento Red Opal, Frit, Powder, 1 lb jar</t>
  </si>
  <si>
    <t>Pimento Red Opal, Frit, Fine, 5 lb jar</t>
  </si>
  <si>
    <t>Pimento Red Opal, Frit, Medium, 5 lb jar</t>
  </si>
  <si>
    <t>Pimento Red Opal, Frit, Coarse, 5 lb jar</t>
  </si>
  <si>
    <t>Pimento Red Opal, Frit, Powder, 5 lb jar</t>
  </si>
  <si>
    <t>Golden Green Opal, Frit, Fine, 5 oz jar</t>
  </si>
  <si>
    <t>Golden Green Opal, Frit, Medium, 5 oz jar</t>
  </si>
  <si>
    <t>Golden Green Opal, Frit, Coarse, 5 oz jar</t>
  </si>
  <si>
    <t>Golden Green Opal, Frit, Powder, 5 oz jar</t>
  </si>
  <si>
    <t>Golden Green Opal, Frit, Fine, 1 lb jar</t>
  </si>
  <si>
    <t>Golden Green Opal, Frit, Medium, 1 lb jar</t>
  </si>
  <si>
    <t>Golden Green Opal, Frit, Coarse, 1 lb jar</t>
  </si>
  <si>
    <t>Golden Green Opal, Frit, Powder, 1 lb jar</t>
  </si>
  <si>
    <t>Golden Green Opal, Frit, Fine, 5 lb jar</t>
  </si>
  <si>
    <t>Golden Green Opal, Frit, Medium, 5 lb jar</t>
  </si>
  <si>
    <t>Golden Green Opal, Frit, Coarse, 5 lb jar</t>
  </si>
  <si>
    <t>Golden Green Opal, Frit, Powder, 5 lb jar</t>
  </si>
  <si>
    <t>Slate Gray Opal, Frit, Fine, 5 oz jar</t>
  </si>
  <si>
    <t>Slate Gray Opal, Frit, Medium, 5 oz jar</t>
  </si>
  <si>
    <t>Slate Gray Opal, Frit, Coarse, 5 oz jar</t>
  </si>
  <si>
    <t>Slate Gray Opal, Frit, Powder, 5 oz jar</t>
  </si>
  <si>
    <t>Slate Gray Opal, Frit, Fine, 1 lb jar</t>
  </si>
  <si>
    <t>Slate Gray Opal, Frit, Medium, 1 lb jar</t>
  </si>
  <si>
    <t>Slate Gray Opal, Frit, Coarse, 1 lb jar</t>
  </si>
  <si>
    <t>Slate Gray Opal, Frit, Powder, 1 lb jar</t>
  </si>
  <si>
    <t>Slate Gray Opal, Frit, Fine, 5 lb jar</t>
  </si>
  <si>
    <t>Slate Gray Opal, Frit, Medium, 5 lb jar</t>
  </si>
  <si>
    <t>Slate Gray Opal, Frit, Coarse, 5 lb jar</t>
  </si>
  <si>
    <t>Slate Gray Opal, Frit, Powder, 5 lb jar</t>
  </si>
  <si>
    <t>Translucent White Striker, Frit, Fine, 5 oz jar</t>
  </si>
  <si>
    <t>Translucent White Striker, Frit, Medium, 5 oz jar</t>
  </si>
  <si>
    <t>Translucent White Striker, Frit, Coarse, 5 oz jar</t>
  </si>
  <si>
    <t>Translucent White Striker, Frit, Powder, 5 oz jar</t>
  </si>
  <si>
    <t>Translucent White Striker, Frit, Fine, 1 lb jar</t>
  </si>
  <si>
    <t>Translucent White Striker, Frit, Medium, 1 lb jar</t>
  </si>
  <si>
    <t>Translucent White Striker, Frit, Coarse, 1 lb jar</t>
  </si>
  <si>
    <t>Translucent White Striker, Frit, Powder, 1 lb jar</t>
  </si>
  <si>
    <t>Translucent White Striker, Frit, Fine, 5 lb jar</t>
  </si>
  <si>
    <t>Translucent White Striker, Frit, Medium, 5 lb jar</t>
  </si>
  <si>
    <t>Translucent White Striker, Frit, Coarse, 5 lb jar</t>
  </si>
  <si>
    <t>Translucent White Striker, Frit, Powder, 5 lb jar</t>
  </si>
  <si>
    <t>Pink Opal, Frit, Fine, 5 oz jar</t>
  </si>
  <si>
    <t>Pink Opal, Frit, Medium, 5 oz jar</t>
  </si>
  <si>
    <t>Pink Opal, Frit, Coarse, 5 oz jar</t>
  </si>
  <si>
    <t>Pink Opal, Frit, Powder, 5 oz jar</t>
  </si>
  <si>
    <t>Pink Opal, Frit, Fine, 1 lb jar</t>
  </si>
  <si>
    <t>Pink Opal, Frit, Medium, 1 lb jar</t>
  </si>
  <si>
    <t>Pink Opal, Frit, Coarse, 1 lb jar</t>
  </si>
  <si>
    <t>Pink Opal, Frit, Powder, 1 lb jar</t>
  </si>
  <si>
    <t>Pink Opal, Frit, Fine, 5 lb jar</t>
  </si>
  <si>
    <t>Pink Opal, Frit, Medium, 5 lb jar</t>
  </si>
  <si>
    <t>Pink Opal, Frit, Coarse, 5 lb jar</t>
  </si>
  <si>
    <t>Pink Opal, Frit, Powder, 5 lb jar</t>
  </si>
  <si>
    <t>Dusty Lilac Opal, Frit, Fine, 5 oz jar</t>
  </si>
  <si>
    <t>Dusty Lilac Opal, Frit, Medium, 5 oz jar</t>
  </si>
  <si>
    <t>Dusty Lilac Opal, Frit, Coarse, 5 oz jar</t>
  </si>
  <si>
    <t>Dusty Lilac Opal, Frit, Powder, 5 oz jar</t>
  </si>
  <si>
    <t>Dusty Lilac Opal, Frit, Fine, 1 lb jar</t>
  </si>
  <si>
    <t>Dusty Lilac Opal, Frit, Medium, 1 lb jar</t>
  </si>
  <si>
    <t>Dusty Lilac Opal, Frit, Coarse, 1 lb jar</t>
  </si>
  <si>
    <t>Dusty Lilac Opal, Frit, Powder, 1 lb jar</t>
  </si>
  <si>
    <t>Dusty Lilac Opal, Frit, Fine, 5 lb jar</t>
  </si>
  <si>
    <t>Dusty Lilac Opal, Frit, Medium, 5 lb jar</t>
  </si>
  <si>
    <t>Dusty Lilac Opal, Frit, Coarse, 5 lb jar</t>
  </si>
  <si>
    <t>Dusty Lilac Opal, Frit, Powder, 5 lb jar</t>
  </si>
  <si>
    <t>Salmon Pink Opal, Frit, Fine, 5 oz jar</t>
  </si>
  <si>
    <t>Salmon Pink Opal, Frit, Medium, 5 oz jar</t>
  </si>
  <si>
    <t>Salmon Pink Opal, Frit, Coarse, 5 oz jar</t>
  </si>
  <si>
    <t>Salmon Pink Opal, Frit, Powder, 5 oz jar</t>
  </si>
  <si>
    <t>Salmon Pink Opal, Frit, Fine, 1 lb jar</t>
  </si>
  <si>
    <t>Salmon Pink Opal, Frit, Medium, 1 lb jar</t>
  </si>
  <si>
    <t>Salmon Pink Opal, Frit, Coarse, 1 lb jar</t>
  </si>
  <si>
    <t>Salmon Pink Opal, Frit, Powder, 1 lb jar</t>
  </si>
  <si>
    <t>Salmon Pink Opal, Frit, Fine, 5 lb jar</t>
  </si>
  <si>
    <t>Salmon Pink Opal, Frit, Medium, 5 lb jar</t>
  </si>
  <si>
    <t>Salmon Pink Opal, Frit, Coarse, 5 lb jar</t>
  </si>
  <si>
    <t>Salmon Pink Opal, Frit, Powder, 5 lb jar</t>
  </si>
  <si>
    <t>Cinnabar Opal, Frit, Fine, 5 oz jar</t>
  </si>
  <si>
    <t>Cinnabar Opal, Frit, Medium, 5 oz jar</t>
  </si>
  <si>
    <t>Cinnabar Opal, Frit, Coarse, 5 oz jar</t>
  </si>
  <si>
    <t>Cinnabar Opal, Frit, Powder, 5 oz jar</t>
  </si>
  <si>
    <t>Cinnabar Opal, Frit, Fine, 1 lb jar</t>
  </si>
  <si>
    <t>Cinnabar Opal, Frit, Medium, 1 lb jar</t>
  </si>
  <si>
    <t>Cinnabar Opal, Frit, Coarse, 1 lb jar</t>
  </si>
  <si>
    <t>Cinnabar Opal, Frit, Powder, 1 lb jar</t>
  </si>
  <si>
    <t>Cinnabar Opal, Frit, Fine, 5 lb jar</t>
  </si>
  <si>
    <t>Cinnabar Opal, Frit, Medium, 5 lb jar</t>
  </si>
  <si>
    <t>Cinnabar Opal, Frit, Coarse, 5 lb jar</t>
  </si>
  <si>
    <t>Cinnabar Opal, Frit, Powder, 5 lb jar</t>
  </si>
  <si>
    <t>Umber Opal, Frit, Fine, 5 oz jar</t>
  </si>
  <si>
    <t>Umber Opal, Frit, Medium, 5 oz jar</t>
  </si>
  <si>
    <t>Umber Opal, Frit, Coarse, 5 oz jar</t>
  </si>
  <si>
    <t>Umber Opal, Frit, Powder, 5 oz jar</t>
  </si>
  <si>
    <t>Umber Opal, Frit, Fine, 1 lb jar</t>
  </si>
  <si>
    <t>Umber Opal, Frit, Medium, 1 lb jar</t>
  </si>
  <si>
    <t>Umber Opal, Frit, Coarse, 1 lb jar</t>
  </si>
  <si>
    <t>Umber Opal, Frit, Powder, 1 lb jar</t>
  </si>
  <si>
    <t>Umber Opal, Frit, Fine, 5 lb jar</t>
  </si>
  <si>
    <t>Umber Opal, Frit, Medium, 5 lb jar</t>
  </si>
  <si>
    <t>Umber Opal, Frit, Coarse, 5 lb jar</t>
  </si>
  <si>
    <t>Umber Opal, Frit, Powder, 5 lb jar</t>
  </si>
  <si>
    <t>Pea Pod Green Opal, Frit, Fine, 5 oz jar</t>
  </si>
  <si>
    <t>Pea Pod Green Opal, Frit, Medium, 5 oz jar</t>
  </si>
  <si>
    <t>Pea Pod Green Opal, Frit, Coarse, 5 oz jar</t>
  </si>
  <si>
    <t>Pea Pod Green Opal, Frit, Powder, 5 oz jar</t>
  </si>
  <si>
    <t>Pea Pod Green Opal, Frit, Fine, 1 lb jar</t>
  </si>
  <si>
    <t>Pea Pod Green Opal, Frit, Medium, 1 lb jar</t>
  </si>
  <si>
    <t>Pea Pod Green Opal, Frit, Coarse, 1 lb jar</t>
  </si>
  <si>
    <t>Pea Pod Green Opal, Frit, Powder, 1 lb jar</t>
  </si>
  <si>
    <t>Pea Pod Green Opal, Frit, Fine, 5 lb jar</t>
  </si>
  <si>
    <t>Pea Pod Green Opal, Frit, Medium, 5 lb jar</t>
  </si>
  <si>
    <t>Pea Pod Green Opal, Frit, Coarse, 5 lb jar</t>
  </si>
  <si>
    <t>Pea Pod Green Opal, Frit, Powder, 5 lb jar</t>
  </si>
  <si>
    <t>Marigold Yellow Opal, Frit, Fine, 5 oz jar</t>
  </si>
  <si>
    <t>Marigold Yellow Opal, Frit, Medium, 5 oz jar</t>
  </si>
  <si>
    <t>Marigold Yellow Opal, Frit, Coarse, 5 oz jar</t>
  </si>
  <si>
    <t>Marigold Yellow Opal, Frit, Powder, 5 oz jar</t>
  </si>
  <si>
    <t>Marigold Yellow Opal, Frit, Fine, 1 lb jar</t>
  </si>
  <si>
    <t>Marigold Yellow Opal, Frit, Medium, 1 lb jar</t>
  </si>
  <si>
    <t>Marigold Yellow Opal, Frit, Coarse, 1 lb jar</t>
  </si>
  <si>
    <t>Marigold Yellow Opal, Frit, Powder, 1 lb jar</t>
  </si>
  <si>
    <t>Marigold Yellow Opal, Frit, Fine, 5 lb jar</t>
  </si>
  <si>
    <t>Marigold Yellow Opal, Frit, Medium, 5 lb jar</t>
  </si>
  <si>
    <t>Marigold Yellow Opal, Frit, Coarse, 5 lb jar</t>
  </si>
  <si>
    <t>Marigold Yellow Opal, Frit, Powder, 5 lb jar</t>
  </si>
  <si>
    <t>Pumpkin Orange Opal, Frit, Fine, 5 oz jar</t>
  </si>
  <si>
    <t>Pumpkin Orange Opal, Frit, Medium, 5 oz jar</t>
  </si>
  <si>
    <t>Pumpkin Orange Opal, Frit, Coarse, 5 oz jar</t>
  </si>
  <si>
    <t>Pumpkin Orange Opal, Frit, Powder, 5 oz jar</t>
  </si>
  <si>
    <t>Pumpkin Orange Opal, Frit, Fine, 1 lb jar</t>
  </si>
  <si>
    <t>Pumpkin Orange Opal, Frit, Medium, 1 lb jar</t>
  </si>
  <si>
    <t>Pumpkin Orange Opal, Frit, Coarse, 1 lb jar</t>
  </si>
  <si>
    <t>Pumpkin Orange Opal, Frit, Powder, 1 lb jar</t>
  </si>
  <si>
    <t>Pumpkin Orange Opal, Frit, Fine, 5 lb jar</t>
  </si>
  <si>
    <t>Pumpkin Orange Opal, Frit, Medium, 5 lb jar</t>
  </si>
  <si>
    <t>Pumpkin Orange Opal, Frit, Coarse, 5 lb jar</t>
  </si>
  <si>
    <t>Pumpkin Orange Opal, Frit, Powder, 5 lb jar</t>
  </si>
  <si>
    <t>Burnt Orange Opal, Frit, Fine, 5 oz jar</t>
  </si>
  <si>
    <t>Burnt Orange Opal, Frit, Medium, 5 oz jar</t>
  </si>
  <si>
    <t>Burnt Orange Opal, Frit, Coarse, 5 oz jar</t>
  </si>
  <si>
    <t>Burnt Orange Opal, Frit, Powder, 5 oz jar</t>
  </si>
  <si>
    <t>Burnt Orange Opal, Frit, Fine, 1 lb jar</t>
  </si>
  <si>
    <t>Burnt Orange Opal, Frit, Medium, 1 lb jar</t>
  </si>
  <si>
    <t>Burnt Orange Opal, Frit, Coarse, 1 lb jar</t>
  </si>
  <si>
    <t>Burnt Orange Opal, Frit, Powder, 1 lb jar</t>
  </si>
  <si>
    <t>Burnt Orange Opal, Frit, Fine, 5 lb jar</t>
  </si>
  <si>
    <t>Burnt Orange Opal, Frit, Medium, 5 lb jar</t>
  </si>
  <si>
    <t>Burnt Orange Opal, Frit, Coarse, 5 lb jar</t>
  </si>
  <si>
    <t>Burnt Orange Opal, Frit, Powder, 5 lb jar</t>
  </si>
  <si>
    <t>Plum Opal, Frit, Fine, 5 oz jar</t>
  </si>
  <si>
    <t>Plum Opal, Frit, Medium, 5 oz jar</t>
  </si>
  <si>
    <t>Plum Opal, Frit, Coarse, 5 oz jar</t>
  </si>
  <si>
    <t>Plum Opal, Frit, Powder, 5 oz jar</t>
  </si>
  <si>
    <t>Plum Opal, Frit, Fine, 1 lb jar</t>
  </si>
  <si>
    <t>Plum Opal, Frit, Medium, 1 lb jar</t>
  </si>
  <si>
    <t>Plum Opal, Frit, Coarse, 1 lb jar</t>
  </si>
  <si>
    <t>Plum Opal, Frit, Powder, 1 lb jar</t>
  </si>
  <si>
    <t>Plum Opal, Frit, Fine, 5 lb jar</t>
  </si>
  <si>
    <t>Plum Opal, Frit, Medium, 5 lb jar</t>
  </si>
  <si>
    <t>Plum Opal, Frit, Coarse, 5 lb jar</t>
  </si>
  <si>
    <t>Plum Opal, Frit, Powder, 5 lb jar</t>
  </si>
  <si>
    <t>Gold Purple Opal, Frit, Fine, 5 oz jar</t>
  </si>
  <si>
    <t>Gold Purple Opal, Frit, Medium, 5 oz jar</t>
  </si>
  <si>
    <t>Gold Purple Opal, Frit, Coarse, 5 oz jar</t>
  </si>
  <si>
    <t>Gold Purple Opal, Frit, Powder, 5 oz jar</t>
  </si>
  <si>
    <t>Gold Purple Opal, Frit, Fine, 1 lb jar</t>
  </si>
  <si>
    <t>Gold Purple Opal, Frit, Medium, 1 lb jar</t>
  </si>
  <si>
    <t>Gold Purple Opal, Frit, Coarse, 1 lb jar</t>
  </si>
  <si>
    <t>Gold Purple Opal, Frit, Powder, 1 lb jar</t>
  </si>
  <si>
    <t>Gold Purple Opal, Frit, Fine, 5 lb jar</t>
  </si>
  <si>
    <t>Gold Purple Opal, Frit, Medium, 5 lb jar</t>
  </si>
  <si>
    <t>Gold Purple Opal, Frit, Coarse, 5 lb jar</t>
  </si>
  <si>
    <t>Gold Purple Opal, Frit, Powder, 5 lb jar</t>
  </si>
  <si>
    <t>Deep Gray Opal, Frit, Fine, 5 oz jar</t>
  </si>
  <si>
    <t>Deep Gray Opal, Frit, Medium, 5 oz jar</t>
  </si>
  <si>
    <t>Deep Gray Opal, Frit, Coarse, 5 oz jar</t>
  </si>
  <si>
    <t>Deep Gray Opal, Frit, Powder, 5 oz jar</t>
  </si>
  <si>
    <t>Deep Gray Opal, Frit, Fine, 1 lb jar</t>
  </si>
  <si>
    <t>Deep Gray Opal, Frit, Medium, 1 lb jar</t>
  </si>
  <si>
    <t>Deep Gray Opal, Frit, Coarse, 1 lb jar</t>
  </si>
  <si>
    <t>Deep Gray Opal, Frit, Powder, 1 lb jar</t>
  </si>
  <si>
    <t>Deep Gray Opal, Frit, Fine, 5 lb jar</t>
  </si>
  <si>
    <t>Deep Gray Opal, Frit, Medium, 5 lb jar</t>
  </si>
  <si>
    <t>Deep Gray Opal, Frit, Coarse, 5 lb jar</t>
  </si>
  <si>
    <t>Deep Gray Opal, Frit, Powder, 5 lb jar</t>
  </si>
  <si>
    <t>Butterscotch Opal, Frit, Fine, 5 oz jar</t>
  </si>
  <si>
    <t>Butterscotch Opal, Frit, Medium, 5 oz jar</t>
  </si>
  <si>
    <t>Butterscotch Opal, Frit, Coarse, 5 oz jar</t>
  </si>
  <si>
    <t>Butterscotch Opal, Frit, Powder, 5 oz jar</t>
  </si>
  <si>
    <t>Butterscotch Opal, Frit, Fine, 1 lb jar</t>
  </si>
  <si>
    <t>Butterscotch Opal, Frit, Medium, 1 lb jar</t>
  </si>
  <si>
    <t>Butterscotch Opal, Frit, Coarse, 1 lb jar</t>
  </si>
  <si>
    <t>Butterscotch Opal, Frit, Powder, 1 lb jar</t>
  </si>
  <si>
    <t>Butterscotch Opal, Frit, Fine, 5 lb jar</t>
  </si>
  <si>
    <t>Butterscotch Opal, Frit, Medium, 5 lb jar</t>
  </si>
  <si>
    <t>Butterscotch Opal, Frit, Coarse, 5 lb jar</t>
  </si>
  <si>
    <t>Butterscotch Opal, Frit, Powder, 5 lb jar</t>
  </si>
  <si>
    <t>Opaline, Frit, Fine, 5 oz jar</t>
  </si>
  <si>
    <t>Opaline, Frit, Medium, 5 oz jar</t>
  </si>
  <si>
    <t>Opaline, Frit, Coarse, 5 oz jar</t>
  </si>
  <si>
    <t>Opaline, Frit, Powder, 5 oz jar</t>
  </si>
  <si>
    <t>Opaline, Frit, Fine, 1 lb jar</t>
  </si>
  <si>
    <t>Opaline, Frit, Medium, 1 lb jar</t>
  </si>
  <si>
    <t>Opaline, Frit, Coarse, 1 lb jar</t>
  </si>
  <si>
    <t>Opaline, Frit, Powder, 1 lb jar</t>
  </si>
  <si>
    <t>Opaline, Frit, Fine, 5 lb jar</t>
  </si>
  <si>
    <t>Opaline, Frit, Medium, 5 lb jar</t>
  </si>
  <si>
    <t>Opaline, Frit, Coarse, 5 lb jar</t>
  </si>
  <si>
    <t>Opaline, Frit, Powder, 5 lb jar</t>
  </si>
  <si>
    <t>Cream Opal, Frit, Fine, 5 oz jar</t>
  </si>
  <si>
    <t>Cream Opal, Frit, Medium, 5 oz jar</t>
  </si>
  <si>
    <t>Cream Opal, Frit, Coarse, 5 oz jar</t>
  </si>
  <si>
    <t>Cream Opal, Frit, Powder, 5 oz jar</t>
  </si>
  <si>
    <t>Cream Opal, Frit, Fine, 1 lb jar</t>
  </si>
  <si>
    <t>Cream Opal, Frit, Medium, 1 lb jar</t>
  </si>
  <si>
    <t>Cream Opal, Frit, Coarse, 1 lb jar</t>
  </si>
  <si>
    <t>Cream Opal, Frit, Powder, 1 lb jar</t>
  </si>
  <si>
    <t>Cream Opal, Frit, Fine, 5 lb jar</t>
  </si>
  <si>
    <t>Cream Opal, Frit, Medium, 5 lb jar</t>
  </si>
  <si>
    <t>Cream Opal, Frit, Coarse, 5 lb jar</t>
  </si>
  <si>
    <t>Cream Opal, Frit, Powder, 5 lb jar</t>
  </si>
  <si>
    <t>Petal Pink Opal, Frit, Fine, 5 oz jar</t>
  </si>
  <si>
    <t>Petal Pink Opal, Frit, Medium, 5 oz jar</t>
  </si>
  <si>
    <t>Petal Pink Opal, Frit, Coarse, 5 oz jar</t>
  </si>
  <si>
    <t>Petal Pink Opal, Frit, Powder, 5 oz jar</t>
  </si>
  <si>
    <t>Petal Pink Opal, Frit, Fine, 1 lb jar</t>
  </si>
  <si>
    <t>Petal Pink Opal, Frit, Medium, 1 lb jar</t>
  </si>
  <si>
    <t>Petal Pink Opal, Frit, Coarse, 1 lb jar</t>
  </si>
  <si>
    <t>Petal Pink Opal, Frit, Powder, 1 lb jar</t>
  </si>
  <si>
    <t>Petal Pink Opal, Frit, Fine, 5 lb jar</t>
  </si>
  <si>
    <t>Petal Pink Opal, Frit, Medium, 5 lb jar</t>
  </si>
  <si>
    <t>Petal Pink Opal, Frit, Coarse, 5 lb jar</t>
  </si>
  <si>
    <t>Petal Pink Opal, Frit, Powder, 5 lb jar</t>
  </si>
  <si>
    <t>Warm White Opal, Frit, Fine, 5 oz jar</t>
  </si>
  <si>
    <t>Warm White Opal, Frit, Medium, 5 oz jar</t>
  </si>
  <si>
    <t>Warm White Opal, Frit, Coarse, 5 oz jar</t>
  </si>
  <si>
    <t>Warm White Opal, Frit, Powder, 5 oz jar</t>
  </si>
  <si>
    <t>Warm White Opal, Frit, Fine, 1 lb jar</t>
  </si>
  <si>
    <t>Warm White Opal, Frit, Medium, 1 lb jar</t>
  </si>
  <si>
    <t>Warm White Opal, Frit, Coarse, 1 lb jar</t>
  </si>
  <si>
    <t>Warm White Opal, Frit, Powder, 1 lb jar</t>
  </si>
  <si>
    <t>Warm White Opal, Frit, Fine, 5 lb jar</t>
  </si>
  <si>
    <t>Warm White Opal, Frit, Medium, 5 lb jar</t>
  </si>
  <si>
    <t>Warm White Opal, Frit, Coarse, 5 lb jar</t>
  </si>
  <si>
    <t>Warm White Opal, Frit, Powder, 5 lb jar</t>
  </si>
  <si>
    <t>Reactive Ice, Frit, Fine, 5 oz jar</t>
  </si>
  <si>
    <t>Reactive Ice, Frit, Medium, 5 oz jar</t>
  </si>
  <si>
    <t>Reactive Ice, Frit, Coarse, 5 oz jar</t>
  </si>
  <si>
    <t>Reactive Ice, Frit, Powder, 5 oz jar</t>
  </si>
  <si>
    <t>Reactive Ice, Frit, Fine, 1 lb jar</t>
  </si>
  <si>
    <t>Reactive Ice, Frit, Medium, 1 lb jar</t>
  </si>
  <si>
    <t>Reactive Ice, Frit, Coarse, 1 lb jar</t>
  </si>
  <si>
    <t>Reactive Ice, Frit, Powder, 1 lb jar</t>
  </si>
  <si>
    <t>Reactive Ice, Frit, Fine, 5 lb jar</t>
  </si>
  <si>
    <t>Reactive Ice, Frit, Medium, 5 lb jar</t>
  </si>
  <si>
    <t>Reactive Ice, Frit, Coarse, 5 lb jar</t>
  </si>
  <si>
    <t>Reactive Ice, Frit, Powder, 5 lb jar</t>
  </si>
  <si>
    <t>Light Orange Transparent, Frit, Fine, 5 oz jar</t>
  </si>
  <si>
    <t>Light Orange Transparent, Frit, Medium, 5 oz jar</t>
  </si>
  <si>
    <t>Light Orange Transparent, Frit, Coarse, 5 oz jar</t>
  </si>
  <si>
    <t>Light Orange Transparent, Frit, Powder, 5 oz jar</t>
  </si>
  <si>
    <t>Light Orange Transparent, Frit, Fine, 1 lb jar</t>
  </si>
  <si>
    <t>Light Orange Transparent, Frit, Medium, 1 lb jar</t>
  </si>
  <si>
    <t>Light Orange Transparent, Frit, Coarse, 1 lb jar</t>
  </si>
  <si>
    <t>Light Orange Transparent, Frit, Powder, 1 lb jar</t>
  </si>
  <si>
    <t>Light Orange Transparent, Frit, Fine, 5 lb jar</t>
  </si>
  <si>
    <t>Light Orange Transparent, Frit, Medium, 5 lb jar</t>
  </si>
  <si>
    <t>Light Orange Transparent, Frit, Coarse, 5 lb jar</t>
  </si>
  <si>
    <t>Light Orange Transparent, Frit, Powder, 5 lb jar</t>
  </si>
  <si>
    <t>Clear, Frit, Fine, 5 oz jar</t>
  </si>
  <si>
    <t>Clear, Frit, Medium, 5 oz jar</t>
  </si>
  <si>
    <t>Clear, Frit, Coarse, 5 oz jar</t>
  </si>
  <si>
    <t>Clear, Frit, Extra Large, 5 oz jar</t>
  </si>
  <si>
    <t>Clear, Frit, Powder, 5 oz jar</t>
  </si>
  <si>
    <t>Clear, Frit, Fine, 1 lb jar</t>
  </si>
  <si>
    <t>Clear, Frit, Medium, 1 lb jar</t>
  </si>
  <si>
    <t>Clear, Frit, Coarse, 1 lb jar</t>
  </si>
  <si>
    <t>Clear, Frit, Extra Large, 1 lb jar</t>
  </si>
  <si>
    <t>Clear, Frit, Powder, 1 lb jar</t>
  </si>
  <si>
    <t>Clear, Frit, Fine, 5 lb jar</t>
  </si>
  <si>
    <t>Clear, Frit, Medium, 5 lb jar</t>
  </si>
  <si>
    <t>Clear, Frit, Coarse, 5 lb jar</t>
  </si>
  <si>
    <t>Clear, Frit, Extra Large, 5 lb jar</t>
  </si>
  <si>
    <t>Clear, Frit, Powder, 5 lb jar</t>
  </si>
  <si>
    <t>Deep Plum Transparent, Frit, Fine, 5 oz jar</t>
  </si>
  <si>
    <t>Deep Plum Transparent, Frit, Medium, 5 oz jar</t>
  </si>
  <si>
    <t>Deep Plum Transparent, Frit, Coarse, 5 oz jar</t>
  </si>
  <si>
    <t>Deep Plum Transparent, Frit, Powder, 5 oz jar</t>
  </si>
  <si>
    <t>Deep Plum Transparent, Frit, Fine, 1 lb jar</t>
  </si>
  <si>
    <t>Deep Plum Transparent, Frit, Medium, 1 lb jar</t>
  </si>
  <si>
    <t>Deep Plum Transparent, Frit, Coarse, 1 lb jar</t>
  </si>
  <si>
    <t>Deep Plum Transparent, Frit, Powder, 1 lb jar</t>
  </si>
  <si>
    <t>Deep Plum Transparent, Frit, Fine, 5 lb jar</t>
  </si>
  <si>
    <t>Deep Plum Transparent, Frit, Medium, 5 lb jar</t>
  </si>
  <si>
    <t>Deep Plum Transparent, Frit, Coarse, 5 lb jar</t>
  </si>
  <si>
    <t>Deep Plum Transparent, Frit, Powder, 5 lb jar</t>
  </si>
  <si>
    <t>Light Green Transparent, Frit, Fine, 5 oz jar</t>
  </si>
  <si>
    <t>Light Green Transparent, Frit, Medium, 5 oz jar</t>
  </si>
  <si>
    <t>Light Green Transparent, Frit, Coarse, 5 oz jar</t>
  </si>
  <si>
    <t>Light Green Transparent, Frit, Powder, 5 oz jar</t>
  </si>
  <si>
    <t>Light Green Transparent, Frit, Fine, 1 lb jar</t>
  </si>
  <si>
    <t>Light Green Transparent, Frit, Medium, 1 lb jar</t>
  </si>
  <si>
    <t>Light Green Transparent, Frit, Coarse, 1 lb jar</t>
  </si>
  <si>
    <t>Light Green Transparent, Frit, Powder, 1 lb jar</t>
  </si>
  <si>
    <t>Light Green Transparent, Frit, Fine, 5 lb jar</t>
  </si>
  <si>
    <t>Light Green Transparent, Frit, Medium, 5 lb jar</t>
  </si>
  <si>
    <t>Light Green Transparent, Frit, Coarse, 5 lb jar</t>
  </si>
  <si>
    <t>Light Green Transparent, Frit, Powder, 5 lb jar</t>
  </si>
  <si>
    <t>Aquamarine Blue Transparent, Frit, Fine, 5 oz jar</t>
  </si>
  <si>
    <t>Aquamarine Blue Transparent, Frit, Medium, 5 oz jar</t>
  </si>
  <si>
    <t>Aquamarine Blue Transparent, Frit, Coarse, 5 oz jar</t>
  </si>
  <si>
    <t>Aquamarine Blue Transparent, Frit, Powder, 5 oz jar</t>
  </si>
  <si>
    <t>Aquamarine Blue Transparent, Frit, Fine, 1 lb jar</t>
  </si>
  <si>
    <t>Aquamarine Blue Transparent, Frit, Medium, 1 lb jar</t>
  </si>
  <si>
    <t>Aquamarine Blue Transparent, Frit, Coarse, 1 lb jar</t>
  </si>
  <si>
    <t>Aquamarine Blue Transparent, Frit, Powder, 1 lb jar</t>
  </si>
  <si>
    <t>Aquamarine Blue Transparent, Frit, Fine, 5 lb jar</t>
  </si>
  <si>
    <t>Aquamarine Blue Transparent, Frit, Medium, 5 lb jar</t>
  </si>
  <si>
    <t>Aquamarine Blue Transparent, Frit, Coarse, 5 lb jar</t>
  </si>
  <si>
    <t>Aquamarine Blue Transparent, Frit, Powder, 5 lb jar</t>
  </si>
  <si>
    <t>Dark Rose Brown Transparent, Frit, Fine, 5 oz jar</t>
  </si>
  <si>
    <t>Dark Rose Brown Transparent, Frit, Medium, 5 oz jar</t>
  </si>
  <si>
    <t>Dark Rose Brown Transparent, Frit, Coarse, 5 oz jar</t>
  </si>
  <si>
    <t>Dark Rose Brown Transparent, Frit, Powder, 5 oz jar</t>
  </si>
  <si>
    <t>Dark Rose Brown Transparent, Frit, Fine, 1 lb jar</t>
  </si>
  <si>
    <t>Dark Rose Brown Transparent, Frit, Medium, 1 lb jar</t>
  </si>
  <si>
    <t>Dark Rose Brown Transparent, Frit, Coarse, 1 lb jar</t>
  </si>
  <si>
    <t>Dark Rose Brown Transparent, Frit, Powder, 1 lb jar</t>
  </si>
  <si>
    <t>Dark Rose Brown Transparent, Frit, Fine, 5 lb jar</t>
  </si>
  <si>
    <t>Dark Rose Brown Transparent, Frit, Medium, 5 lb jar</t>
  </si>
  <si>
    <t>Dark Rose Brown Transparent, Frit, Coarse, 5 lb jar</t>
  </si>
  <si>
    <t>Dark Rose Brown Transparent, Frit, Powder, 5 lb jar</t>
  </si>
  <si>
    <t>Aventurine Green Transparent, Frit, Fine, 5 oz jar</t>
  </si>
  <si>
    <t>Aventurine Green Transparent, Frit, Medium, 5 oz jar</t>
  </si>
  <si>
    <t>Aventurine Green Transparent, Frit, Coarse, 5 oz jar</t>
  </si>
  <si>
    <t>Aventurine Green Transparent, Frit, Powder, 5 oz jar</t>
  </si>
  <si>
    <t>Aventurine Green Transparent, Frit, Fine, 1 lb jar</t>
  </si>
  <si>
    <t>Aventurine Green Transparent, Frit, Medium, 1 lb jar</t>
  </si>
  <si>
    <t>Aventurine Green Transparent, Frit, Coarse, 1 lb jar</t>
  </si>
  <si>
    <t>Aventurine Green Transparent, Frit, Powder, 1 lb jar</t>
  </si>
  <si>
    <t>Aventurine Green Transparent, Frit, Fine, 5 lb jar</t>
  </si>
  <si>
    <t>Aventurine Green Transparent, Frit, Medium, 5 lb jar</t>
  </si>
  <si>
    <t>Aventurine Green Transparent, Frit, Coarse, 5 lb jar</t>
  </si>
  <si>
    <t>Aventurine Green Transparent, Frit, Powder, 5 lb jar</t>
  </si>
  <si>
    <t>Deep Royal Blue Transparent, Frit, Fine, 5 oz jar</t>
  </si>
  <si>
    <t>Deep Royal Blue Transparent, Frit, Medium, 5 oz jar</t>
  </si>
  <si>
    <t>Deep Royal Blue Transparent, Frit, Coarse, 5 oz jar</t>
  </si>
  <si>
    <t>Deep Royal Blue Transparent, Frit, Powder, 5 oz jar</t>
  </si>
  <si>
    <t>Deep Royal Blue Transparent, Frit, Fine, 1 lb jar</t>
  </si>
  <si>
    <t>Deep Royal Blue Transparent, Frit, Medium, 1 lb jar</t>
  </si>
  <si>
    <t>Deep Royal Blue Transparent, Frit, Coarse, 1 lb jar</t>
  </si>
  <si>
    <t>Deep Royal Blue Transparent, Frit, Powder, 1 lb jar</t>
  </si>
  <si>
    <t>Deep Royal Blue Transparent, Frit, Fine, 5 lb jar</t>
  </si>
  <si>
    <t>Deep Royal Blue Transparent, Frit, Medium, 5 lb jar</t>
  </si>
  <si>
    <t>Deep Royal Blue Transparent, Frit, Coarse, 5 lb jar</t>
  </si>
  <si>
    <t>Deep Royal Blue Transparent, Frit, Powder, 5 lb jar</t>
  </si>
  <si>
    <t>Turquoise Blue Transparent, Frit, Fine, 5 oz jar</t>
  </si>
  <si>
    <t>Turquoise Blue Transparent, Frit, Medium, 5 oz jar</t>
  </si>
  <si>
    <t>Turquoise Blue Transparent, Frit, Coarse, 5 oz jar</t>
  </si>
  <si>
    <t>Turquoise Blue Transparent, Frit, Powder, 5 oz jar</t>
  </si>
  <si>
    <t>Turquoise Blue Transparent, Frit, Fine, 1 lb jar</t>
  </si>
  <si>
    <t>Turquoise Blue Transparent, Frit, Medium, 1 lb jar</t>
  </si>
  <si>
    <t>Turquoise Blue Transparent, Frit, Coarse, 1 lb jar</t>
  </si>
  <si>
    <t>Turquoise Blue Transparent, Frit, Powder, 1 lb jar</t>
  </si>
  <si>
    <t>Turquoise Blue Transparent, Frit, Fine, 5 lb jar</t>
  </si>
  <si>
    <t>Turquoise Blue Transparent, Frit, Medium, 5 lb jar</t>
  </si>
  <si>
    <t>Turquoise Blue Transparent, Frit, Coarse, 5 lb jar</t>
  </si>
  <si>
    <t>Turquoise Blue Transparent, Frit, Powder, 5 lb jar</t>
  </si>
  <si>
    <t>Midnight Blue Transparent, Frit, Fine, 5 oz jar</t>
  </si>
  <si>
    <t>Midnight Blue Transparent, Frit, Medium, 5 oz jar</t>
  </si>
  <si>
    <t>Midnight Blue Transparent, Frit, Coarse, 5 oz jar</t>
  </si>
  <si>
    <t>Midnight Blue Transparent, Frit, Powder, 5 oz jar</t>
  </si>
  <si>
    <t>Midnight Blue Transparent, Frit, Fine, 1 lb jar</t>
  </si>
  <si>
    <t>Midnight Blue Transparent, Frit, Medium, 1 lb jar</t>
  </si>
  <si>
    <t>Midnight Blue Transparent, Frit, Coarse, 1 lb jar</t>
  </si>
  <si>
    <t>Midnight Blue Transparent, Frit, Powder, 1 lb jar</t>
  </si>
  <si>
    <t>Midnight Blue Transparent, Frit, Fine, 5 lb jar</t>
  </si>
  <si>
    <t>Midnight Blue Transparent, Frit, Medium, 5 lb jar</t>
  </si>
  <si>
    <t>Midnight Blue Transparent, Frit, Coarse, 5 lb jar</t>
  </si>
  <si>
    <t>Midnight Blue Transparent, Frit, Powder, 5 lb jar</t>
  </si>
  <si>
    <t>Sienna Transparent, Frit, Fine, 5 oz jar</t>
  </si>
  <si>
    <t>Sienna Transparent, Frit, Medium, 5 oz jar</t>
  </si>
  <si>
    <t>Sienna Transparent, Frit, Coarse, 5 oz jar</t>
  </si>
  <si>
    <t>Sienna Transparent, Frit, Powder, 5 oz jar</t>
  </si>
  <si>
    <t>Sienna Transparent, Frit, Fine, 1 lb jar</t>
  </si>
  <si>
    <t>Sienna Transparent, Frit, Medium, 1 lb jar</t>
  </si>
  <si>
    <t>Sienna Transparent, Frit, Coarse, 1 lb jar</t>
  </si>
  <si>
    <t>Sienna Transparent, Frit, Powder, 1 lb jar</t>
  </si>
  <si>
    <t>Sienna Transparent, Frit, Fine, 5 lb jar</t>
  </si>
  <si>
    <t>Sienna Transparent, Frit, Medium, 5 lb jar</t>
  </si>
  <si>
    <t>Sienna Transparent, Frit, Coarse, 5 lb jar</t>
  </si>
  <si>
    <t>Sienna Transparent, Frit, Powder, 5 lb jar</t>
  </si>
  <si>
    <t>Yellow Transparent, Frit, Fine, 5 oz jar</t>
  </si>
  <si>
    <t>Yellow Transparent, Frit, Medium, 5 oz jar</t>
  </si>
  <si>
    <t>Yellow Transparent, Frit, Coarse, 5 oz jar</t>
  </si>
  <si>
    <t>Yellow Transparent, Frit, Powder, 5 oz jar</t>
  </si>
  <si>
    <t>Yellow Transparent, Frit, Fine, 1 lb jar</t>
  </si>
  <si>
    <t>Yellow Transparent, Frit, Medium, 1 lb jar</t>
  </si>
  <si>
    <t>Yellow Transparent, Frit, Coarse, 1 lb jar</t>
  </si>
  <si>
    <t>Yellow Transparent, Frit, Powder, 1 lb jar</t>
  </si>
  <si>
    <t>Yellow Transparent, Frit, Fine, 5 lb jar</t>
  </si>
  <si>
    <t>Yellow Transparent, Frit, Medium, 5 lb jar</t>
  </si>
  <si>
    <t>Yellow Transparent, Frit, Coarse, 5 lb jar</t>
  </si>
  <si>
    <t>Yellow Transparent, Frit, Powder, 5 lb jar</t>
  </si>
  <si>
    <t>Red Transparent, Frit, Fine, 5 oz jar</t>
  </si>
  <si>
    <t>Red Transparent, Frit, Medium, 5 oz jar</t>
  </si>
  <si>
    <t>Red Transparent, Frit, Coarse, 5 oz jar</t>
  </si>
  <si>
    <t>Red Transparent, Frit, Powder, 5 oz jar</t>
  </si>
  <si>
    <t>Red Transparent, Frit, Fine, 1 lb jar</t>
  </si>
  <si>
    <t>Red Transparent, Frit, Medium, 1 lb jar</t>
  </si>
  <si>
    <t>Red Transparent, Frit, Coarse, 1 lb jar</t>
  </si>
  <si>
    <t>Red Transparent, Frit, Powder, 1 lb jar</t>
  </si>
  <si>
    <t>Red Transparent, Frit, Fine, 5 lb jar</t>
  </si>
  <si>
    <t>Red Transparent, Frit, Medium, 5 lb jar</t>
  </si>
  <si>
    <t>Red Transparent, Frit, Coarse, 5 lb jar</t>
  </si>
  <si>
    <t>Red Transparent, Frit, Powder, 5 lb jar</t>
  </si>
  <si>
    <t>Orange Transparent, Frit, Fine, 5 oz jar</t>
  </si>
  <si>
    <t>Orange Transparent, Frit, Medium, 5 oz jar</t>
  </si>
  <si>
    <t>Orange Transparent, Frit, Coarse, 5 oz jar</t>
  </si>
  <si>
    <t>Orange Transparent, Frit, Powder, 5 oz jar</t>
  </si>
  <si>
    <t>Orange Transparent, Frit, Fine, 1 lb jar</t>
  </si>
  <si>
    <t>Orange Transparent, Frit, Medium, 1 lb jar</t>
  </si>
  <si>
    <t>Orange Transparent, Frit, Coarse, 1 lb jar</t>
  </si>
  <si>
    <t>Orange Transparent, Frit, Powder, 1 lb jar</t>
  </si>
  <si>
    <t>Orange Transparent, Frit, Fine, 5 lb jar</t>
  </si>
  <si>
    <t>Orange Transparent, Frit, Medium, 5 lb jar</t>
  </si>
  <si>
    <t>Orange Transparent, Frit, Coarse, 5 lb jar</t>
  </si>
  <si>
    <t>Orange Transparent, Frit, Powder, 5 lb jar</t>
  </si>
  <si>
    <t>Chartreuse Transparent, Frit, Fine, 5 oz jar</t>
  </si>
  <si>
    <t>Chartreuse Transparent, Frit, Medium, 5 oz jar</t>
  </si>
  <si>
    <t>Chartreuse Transparent, Frit, Coarse, 5 oz jar</t>
  </si>
  <si>
    <t>Chartreuse Transparent, Frit, Powder, 5 oz jar</t>
  </si>
  <si>
    <t>Chartreuse Transparent, Frit, Fine, 1 lb jar</t>
  </si>
  <si>
    <t>Chartreuse Transparent, Frit, Medium, 1 lb jar</t>
  </si>
  <si>
    <t>Chartreuse Transparent, Frit, Coarse, 1 lb jar</t>
  </si>
  <si>
    <t>Chartreuse Transparent, Frit, Powder, 1 lb jar</t>
  </si>
  <si>
    <t>Chartreuse Transparent, Frit, Fine, 5 lb jar</t>
  </si>
  <si>
    <t>Chartreuse Transparent, Frit, Medium, 5 lb jar</t>
  </si>
  <si>
    <t>Chartreuse Transparent, Frit, Coarse, 5 lb jar</t>
  </si>
  <si>
    <t>Chartreuse Transparent, Frit, Powder, 5 lb jar</t>
  </si>
  <si>
    <t>Deep Royal Purple Transparent, Frit, Fine, 5 oz jar</t>
  </si>
  <si>
    <t>Deep Royal Purple Transparent, Frit, Medium, 5 oz jar</t>
  </si>
  <si>
    <t>Deep Royal Purple Transparent, Frit, Coarse, 5 oz jar</t>
  </si>
  <si>
    <t>Deep Royal Purple Transparent, Frit, Powder, 5 oz jar</t>
  </si>
  <si>
    <t>Deep Royal Purple Transparent, Frit, Fine, 1 lb jar</t>
  </si>
  <si>
    <t>Deep Royal Purple Transparent, Frit, Medium, 1 lb jar</t>
  </si>
  <si>
    <t>Deep Royal Purple Transparent, Frit, Coarse, 1 lb jar</t>
  </si>
  <si>
    <t>Deep Royal Purple Transparent, Frit, Powder, 1 lb jar</t>
  </si>
  <si>
    <t>Deep Royal Purple Transparent, Frit, Fine, 5 lb jar</t>
  </si>
  <si>
    <t>Deep Royal Purple Transparent, Frit, Medium, 5 lb jar</t>
  </si>
  <si>
    <t>Deep Royal Purple Transparent, Frit, Coarse, 5 lb jar</t>
  </si>
  <si>
    <t>Deep Royal Purple Transparent, Frit, Powder, 5 lb jar</t>
  </si>
  <si>
    <t>Charcoal Gray Transparent, Frit, Fine, 5 oz jar</t>
  </si>
  <si>
    <t>Charcoal Gray Transparent, Frit, Medium, 5 oz jar</t>
  </si>
  <si>
    <t>Charcoal Gray Transparent, Frit, Coarse, 5 oz jar</t>
  </si>
  <si>
    <t>Charcoal Gray Transparent, Frit, Powder, 5 oz jar</t>
  </si>
  <si>
    <t>Charcoal Gray Transparent, Frit, Fine, 1 lb jar</t>
  </si>
  <si>
    <t>Charcoal Gray Transparent, Frit, Medium, 1 lb jar</t>
  </si>
  <si>
    <t>Charcoal Gray Transparent, Frit, Coarse, 1 lb jar</t>
  </si>
  <si>
    <t>Charcoal Gray Transparent, Frit, Powder, 1 lb jar</t>
  </si>
  <si>
    <t>Charcoal Gray Transparent, Frit, Fine, 5 lb jar</t>
  </si>
  <si>
    <t>Charcoal Gray Transparent, Frit, Medium, 5 lb jar</t>
  </si>
  <si>
    <t>Charcoal Gray Transparent, Frit, Coarse, 5 lb jar</t>
  </si>
  <si>
    <t>Charcoal Gray Transparent, Frit, Powder, 5 lb jar</t>
  </si>
  <si>
    <t>Medium Amber Transparent, Frit, Fine, 5 oz jar</t>
  </si>
  <si>
    <t>Medium Amber Transparent, Frit, Medium, 5 oz jar</t>
  </si>
  <si>
    <t>Medium Amber Transparent, Frit, Coarse, 5 oz jar</t>
  </si>
  <si>
    <t>Medium Amber Transparent, Frit, Powder, 5 oz jar</t>
  </si>
  <si>
    <t>Medium Amber Transparent, Frit, Fine, 1 lb jar</t>
  </si>
  <si>
    <t>Medium Amber Transparent, Frit, Medium, 1 lb jar</t>
  </si>
  <si>
    <t>Medium Amber Transparent, Frit, Coarse, 1 lb jar</t>
  </si>
  <si>
    <t>Medium Amber Transparent, Frit, Powder, 1 lb jar</t>
  </si>
  <si>
    <t>Medium Amber Transparent, Frit, Fine, 5 lb jar</t>
  </si>
  <si>
    <t>Medium Amber Transparent, Frit, Medium, 5 lb jar</t>
  </si>
  <si>
    <t>Medium Amber Transparent, Frit, Coarse, 5 lb jar</t>
  </si>
  <si>
    <t>Medium Amber Transparent, Frit, Powder, 5 lb jar</t>
  </si>
  <si>
    <t>Aventurine Blue Transparent, Frit, Fine, 5 oz jar</t>
  </si>
  <si>
    <t>Aventurine Blue Transparent, Frit, Medium, 5 oz jar</t>
  </si>
  <si>
    <t>Aventurine Blue Transparent, Frit, Coarse, 5 oz jar</t>
  </si>
  <si>
    <t>Aventurine Blue Transparent, Frit, Powder, 5 oz jar</t>
  </si>
  <si>
    <t>Aventurine Blue Transparent, Frit, Fine, 1 lb jar</t>
  </si>
  <si>
    <t>Aventurine Blue Transparent, Frit, Medium, 1 lb jar</t>
  </si>
  <si>
    <t>Aventurine Blue Transparent, Frit, Coarse, 1 lb jar</t>
  </si>
  <si>
    <t>Aventurine Blue Transparent, Frit, Powder, 1 lb jar</t>
  </si>
  <si>
    <t>Aventurine Blue Transparent, Frit, Fine, 5 lb jar</t>
  </si>
  <si>
    <t>Aventurine Blue Transparent, Frit, Medium, 5 lb jar</t>
  </si>
  <si>
    <t>Aventurine Blue Transparent, Frit, Coarse, 5 lb jar</t>
  </si>
  <si>
    <t>Aventurine Blue Transparent, Frit, Powder, 5 lb jar</t>
  </si>
  <si>
    <t>Olive Green Transparent, Frit, Fine, 5 oz jar</t>
  </si>
  <si>
    <t>Olive Green Transparent, Frit, Medium, 5 oz jar</t>
  </si>
  <si>
    <t>Olive Green Transparent, Frit, Coarse, 5 oz jar</t>
  </si>
  <si>
    <t>Olive Green Transparent, Frit, Powder, 5 oz jar</t>
  </si>
  <si>
    <t>Olive Green Transparent, Frit, Fine, 1 lb jar</t>
  </si>
  <si>
    <t>Olive Green Transparent, Frit, Medium, 1 lb jar</t>
  </si>
  <si>
    <t>Olive Green Transparent, Frit, Coarse, 1 lb jar</t>
  </si>
  <si>
    <t>Olive Green Transparent, Frit, Powder, 1 lb jar</t>
  </si>
  <si>
    <t>Olive Green Transparent, Frit, Fine, 5 lb jar</t>
  </si>
  <si>
    <t>Olive Green Transparent, Frit, Medium, 5 lb jar</t>
  </si>
  <si>
    <t>Olive Green Transparent, Frit, Coarse, 5 lb jar</t>
  </si>
  <si>
    <t>Olive Green Transparent, Frit, Powder, 5 lb jar</t>
  </si>
  <si>
    <t>Kelly Green Transparent, Frit, Fine, 5 oz jar</t>
  </si>
  <si>
    <t>Kelly Green Transparent, Frit, Medium, 5 oz jar</t>
  </si>
  <si>
    <t>Kelly Green Transparent, Frit, Coarse, 5 oz jar</t>
  </si>
  <si>
    <t>Kelly Green Transparent, Frit, Powder, 5 oz jar</t>
  </si>
  <si>
    <t>Kelly Green Transparent, Frit, Fine, 1 lb jar</t>
  </si>
  <si>
    <t>Kelly Green Transparent, Frit, Medium, 1 lb jar</t>
  </si>
  <si>
    <t>Kelly Green Transparent, Frit, Coarse, 1 lb jar</t>
  </si>
  <si>
    <t>Kelly Green Transparent, Frit, Powder, 1 lb jar</t>
  </si>
  <si>
    <t>Kelly Green Transparent, Frit, Fine, 5 lb jar</t>
  </si>
  <si>
    <t>Kelly Green Transparent, Frit, Medium, 5 lb jar</t>
  </si>
  <si>
    <t>Kelly Green Transparent, Frit, Coarse, 5 lb jar</t>
  </si>
  <si>
    <t>Kelly Green Transparent, Frit, Powder, 5 lb jar</t>
  </si>
  <si>
    <t>Fern Green Transparent, Frit, Fine, 5 oz jar</t>
  </si>
  <si>
    <t>Fern Green Transparent, Frit, Medium, 5 oz jar</t>
  </si>
  <si>
    <t>Fern Green Transparent, Frit, Coarse, 5 oz jar</t>
  </si>
  <si>
    <t>Fern Green Transparent, Frit, Powder, 5 oz jar</t>
  </si>
  <si>
    <t>Fern Green Transparent, Frit, Fine, 1 lb jar</t>
  </si>
  <si>
    <t>Fern Green Transparent, Frit, Medium, 1 lb jar</t>
  </si>
  <si>
    <t>Fern Green Transparent, Frit, Coarse, 1 lb jar</t>
  </si>
  <si>
    <t>Fern Green Transparent, Frit, Powder, 1 lb jar</t>
  </si>
  <si>
    <t>Fern Green Transparent, Frit, Fine, 5 lb jar</t>
  </si>
  <si>
    <t>Fern Green Transparent, Frit, Medium, 5 lb jar</t>
  </si>
  <si>
    <t>Fern Green Transparent, Frit, Coarse, 5 lb jar</t>
  </si>
  <si>
    <t>Fern Green Transparent, Frit, Powder, 5 lb jar</t>
  </si>
  <si>
    <t>Light Pink Striker Transparent, Frit, Fine, 5 oz jar</t>
  </si>
  <si>
    <t>Light Pink Striker Transparent, Frit, Medium, 5 oz jar</t>
  </si>
  <si>
    <t>Light Pink Striker Transparent, Frit, Coarse, 5 oz jar</t>
  </si>
  <si>
    <t>Light Pink Striker Transparent, Frit, Powder, 5 oz jar</t>
  </si>
  <si>
    <t>Light Pink Striker Transparent, Frit, Fine, 1 lb jar</t>
  </si>
  <si>
    <t>Light Pink Striker Transparent, Frit, Medium, 1 lb jar</t>
  </si>
  <si>
    <t>Light Pink Striker Transparent, Frit, Coarse, 1 lb jar</t>
  </si>
  <si>
    <t>Light Pink Striker Transparent, Frit, Powder, 1 lb jar</t>
  </si>
  <si>
    <t>Light Pink Striker Transparent, Frit, Fine, 5 lb jar</t>
  </si>
  <si>
    <t>Light Pink Striker Transparent, Frit, Medium, 5 lb jar</t>
  </si>
  <si>
    <t>Light Pink Striker Transparent, Frit, Coarse, 5 lb jar</t>
  </si>
  <si>
    <t>Light Pink Striker Transparent, Frit, Powder, 5 lb jar</t>
  </si>
  <si>
    <t>Violet Striker Transparent, Frit, Fine, 5 oz jar</t>
  </si>
  <si>
    <t>Violet Striker Transparent, Frit, Medium, 5 oz jar</t>
  </si>
  <si>
    <t>Violet Striker Transparent, Frit, Coarse, 5 oz jar</t>
  </si>
  <si>
    <t>Violet Striker Transparent, Frit, Powder, 5 oz jar</t>
  </si>
  <si>
    <t>Violet Striker Transparent, Frit, Fine, 1 lb jar</t>
  </si>
  <si>
    <t>Violet Striker Transparent, Frit, Medium, 1 lb jar</t>
  </si>
  <si>
    <t>Violet Striker Transparent, Frit, Coarse, 1 lb jar</t>
  </si>
  <si>
    <t>Violet Striker Transparent, Frit, Powder, 1 lb jar</t>
  </si>
  <si>
    <t>Violet Striker Transparent, Frit, Fine, 5 lb jar</t>
  </si>
  <si>
    <t>Violet Striker Transparent, Frit, Medium, 5 lb jar</t>
  </si>
  <si>
    <t>Violet Striker Transparent, Frit, Coarse, 5 lb jar</t>
  </si>
  <si>
    <t>Violet Striker Transparent, Frit, Powder, 5 lb jar</t>
  </si>
  <si>
    <t>Pine Green Transparent, Frit, Fine, 5 oz jar</t>
  </si>
  <si>
    <t>Pine Green Transparent, Frit, Medium, 5 oz jar</t>
  </si>
  <si>
    <t>Pine Green Transparent, Frit, Coarse, 5 oz jar</t>
  </si>
  <si>
    <t>Pine Green Transparent, Frit, Powder, 5 oz jar</t>
  </si>
  <si>
    <t>Pine Green Transparent, Frit, Fine, 1 lb jar</t>
  </si>
  <si>
    <t>Pine Green Transparent, Frit, Medium, 1 lb jar</t>
  </si>
  <si>
    <t>Pine Green Transparent, Frit, Coarse, 1 lb jar</t>
  </si>
  <si>
    <t>Pine Green Transparent, Frit, Powder, 1 lb jar</t>
  </si>
  <si>
    <t>Pine Green Transparent, Frit, Fine, 5 lb jar</t>
  </si>
  <si>
    <t>Pine Green Transparent, Frit, Medium, 5 lb jar</t>
  </si>
  <si>
    <t>Pine Green Transparent, Frit, Coarse, 5 lb jar</t>
  </si>
  <si>
    <t>Pine Green Transparent, Frit, Powder, 5 lb jar</t>
  </si>
  <si>
    <t>Sunset Coral Transparent, Frit, Fine, 5 oz jar</t>
  </si>
  <si>
    <t>Sunset Coral Transparent, Frit, Medium, 5 oz jar</t>
  </si>
  <si>
    <t>Sunset Coral Transparent, Frit, Coarse, 5 oz jar</t>
  </si>
  <si>
    <t>Sunset Coral Transparent, Frit, Powder, 5 oz jar</t>
  </si>
  <si>
    <t>Sunset Coral Transparent, Frit, Fine, 1 lb jar</t>
  </si>
  <si>
    <t>Sunset Coral Transparent, Frit, Medium, 1 lb jar</t>
  </si>
  <si>
    <t>Sunset Coral Transparent, Frit, Coarse, 1 lb jar</t>
  </si>
  <si>
    <t>Sunset Coral Transparent, Frit, Powder, 1 lb jar</t>
  </si>
  <si>
    <t>Sunset Coral Transparent, Frit, Fine, 5 lb jar</t>
  </si>
  <si>
    <t>Sunset Coral Transparent, Frit, Medium, 5 lb jar</t>
  </si>
  <si>
    <t>Sunset Coral Transparent, Frit, Coarse, 5 lb jar</t>
  </si>
  <si>
    <t>Sunset Coral Transparent, Frit, Powder, 5 lb jar</t>
  </si>
  <si>
    <t>Cranberry Pink Transparent, Frit, Fine, 5 oz jar</t>
  </si>
  <si>
    <t>Cranberry Pink Transparent, Frit, Medium, 5 oz jar</t>
  </si>
  <si>
    <t>Cranberry Pink Transparent, Frit, Coarse, 5 oz jar</t>
  </si>
  <si>
    <t>Cranberry Pink Transparent, Frit, Powder, 5 oz jar</t>
  </si>
  <si>
    <t>Cranberry Pink Transparent, Frit, Fine, 1 lb jar</t>
  </si>
  <si>
    <t>Cranberry Pink Transparent, Frit, Medium, 1 lb jar</t>
  </si>
  <si>
    <t>Cranberry Pink Transparent, Frit, Coarse, 1 lb jar</t>
  </si>
  <si>
    <t>Cranberry Pink Transparent, Frit, Powder, 1 lb jar</t>
  </si>
  <si>
    <t>Cranberry Pink Transparent, Frit, Fine, 5 lb jar</t>
  </si>
  <si>
    <t>Cranberry Pink Transparent, Frit, Medium, 5 lb jar</t>
  </si>
  <si>
    <t>Cranberry Pink Transparent, Frit, Coarse, 5 lb jar</t>
  </si>
  <si>
    <t>Cranberry Pink Transparent, Frit, Powder, 5 lb jar</t>
  </si>
  <si>
    <t>Marigold Yellow Transparent, Frit, Fine, 5 oz jar</t>
  </si>
  <si>
    <t>Marigold Yellow Transparent, Frit, Medium, 5 oz jar</t>
  </si>
  <si>
    <t>Marigold Yellow Transparent, Frit, Coarse, 5 oz jar</t>
  </si>
  <si>
    <t>Marigold Yellow Transparent, Frit, Powder, 5 oz jar</t>
  </si>
  <si>
    <t>Marigold Yellow Transparent, Frit, Fine, 1 lb jar</t>
  </si>
  <si>
    <t>Marigold Yellow Transparent, Frit, Medium, 1 lb jar</t>
  </si>
  <si>
    <t>Marigold Yellow Transparent, Frit, Coarse, 1 lb jar</t>
  </si>
  <si>
    <t>Marigold Yellow Transparent, Frit, Powder, 1 lb jar</t>
  </si>
  <si>
    <t>Marigold Yellow Transparent, Frit, Fine, 5 lb jar</t>
  </si>
  <si>
    <t>Marigold Yellow Transparent, Frit, Medium, 5 lb jar</t>
  </si>
  <si>
    <t>Marigold Yellow Transparent, Frit, Coarse, 5 lb jar</t>
  </si>
  <si>
    <t>Marigold Yellow Transparent, Frit, Powder, 5 lb jar</t>
  </si>
  <si>
    <t>Carnelian Transparent, Frit, Fine, 5 oz jar</t>
  </si>
  <si>
    <t>Carnelian Transparent, Frit, Medium, 5 oz jar</t>
  </si>
  <si>
    <t>Carnelian Transparent, Frit, Coarse, 5 oz jar</t>
  </si>
  <si>
    <t>Carnelian Transparent, Frit, Powder, 5 oz jar</t>
  </si>
  <si>
    <t>Carnelian Transparent, Frit, Fine, 1 lb jar</t>
  </si>
  <si>
    <t>Carnelian Transparent, Frit, Medium, 1 lb jar</t>
  </si>
  <si>
    <t>Carnelian Transparent, Frit, Coarse, 1 lb jar</t>
  </si>
  <si>
    <t>Carnelian Transparent, Frit, Powder, 1 lb jar</t>
  </si>
  <si>
    <t>Carnelian Transparent, Frit, Fine, 5 lb jar</t>
  </si>
  <si>
    <t>Carnelian Transparent, Frit, Medium, 5 lb jar</t>
  </si>
  <si>
    <t>Carnelian Transparent, Frit, Coarse, 5 lb jar</t>
  </si>
  <si>
    <t>Carnelian Transparent, Frit, Powder, 5 lb jar</t>
  </si>
  <si>
    <t>Garnet Red Transparent, Frit, Fine, 5 oz jar</t>
  </si>
  <si>
    <t>Garnet Red Transparent, Frit, Medium, 5 oz jar</t>
  </si>
  <si>
    <t>Garnet Red Transparent, Frit, Coarse, 5 oz jar</t>
  </si>
  <si>
    <t>Garnet Red Transparent, Frit, Powder, 5 oz jar</t>
  </si>
  <si>
    <t>Garnet Red Transparent, Frit, Fine, 1 lb jar</t>
  </si>
  <si>
    <t>Garnet Red Transparent, Frit, Medium, 1 lb jar</t>
  </si>
  <si>
    <t>Garnet Red Transparent, Frit, Coarse, 1 lb jar</t>
  </si>
  <si>
    <t>Garnet Red Transparent, Frit, Powder, 1 lb jar</t>
  </si>
  <si>
    <t>Garnet Red Transparent, Frit, Fine, 5 lb jar</t>
  </si>
  <si>
    <t>Garnet Red Transparent, Frit, Medium, 5 lb jar</t>
  </si>
  <si>
    <t>Garnet Red Transparent, Frit, Coarse, 5 lb jar</t>
  </si>
  <si>
    <t>Garnet Red Transparent, Frit, Powder, 5 lb jar</t>
  </si>
  <si>
    <t>Fuchsia Transparent, Frit, Fine, 5 oz jar</t>
  </si>
  <si>
    <t>Fuchsia Transparent, Frit, Medium, 5 oz jar</t>
  </si>
  <si>
    <t>Fuchsia Transparent, Frit, Coarse, 5 oz jar</t>
  </si>
  <si>
    <t>Fuchsia Transparent, Frit, Powder, 5 oz jar</t>
  </si>
  <si>
    <t>Fuchsia Transparent, Frit, Fine, 1 lb jar</t>
  </si>
  <si>
    <t>Fuchsia Transparent, Frit, Medium, 1 lb jar</t>
  </si>
  <si>
    <t>Fuchsia Transparent, Frit, Coarse, 1 lb jar</t>
  </si>
  <si>
    <t>Fuchsia Transparent, Frit, Powder, 1 lb jar</t>
  </si>
  <si>
    <t>Fuchsia Transparent, Frit, Fine, 5 lb jar</t>
  </si>
  <si>
    <t>Fuchsia Transparent, Frit, Medium, 5 lb jar</t>
  </si>
  <si>
    <t>Fuchsia Transparent, Frit, Coarse, 5 lb jar</t>
  </si>
  <si>
    <t>Fuchsia Transparent, Frit, Powder, 5 lb jar</t>
  </si>
  <si>
    <t>Gold Purple Transparent, Frit, Fine, 5 oz jar</t>
  </si>
  <si>
    <t>Gold Purple Transparent, Frit, Medium, 5 oz jar</t>
  </si>
  <si>
    <t>Gold Purple Transparent, Frit, Coarse, 5 oz jar</t>
  </si>
  <si>
    <t>Gold Purple Transparent, Frit, Fine, 1 lb jar</t>
  </si>
  <si>
    <t>Gold Purple Transparent, Frit, Medium, 1 lb jar</t>
  </si>
  <si>
    <t>Gold Purple Transparent, Frit, Coarse, 1 lb jar</t>
  </si>
  <si>
    <t>Gold Purple Transparent, Frit, Powder, 1 lb jar</t>
  </si>
  <si>
    <t>Gold Purple Transparent, Frit, Fine, 5 lb jar</t>
  </si>
  <si>
    <t>Gold Purple Transparent, Frit, Medium, 5 lb jar</t>
  </si>
  <si>
    <t>Gold Purple Transparent, Frit, Coarse, 5 lb jar</t>
  </si>
  <si>
    <t>Gold Purple Transparent, Frit, Powder, 5 lb jar</t>
  </si>
  <si>
    <t>Crystal Clear, Frit, Fine, 5 oz jar</t>
  </si>
  <si>
    <t>Crystal Clear, Frit, Medium, 5 oz jar</t>
  </si>
  <si>
    <t>Crystal Clear, Frit, Coarse, 5 oz jar</t>
  </si>
  <si>
    <t>Crystal Clear, Frit, Powder, 5 oz jar</t>
  </si>
  <si>
    <t>Crystal Clear, Frit, Fine, 1 lb jar</t>
  </si>
  <si>
    <t>Crystal Clear, Frit, Medium, 1 lb jar</t>
  </si>
  <si>
    <t>Crystal Clear, Frit, Coarse, 1 lb jar</t>
  </si>
  <si>
    <t>Crystal Clear, Frit, Extra Large, 1 lb jar</t>
  </si>
  <si>
    <t>Crystal Clear, Frit, Powder, 1 lb jar</t>
  </si>
  <si>
    <t>Crystal Clear, Frit, Fine, 5 lb jar</t>
  </si>
  <si>
    <t>Crystal Clear, Frit, Medium, 5 lb jar</t>
  </si>
  <si>
    <t>Crystal Clear, Frit, Coarse, 5 lb jar</t>
  </si>
  <si>
    <t>Crystal Clear, Frit, Extra Large, 5 lb jar</t>
  </si>
  <si>
    <t>Crystal Clear, Frit, Powder, 5 lb jar</t>
  </si>
  <si>
    <t>Light Plum Transparent, Frit, Fine, 5 oz jar</t>
  </si>
  <si>
    <t>Light Plum Transparent, Frit, Medium, 5 oz jar</t>
  </si>
  <si>
    <t>Light Plum Transparent, Frit, Coarse, 5 oz jar</t>
  </si>
  <si>
    <t>Light Plum Transparent, Frit, Powder, 5 oz jar</t>
  </si>
  <si>
    <t>Light Plum Transparent, Frit, Fine, 1 lb jar</t>
  </si>
  <si>
    <t>Light Plum Transparent, Frit, Medium, 1 lb jar</t>
  </si>
  <si>
    <t>Light Plum Transparent, Frit, Coarse, 1 lb jar</t>
  </si>
  <si>
    <t>Light Plum Transparent, Frit, Powder, 1 lb jar</t>
  </si>
  <si>
    <t>Light Plum Transparent, Frit, Fine, 5 lb jar</t>
  </si>
  <si>
    <t>Light Plum Transparent, Frit, Medium, 5 lb jar</t>
  </si>
  <si>
    <t>Light Plum Transparent, Frit, Coarse, 5 lb jar</t>
  </si>
  <si>
    <t>Light Plum Transparent, Frit, Powder, 5 lb jar</t>
  </si>
  <si>
    <t>Steel Blue Transparent, Frit, Fine, 5 oz jar</t>
  </si>
  <si>
    <t>Steel Blue Transparent, Frit, Medium, 5 oz jar</t>
  </si>
  <si>
    <t>Steel Blue Transparent, Frit, Coarse, 5 oz jar</t>
  </si>
  <si>
    <t>Steel Blue Transparent, Frit, Powder, 5 oz jar</t>
  </si>
  <si>
    <t>Steel Blue Transparent, Frit, Fine, 1 lb jar</t>
  </si>
  <si>
    <t>Steel Blue Transparent, Frit, Medium, 1 lb jar</t>
  </si>
  <si>
    <t>Steel Blue Transparent, Frit, Coarse, 1 lb jar</t>
  </si>
  <si>
    <t>Steel Blue Transparent, Frit, Powder, 1 lb jar</t>
  </si>
  <si>
    <t>Steel Blue Transparent, Frit, Fine, 5 lb jar</t>
  </si>
  <si>
    <t>Steel Blue Transparent, Frit, Medium, 5 lb jar</t>
  </si>
  <si>
    <t>Steel Blue Transparent, Frit, Coarse, 5 lb jar</t>
  </si>
  <si>
    <t>Steel Blue Transparent, Frit, Powder, 5 lb jar</t>
  </si>
  <si>
    <t>Light Aquamarine Blue Transparent, Frit, Fine, 5 oz jar</t>
  </si>
  <si>
    <t>Light Aquamarine Blue Transparent, Frit, Medium, 5 oz jar</t>
  </si>
  <si>
    <t>Light Aquamarine Blue Transparent, Frit, Coarse, 5 oz jar</t>
  </si>
  <si>
    <t>Light Aquamarine Blue Transparent, Frit, Powder, 5 oz jar</t>
  </si>
  <si>
    <t>Light Aquamarine Blue Transparent, Frit, Fine, 1 lb jar</t>
  </si>
  <si>
    <t>Light Aquamarine Blue Transparent, Frit, Medium, 1 lb jar</t>
  </si>
  <si>
    <t>Light Aquamarine Blue Transparent, Frit, Coarse, 1 lb jar</t>
  </si>
  <si>
    <t>Light Aquamarine Blue Transparent, Frit, Powder, 1 lb jar</t>
  </si>
  <si>
    <t>Light Aquamarine Blue Transparent, Frit, Fine, 5 lb jar</t>
  </si>
  <si>
    <t>Light Aquamarine Blue Transparent, Frit, Medium, 5 lb jar</t>
  </si>
  <si>
    <t>Light Aquamarine Blue Transparent, Frit, Coarse, 5 lb jar</t>
  </si>
  <si>
    <t>Light Aquamarine Blue Transparent, Frit, Powder, 5 lb jar</t>
  </si>
  <si>
    <t>Light Bronze Transparent, Frit, Fine, 5 oz jar</t>
  </si>
  <si>
    <t>Light Bronze Transparent, Frit, Medium, 5 oz jar</t>
  </si>
  <si>
    <t>Light Bronze Transparent, Frit, Coarse, 5 oz jar</t>
  </si>
  <si>
    <t>Light Bronze Transparent, Frit, Powder, 5 oz jar</t>
  </si>
  <si>
    <t>Light Bronze Transparent, Frit, Fine, 1 lb jar</t>
  </si>
  <si>
    <t>Light Bronze Transparent, Frit, Medium, 1 lb jar</t>
  </si>
  <si>
    <t>Light Bronze Transparent, Frit, Coarse, 1 lb jar</t>
  </si>
  <si>
    <t>Light Bronze Transparent, Frit, Powder, 1 lb jar</t>
  </si>
  <si>
    <t>Light Bronze Transparent, Frit, Fine, 5 lb jar</t>
  </si>
  <si>
    <t>Light Bronze Transparent, Frit, Medium, 5 lb jar</t>
  </si>
  <si>
    <t>Light Bronze Transparent, Frit, Coarse, 5 lb jar</t>
  </si>
  <si>
    <t>Light Bronze Transparent, Frit, Powder, 5 lb jar</t>
  </si>
  <si>
    <t>Light Aventurine Green Transparent, Frit, Fine, 5 oz jar</t>
  </si>
  <si>
    <t>Light Aventurine Green Transparent, Frit, Medium, 5 oz jar</t>
  </si>
  <si>
    <t>Light Aventurine Green Transparent, Frit, Coarse, 5 oz jar</t>
  </si>
  <si>
    <t>Light Aventurine Green Transparent, Frit, Powder, 5 oz jar</t>
  </si>
  <si>
    <t>Light Aventurine Green Transparent, Frit, Fine, 1 lb jar</t>
  </si>
  <si>
    <t>Light Aventurine Green Transparent, Frit, Medium, 1 lb jar</t>
  </si>
  <si>
    <t>Light Aventurine Green Transparent, Frit, Coarse, 1 lb jar</t>
  </si>
  <si>
    <t>Light Aventurine Green Transparent, Frit, Powder, 1 lb jar</t>
  </si>
  <si>
    <t>Light Aventurine Green Transparent, Frit, Fine, 5 lb jar</t>
  </si>
  <si>
    <t>Light Aventurine Green Transparent, Frit, Medium, 5 lb jar</t>
  </si>
  <si>
    <t>Light Aventurine Green Transparent, Frit, Coarse, 5 lb jar</t>
  </si>
  <si>
    <t>Light Aventurine Green Transparent, Frit, Powder, 5 lb jar</t>
  </si>
  <si>
    <t>Light Sky Blue Transparent, Frit, Fine, 5 oz jar</t>
  </si>
  <si>
    <t>Light Sky Blue Transparent, Frit, Medium, 5 oz jar</t>
  </si>
  <si>
    <t>Light Sky Blue Transparent, Frit, Coarse, 5 oz jar</t>
  </si>
  <si>
    <t>Light Sky Blue Transparent, Frit, Powder, 5 oz jar</t>
  </si>
  <si>
    <t>Light Sky Blue Transparent, Frit, Fine, 1 lb jar</t>
  </si>
  <si>
    <t>Light Sky Blue Transparent, Frit, Medium, 1 lb jar</t>
  </si>
  <si>
    <t>Light Sky Blue Transparent, Frit, Coarse, 1 lb jar</t>
  </si>
  <si>
    <t>Light Sky Blue Transparent, Frit, Powder, 1 lb jar</t>
  </si>
  <si>
    <t>Light Sky Blue Transparent, Frit, Fine, 5 lb jar</t>
  </si>
  <si>
    <t>Light Sky Blue Transparent, Frit, Medium, 5 lb jar</t>
  </si>
  <si>
    <t>Light Sky Blue Transparent, Frit, Coarse, 5 lb jar</t>
  </si>
  <si>
    <t>Light Sky Blue Transparent, Frit, Powder, 5 lb jar</t>
  </si>
  <si>
    <t>Light Turquoise Blue Transparent, Frit, Fine, 5 oz jar</t>
  </si>
  <si>
    <t>Light Turquoise Blue Transparent, Frit, Medium, 5 oz jar</t>
  </si>
  <si>
    <t>Light Turquoise Blue Transparent, Frit, Coarse, 5 oz jar</t>
  </si>
  <si>
    <t>Light Turquoise Blue Transparent, Frit, Powder, 5 oz jar</t>
  </si>
  <si>
    <t>Light Turquoise Blue Transparent, Frit, Fine, 1 lb jar</t>
  </si>
  <si>
    <t>Light Turquoise Blue Transparent, Frit, Medium, 1 lb jar</t>
  </si>
  <si>
    <t>Light Turquoise Blue Transparent, Frit, Coarse, 1 lb jar</t>
  </si>
  <si>
    <t>Light Turquoise Blue Transparent, Frit, Powder, 1 lb jar</t>
  </si>
  <si>
    <t>Light Turquoise Blue Transparent, Frit, Fine, 5 lb jar</t>
  </si>
  <si>
    <t>Light Turquoise Blue Transparent, Frit, Medium, 5 lb jar</t>
  </si>
  <si>
    <t>Light Turquoise Blue Transparent, Frit, Coarse, 5 lb jar</t>
  </si>
  <si>
    <t>Light Turquoise Blue Transparent, Frit, Powder, 5 lb jar</t>
  </si>
  <si>
    <t>Emerald Green Transparent, Frit, Fine, 5 oz jar</t>
  </si>
  <si>
    <t>Emerald Green Transparent, Frit, Medium, 5 oz jar</t>
  </si>
  <si>
    <t>Emerald Green Transparent, Frit, Coarse, 5 oz jar</t>
  </si>
  <si>
    <t>Emerald Green Transparent, Frit, Powder, 5 oz jar</t>
  </si>
  <si>
    <t>Emerald Green Transparent, Frit, Fine, 1 lb jar</t>
  </si>
  <si>
    <t>Emerald Green Transparent, Frit, Medium, 1 lb jar</t>
  </si>
  <si>
    <t>Emerald Green Transparent, Frit, Coarse, 1 lb jar</t>
  </si>
  <si>
    <t>Emerald Green Transparent, Frit, Powder, 1 lb jar</t>
  </si>
  <si>
    <t>Emerald Green Transparent, Frit, Fine, 5 lb jar</t>
  </si>
  <si>
    <t>Emerald Green Transparent, Frit, Medium, 5 lb jar</t>
  </si>
  <si>
    <t>Emerald Green Transparent, Frit, Coarse, 5 lb jar</t>
  </si>
  <si>
    <t>Emerald Green Transparent, Frit, Powder, 5 lb jar</t>
  </si>
  <si>
    <t>Spring Green Transparent, Frit, Fine, 5 oz jar</t>
  </si>
  <si>
    <t>Spring Green Transparent, Frit, Medium, 5 oz jar</t>
  </si>
  <si>
    <t>Spring Green Transparent, Frit, Coarse, 5 oz jar</t>
  </si>
  <si>
    <t>Spring Green Transparent, Frit, Powder, 5 oz jar</t>
  </si>
  <si>
    <t>Spring Green Transparent, Frit, Fine, 1 lb jar</t>
  </si>
  <si>
    <t>Spring Green Transparent, Frit, Medium, 1 lb jar</t>
  </si>
  <si>
    <t>Spring Green Transparent, Frit, Coarse, 1 lb jar</t>
  </si>
  <si>
    <t>Spring Green Transparent, Frit, Powder, 1 lb jar</t>
  </si>
  <si>
    <t>Spring Green Transparent, Frit, Fine, 5 lb jar</t>
  </si>
  <si>
    <t>Spring Green Transparent, Frit, Medium, 5 lb jar</t>
  </si>
  <si>
    <t>Spring Green Transparent, Frit, Coarse, 5 lb jar</t>
  </si>
  <si>
    <t>Spring Green Transparent, Frit, Powder, 5 lb jar</t>
  </si>
  <si>
    <t>Light Violet Transparent, Frit, Fine, 5 oz jar</t>
  </si>
  <si>
    <t>Light Violet Transparent, Frit, Medium, 5 oz jar</t>
  </si>
  <si>
    <t>Light Violet Transparent, Frit, Coarse, 5 oz jar</t>
  </si>
  <si>
    <t>Light Violet Transparent, Frit, Powder, 5 oz jar</t>
  </si>
  <si>
    <t>Light Violet Transparent, Frit, Fine, 1 lb jar</t>
  </si>
  <si>
    <t>Light Violet Transparent, Frit, Medium, 1 lb jar</t>
  </si>
  <si>
    <t>Light Violet Transparent, Frit, Coarse, 1 lb jar</t>
  </si>
  <si>
    <t>Light Violet Transparent, Frit, Powder, 1 lb jar</t>
  </si>
  <si>
    <t>Light Violet Transparent, Frit, Fine, 5 lb jar</t>
  </si>
  <si>
    <t>Light Violet Transparent, Frit, Medium, 5 lb jar</t>
  </si>
  <si>
    <t>Light Violet Transparent, Frit, Coarse, 5 lb jar</t>
  </si>
  <si>
    <t>Light Violet Transparent, Frit, Powder, 5 lb jar</t>
  </si>
  <si>
    <t>Light Silver Gray Transparent, Frit, Fine, 5 oz jar</t>
  </si>
  <si>
    <t>Light Silver Gray Transparent, Frit, Medium, 5 oz jar</t>
  </si>
  <si>
    <t>Light Silver Gray Transparent, Frit, Coarse, 5 oz jar</t>
  </si>
  <si>
    <t>Light Silver Gray Transparent, Frit, Powder, 5 oz jar</t>
  </si>
  <si>
    <t>Light Silver Gray Transparent, Frit, Fine, 1 lb jar</t>
  </si>
  <si>
    <t>Light Silver Gray Transparent, Frit, Medium, 1 lb jar</t>
  </si>
  <si>
    <t>Light Silver Gray Transparent, Frit, Coarse, 1 lb jar</t>
  </si>
  <si>
    <t>Light Silver Gray Transparent, Frit, Powder, 1 lb jar</t>
  </si>
  <si>
    <t>Light Silver Gray Transparent, Frit, Fine, 5 lb jar</t>
  </si>
  <si>
    <t>Light Silver Gray Transparent, Frit, Medium, 5 lb jar</t>
  </si>
  <si>
    <t>Light Silver Gray Transparent, Frit, Coarse, 5 lb jar</t>
  </si>
  <si>
    <t>Light Silver Gray Transparent, Frit, Powder, 5 lb jar</t>
  </si>
  <si>
    <t>Light Amber Transparent, Frit, Fine, 5 oz jar</t>
  </si>
  <si>
    <t>Light Amber Transparent, Frit, Medium, 5 oz jar</t>
  </si>
  <si>
    <t>Light Amber Transparent, Frit, Coarse, 5 oz jar</t>
  </si>
  <si>
    <t>Light Amber Transparent, Frit, Powder, 5 oz jar</t>
  </si>
  <si>
    <t>Light Amber Transparent, Frit, Fine, 1 lb jar</t>
  </si>
  <si>
    <t>Light Amber Transparent, Frit, Medium, 1 lb jar</t>
  </si>
  <si>
    <t>Light Amber Transparent, Frit, Coarse, 1 lb jar</t>
  </si>
  <si>
    <t>Light Amber Transparent, Frit, Powder, 1 lb jar</t>
  </si>
  <si>
    <t>Light Amber Transparent, Frit, Fine, 5 lb jar</t>
  </si>
  <si>
    <t>Light Amber Transparent, Frit, Medium, 5 lb jar</t>
  </si>
  <si>
    <t>Light Amber Transparent, Frit, Coarse, 5 lb jar</t>
  </si>
  <si>
    <t>Light Amber Transparent, Frit, Powder, 5 lb jar</t>
  </si>
  <si>
    <t>Khaki Transparent, Frit, Fine, 5 oz jar</t>
  </si>
  <si>
    <t>Khaki Transparent, Frit, Medium, 5 oz jar</t>
  </si>
  <si>
    <t>Khaki Transparent, Frit, Coarse, 5 oz jar</t>
  </si>
  <si>
    <t>Khaki Transparent, Frit, Powder, 5 oz jar</t>
  </si>
  <si>
    <t>Khaki Transparent, Frit, Fine, 1 lb jar</t>
  </si>
  <si>
    <t>Khaki Transparent, Frit, Medium, 1 lb jar</t>
  </si>
  <si>
    <t>Khaki Transparent, Frit, Coarse, 1 lb jar</t>
  </si>
  <si>
    <t>Khaki Transparent, Frit, Powder, 1 lb jar</t>
  </si>
  <si>
    <t>Khaki Transparent, Frit, Fine, 5 lb jar</t>
  </si>
  <si>
    <t>Khaki Transparent, Frit, Medium, 5 lb jar</t>
  </si>
  <si>
    <t>Khaki Transparent, Frit, Coarse, 5 lb jar</t>
  </si>
  <si>
    <t>Khaki Transparent, Frit, Powder, 5 lb jar</t>
  </si>
  <si>
    <t>Neo-Lavender Transparent, Frit, Fine, 5 oz jar</t>
  </si>
  <si>
    <t>Neo-Lavender Transparent, Frit, Medium, 5 oz jar</t>
  </si>
  <si>
    <t>Neo-Lavender Transparent, Frit, Coarse, 5 oz jar</t>
  </si>
  <si>
    <t>Neo-Lavender Transparent, Frit, Powder, 5 oz jar</t>
  </si>
  <si>
    <t>Neo-Lavender Transparent, Frit, Fine, 1 lb jar</t>
  </si>
  <si>
    <t>Neo-Lavender Transparent, Frit, Medium, 1 lb jar</t>
  </si>
  <si>
    <t>Neo-Lavender Transparent, Frit, Coarse, 1 lb jar</t>
  </si>
  <si>
    <t>Neo-Lavender Transparent, Frit, Powder, 1 lb jar</t>
  </si>
  <si>
    <t>Neo-Lavender Transparent, Frit, Fine, 5 lb jar</t>
  </si>
  <si>
    <t>Neo-Lavender Transparent, Frit, Medium, 5 lb jar</t>
  </si>
  <si>
    <t>Neo-Lavender Transparent, Frit, Coarse, 5 lb jar</t>
  </si>
  <si>
    <t>Neo-Lavender Transparent, Frit, Powder, 5 lb jar</t>
  </si>
  <si>
    <t>Sea Blue Transparent, Frit, Fine, 5 oz jar</t>
  </si>
  <si>
    <t>Sea Blue Transparent, Frit, Medium, 5 oz jar</t>
  </si>
  <si>
    <t>Sea Blue Transparent, Frit, Coarse, 5 oz jar</t>
  </si>
  <si>
    <t>Sea Blue Transparent, Frit, Powder, 5 oz jar</t>
  </si>
  <si>
    <t>Sea Blue Transparent, Frit, Fine, 1 lb jar</t>
  </si>
  <si>
    <t>Sea Blue Transparent, Frit, Medium, 1 lb jar</t>
  </si>
  <si>
    <t>Sea Blue Transparent, Frit, Coarse, 1 lb jar</t>
  </si>
  <si>
    <t>Sea Blue Transparent, Frit, Powder, 1 lb jar</t>
  </si>
  <si>
    <t>Sea Blue Transparent, Frit, Fine, 5 lb jar</t>
  </si>
  <si>
    <t>Sea Blue Transparent, Frit, Medium, 5 lb jar</t>
  </si>
  <si>
    <t>Sea Blue Transparent, Frit, Coarse, 5 lb jar</t>
  </si>
  <si>
    <t>Sea Blue Transparent, Frit, Powder, 5 lb jar</t>
  </si>
  <si>
    <t>Oregon Gray Transparent, Frit, Fine, 5 oz jar</t>
  </si>
  <si>
    <t>Oregon Gray Transparent, Frit, Medium, 5 oz jar</t>
  </si>
  <si>
    <t>Oregon Gray Transparent, Frit, Coarse, 5 oz jar</t>
  </si>
  <si>
    <t>Oregon Gray Transparent, Frit, Powder, 5 oz jar</t>
  </si>
  <si>
    <t>Oregon Gray Transparent, Frit, Fine, 1 lb jar</t>
  </si>
  <si>
    <t>Oregon Gray Transparent, Frit, Medium, 1 lb jar</t>
  </si>
  <si>
    <t>Oregon Gray Transparent, Frit, Coarse, 1 lb jar</t>
  </si>
  <si>
    <t>Oregon Gray Transparent, Frit, Powder, 1 lb jar</t>
  </si>
  <si>
    <t>Oregon Gray Transparent, Frit, Fine, 5 lb jar</t>
  </si>
  <si>
    <t>Oregon Gray Transparent, Frit, Medium, 5 lb jar</t>
  </si>
  <si>
    <t>Oregon Gray Transparent, Frit, Coarse, 5 lb jar</t>
  </si>
  <si>
    <t>Oregon Gray Transparent, Frit, Powder, 5 lb jar</t>
  </si>
  <si>
    <t>True Blue Transparent, Frit, Fine, 5 oz jar</t>
  </si>
  <si>
    <t>True Blue Transparent, Frit, Medium, 5 oz jar</t>
  </si>
  <si>
    <t>True Blue Transparent, Frit, Coarse, 5 oz jar</t>
  </si>
  <si>
    <t>True Blue Transparent, Frit, Powder, 5 oz jar</t>
  </si>
  <si>
    <t>True Blue Transparent, Frit, Fine, 1 lb jar</t>
  </si>
  <si>
    <t>True Blue Transparent, Frit, Medium, 1 lb jar</t>
  </si>
  <si>
    <t>True Blue Transparent, Frit, Coarse, 1 lb jar</t>
  </si>
  <si>
    <t>True Blue Transparent, Frit, Powder, 1 lb jar</t>
  </si>
  <si>
    <t>True Blue Transparent, Frit, Fine, 5 lb jar</t>
  </si>
  <si>
    <t>True Blue Transparent, Frit, Medium, 5 lb jar</t>
  </si>
  <si>
    <t>True Blue Transparent, Frit, Coarse, 5 lb jar</t>
  </si>
  <si>
    <t>True Blue Transparent, Frit, Powder, 5 lb jar</t>
  </si>
  <si>
    <t>Juniper Blue Transparent Tint, Frit, Fine, 5 oz jar</t>
  </si>
  <si>
    <t>Juniper Blue Transparent Tint, Frit, Medium, 5 oz jar</t>
  </si>
  <si>
    <t>Juniper Blue Transparent Tint, Frit, Coarse, 5 oz jar</t>
  </si>
  <si>
    <t>Juniper Blue Transparent Tint, Frit, Powder, 5 oz jar</t>
  </si>
  <si>
    <t>Juniper Blue Transparent Tint, Frit, Fine, 1 lb jar</t>
  </si>
  <si>
    <t>Juniper Blue Transparent Tint, Frit, Medium, 1 lb jar</t>
  </si>
  <si>
    <t>Juniper Blue Transparent Tint, Frit, Coarse, 1 lb jar</t>
  </si>
  <si>
    <t>Juniper Blue Transparent Tint, Frit, Powder, 1 lb jar</t>
  </si>
  <si>
    <t>Juniper Blue Transparent Tint, Frit, Fine, 5 lb jar</t>
  </si>
  <si>
    <t>Juniper Blue Transparent Tint, Frit, Medium, 5 lb jar</t>
  </si>
  <si>
    <t>Juniper Blue Transparent Tint, Frit, Coarse, 5 lb jar</t>
  </si>
  <si>
    <t>Juniper Blue Transparent Tint, Frit, Powder, 5 lb jar</t>
  </si>
  <si>
    <t>Grass Green Transparent Tint, Frit, Fine, 5 oz jar</t>
  </si>
  <si>
    <t>Grass Green Transparent Tint, Frit, Medium, 5 oz jar</t>
  </si>
  <si>
    <t>Grass Green Transparent Tint, Frit, Coarse, 5 oz jar</t>
  </si>
  <si>
    <t>Grass Green Transparent Tint, Frit, Powder, 5 oz jar</t>
  </si>
  <si>
    <t>Grass Green Transparent Tint, Frit, Fine, 1 lb jar</t>
  </si>
  <si>
    <t>Grass Green Transparent Tint, Frit, Medium, 1 lb jar</t>
  </si>
  <si>
    <t>Grass Green Transparent Tint, Frit, Coarse, 1 lb jar</t>
  </si>
  <si>
    <t>Grass Green Transparent Tint, Frit, Powder, 1 lb jar</t>
  </si>
  <si>
    <t>Grass Green Transparent Tint, Frit, Fine, 5 lb jar</t>
  </si>
  <si>
    <t>Grass Green Transparent Tint, Frit, Medium, 5 lb jar</t>
  </si>
  <si>
    <t>Grass Green Transparent Tint, Frit, Coarse, 5 lb jar</t>
  </si>
  <si>
    <t>Grass Green Transparent Tint, Frit, Powder, 5 lb jar</t>
  </si>
  <si>
    <t>Aqua Blue Transparent Tint, Frit, Fine, 5 oz jar</t>
  </si>
  <si>
    <t>Aqua Blue Transparent Tint, Frit, Medium, 5 oz jar</t>
  </si>
  <si>
    <t>Aqua Blue Transparent Tint, Frit, Coarse, 5 oz jar</t>
  </si>
  <si>
    <t>Aqua Blue Transparent Tint, Frit, Powder, 5 oz jar</t>
  </si>
  <si>
    <t>Aqua Blue Transparent Tint, Frit, Fine, 1 lb jar</t>
  </si>
  <si>
    <t>Aqua Blue Transparent Tint, Frit, Medium, 1 lb jar</t>
  </si>
  <si>
    <t>Aqua Blue Transparent Tint, Frit, Coarse, 1 lb jar</t>
  </si>
  <si>
    <t>Aqua Blue Transparent Tint, Frit, Powder, 1 lb jar</t>
  </si>
  <si>
    <t>Aqua Blue Transparent Tint, Frit, Fine, 5 lb jar</t>
  </si>
  <si>
    <t>Aqua Blue Transparent Tint, Frit, Medium, 5 lb jar</t>
  </si>
  <si>
    <t>Aqua Blue Transparent Tint, Frit, Coarse, 5 lb jar</t>
  </si>
  <si>
    <t>Aqua Blue Transparent Tint, Frit, Powder, 5 lb jar</t>
  </si>
  <si>
    <t>Indigo Transparent Tint, Frit, Fine, 5 oz jar</t>
  </si>
  <si>
    <t>Indigo Transparent Tint, Frit, Medium, 5 oz jar</t>
  </si>
  <si>
    <t>Indigo Transparent Tint, Frit, Coarse, 5 oz jar</t>
  </si>
  <si>
    <t>Indigo Transparent Tint, Frit, Powder, 5 oz jar</t>
  </si>
  <si>
    <t>Indigo Transparent Tint, Frit, Fine, 1 lb jar</t>
  </si>
  <si>
    <t>Indigo Transparent Tint, Frit, Medium, 1 lb jar</t>
  </si>
  <si>
    <t>Indigo Transparent Tint, Frit, Coarse, 1 lb jar</t>
  </si>
  <si>
    <t>Indigo Transparent Tint, Frit, Powder, 1 lb jar</t>
  </si>
  <si>
    <t>Indigo Transparent Tint, Frit, Fine, 5 lb jar</t>
  </si>
  <si>
    <t>Indigo Transparent Tint, Frit, Medium, 5 lb jar</t>
  </si>
  <si>
    <t>Indigo Transparent Tint, Frit, Coarse, 5 lb jar</t>
  </si>
  <si>
    <t>Indigo Transparent Tint, Frit, Powder, 5 lb jar</t>
  </si>
  <si>
    <t>Pale Yellow Transparent Tint, Frit, Fine, 5 oz jar</t>
  </si>
  <si>
    <t>Pale Yellow Transparent Tint, Frit, Medium, 5 oz jar</t>
  </si>
  <si>
    <t>Pale Yellow Transparent Tint, Frit, Coarse, 5 oz jar</t>
  </si>
  <si>
    <t>Pale Yellow Transparent Tint, Frit, Powder, 5 oz jar</t>
  </si>
  <si>
    <t>Pale Yellow Transparent Tint, Frit, Fine, 1 lb jar</t>
  </si>
  <si>
    <t>Pale Yellow Transparent Tint, Frit, Medium, 1 lb jar</t>
  </si>
  <si>
    <t>Pale Yellow Transparent Tint, Frit, Coarse, 1 lb jar</t>
  </si>
  <si>
    <t>Pale Yellow Transparent Tint, Frit, Powder, 1 lb jar</t>
  </si>
  <si>
    <t>Pale Yellow Transparent Tint, Frit, Fine, 5 lb jar</t>
  </si>
  <si>
    <t>Pale Yellow Transparent Tint, Frit, Medium, 5 lb jar</t>
  </si>
  <si>
    <t>Pale Yellow Transparent Tint, Frit, Coarse, 5 lb jar</t>
  </si>
  <si>
    <t>Pale Yellow Transparent Tint, Frit, Powder, 5 lb jar</t>
  </si>
  <si>
    <t>Erbium Pink Transparent Tint, Frit, Fine, 5 oz jar</t>
  </si>
  <si>
    <t>Erbium Pink Transparent Tint, Frit, Medium, 5 oz jar</t>
  </si>
  <si>
    <t>Erbium Pink Transparent Tint, Frit, Coarse, 5 oz jar</t>
  </si>
  <si>
    <t>Erbium Pink Transparent Tint, Frit, Powder, 5 oz jar</t>
  </si>
  <si>
    <t>Erbium Pink Transparent Tint, Frit, Fine, 1 lb jar</t>
  </si>
  <si>
    <t>Erbium Pink Transparent Tint, Frit, Medium, 1 lb jar</t>
  </si>
  <si>
    <t>Erbium Pink Transparent Tint, Frit, Coarse, 1 lb jar</t>
  </si>
  <si>
    <t>Erbium Pink Transparent Tint, Frit, Powder, 1 lb jar</t>
  </si>
  <si>
    <t>Erbium Pink Transparent Tint, Frit, Fine, 5 lb jar</t>
  </si>
  <si>
    <t>Erbium Pink Transparent Tint, Frit, Medium, 5 lb jar</t>
  </si>
  <si>
    <t>Erbium Pink Transparent Tint, Frit, Coarse, 5 lb jar</t>
  </si>
  <si>
    <t>Erbium Pink Transparent Tint, Frit, Powder, 5 lb jar</t>
  </si>
  <si>
    <t>Burnt Scarlet Striker Transparent Tint, Frit, Fine, 5 oz jar</t>
  </si>
  <si>
    <t>Burnt Scarlet Striker Transparent Tint, Frit, Medium, 5 oz jar</t>
  </si>
  <si>
    <t>Burnt Scarlet Striker Transparent Tint, Frit, Coarse, 5 oz jar</t>
  </si>
  <si>
    <t>Burnt Scarlet Striker Transparent Tint, Frit, Powder, 5 oz jar</t>
  </si>
  <si>
    <t>Burnt Scarlet Striker Transparent Tint, Frit, Fine, 1 lb jar</t>
  </si>
  <si>
    <t>Burnt Scarlet Striker Transparent Tint, Frit, Medium, 1 lb jar</t>
  </si>
  <si>
    <t>Burnt Scarlet Striker Transparent Tint, Frit, Coarse, 1 lb jar</t>
  </si>
  <si>
    <t>Burnt Scarlet Striker Transparent Tint, Frit, Powder, 1 lb jar</t>
  </si>
  <si>
    <t>Burnt Scarlet Striker Transparent Tint, Frit, Fine, 5 lb jar</t>
  </si>
  <si>
    <t>Burnt Scarlet Striker Transparent Tint, Frit, Medium, 5 lb jar</t>
  </si>
  <si>
    <t>Burnt Scarlet Striker Transparent Tint, Frit, Coarse, 5 lb jar</t>
  </si>
  <si>
    <t>Burnt Scarlet Striker Transparent Tint, Frit, Powder, 5 lb jar</t>
  </si>
  <si>
    <t>Ruby Red Striker Transparent Tint, Frit, Fine, 5 oz jar</t>
  </si>
  <si>
    <t>Ruby Red Striker Transparent Tint, Frit, Medium, 5 oz jar</t>
  </si>
  <si>
    <t>Ruby Red Striker Transparent Tint, Frit, Coarse, 5 oz jar</t>
  </si>
  <si>
    <t>Ruby Red Striker Transparent Tint, Frit, Powder, 5 oz jar</t>
  </si>
  <si>
    <t>Ruby Red Striker Transparent Tint, Frit, Fine, 1 lb jar</t>
  </si>
  <si>
    <t>Ruby Red Striker Transparent Tint, Frit, Medium, 1 lb jar</t>
  </si>
  <si>
    <t>Ruby Red Striker Transparent Tint, Frit, Coarse, 1 lb jar</t>
  </si>
  <si>
    <t>Ruby Red Striker Transparent Tint, Frit, Powder, 1 lb jar</t>
  </si>
  <si>
    <t>Ruby Red Striker Transparent Tint, Frit, Fine, 5 lb jar</t>
  </si>
  <si>
    <t>Ruby Red Striker Transparent Tint, Frit, Medium, 5 lb jar</t>
  </si>
  <si>
    <t>Ruby Red Striker Transparent Tint, Frit, Coarse, 5 lb jar</t>
  </si>
  <si>
    <t>Ruby Red Striker Transparent Tint, Frit, Powder, 5 lb jar</t>
  </si>
  <si>
    <t>Green Tea Transparent Tint, Frit, Fine, 5 oz jar</t>
  </si>
  <si>
    <t>Green Tea Transparent Tint, Frit, Medium, 5 oz jar</t>
  </si>
  <si>
    <t>Green Tea Transparent Tint, Frit, Coarse, 5 oz jar</t>
  </si>
  <si>
    <t>Green Tea Transparent Tint, Frit, Powder, 5 oz jar</t>
  </si>
  <si>
    <t>Green Tea Transparent Tint, Frit, Fine, 1 lb jar</t>
  </si>
  <si>
    <t>Green Tea Transparent Tint, Frit, Medium, 1 lb jar</t>
  </si>
  <si>
    <t>Green Tea Transparent Tint, Frit, Coarse, 1 lb jar</t>
  </si>
  <si>
    <t>Green Tea Transparent Tint, Frit, Powder, 1 lb jar</t>
  </si>
  <si>
    <t>Green Tea Transparent Tint, Frit, Fine, 5 lb jar</t>
  </si>
  <si>
    <t>Green Tea Transparent Tint, Frit, Medium, 5 lb jar</t>
  </si>
  <si>
    <t>Green Tea Transparent Tint, Frit, Coarse, 5 lb jar</t>
  </si>
  <si>
    <t>Green Tea Transparent Tint, Frit, Powder, 5 lb jar</t>
  </si>
  <si>
    <t>Light Amber Transparent Tint, Frit, Fine, 5 oz jar</t>
  </si>
  <si>
    <t>Light Amber Transparent Tint, Frit, Medium, 5 oz jar</t>
  </si>
  <si>
    <t>Light Amber Transparent Tint, Frit, Coarse, 5 oz jar</t>
  </si>
  <si>
    <t>Light Amber Transparent Tint, Frit, Powder, 5 oz jar</t>
  </si>
  <si>
    <t>Light Amber Transparent Tint, Frit, Fine, 1 lb jar</t>
  </si>
  <si>
    <t>Light Amber Transparent Tint, Frit, Medium, 1 lb jar</t>
  </si>
  <si>
    <t>Light Amber Transparent Tint, Frit, Coarse, 1 lb jar</t>
  </si>
  <si>
    <t>Light Amber Transparent Tint, Frit, Powder, 1 lb jar</t>
  </si>
  <si>
    <t>Light Amber Transparent Tint, Frit, Fine, 5 lb jar</t>
  </si>
  <si>
    <t>Light Amber Transparent Tint, Frit, Medium, 5 lb jar</t>
  </si>
  <si>
    <t>Light Amber Transparent Tint, Frit, Coarse, 5 lb jar</t>
  </si>
  <si>
    <t>Light Amber Transparent Tint, Frit, Powder, 5 lb jar</t>
  </si>
  <si>
    <t>Gray Transparent Tint, Frit, Fine, 5 oz jar</t>
  </si>
  <si>
    <t>Gray Transparent Tint, Frit, Medium, 5 oz jar</t>
  </si>
  <si>
    <t>Gray Transparent Tint, Frit, Coarse, 5 oz jar</t>
  </si>
  <si>
    <t>Gray Transparent Tint, Frit, Powder, 5 oz jar</t>
  </si>
  <si>
    <t>Gray Transparent Tint, Frit, Fine, 1 lb jar</t>
  </si>
  <si>
    <t>Gray Transparent Tint, Frit, Medium, 1 lb jar</t>
  </si>
  <si>
    <t>Gray Transparent Tint, Frit, Coarse, 1 lb jar</t>
  </si>
  <si>
    <t>Gray Transparent Tint, Frit, Powder, 1 lb jar</t>
  </si>
  <si>
    <t>Gray Transparent Tint, Frit, Fine, 5 lb jar</t>
  </si>
  <si>
    <t>Gray Transparent Tint, Frit, Medium, 5 lb jar</t>
  </si>
  <si>
    <t>Gray Transparent Tint, Frit, Coarse, 5 lb jar</t>
  </si>
  <si>
    <t>Gray Transparent Tint, Frit, Powder, 5 lb jar</t>
  </si>
  <si>
    <t>Ruby Pink Striker Transparent Tint, Frit, Fine, 5 oz jar</t>
  </si>
  <si>
    <t>Ruby Pink Striker Transparent Tint, Frit, Medium, 5 oz jar</t>
  </si>
  <si>
    <t>Ruby Pink Striker Transparent Tint, Frit, Coarse, 5 oz jar</t>
  </si>
  <si>
    <t>Ruby Pink Striker Transparent Tint, Frit, Powder, 5 oz jar</t>
  </si>
  <si>
    <t>Ruby Pink Striker Transparent Tint, Frit, Fine, 1 lb jar</t>
  </si>
  <si>
    <t>Ruby Pink Striker Transparent Tint, Frit, Medium, 1 lb jar</t>
  </si>
  <si>
    <t>Ruby Pink Striker Transparent Tint, Frit, Coarse, 1 lb jar</t>
  </si>
  <si>
    <t>Ruby Pink Striker Transparent Tint, Frit, Powder, 1 lb jar</t>
  </si>
  <si>
    <t>Ruby Pink Striker Transparent Tint, Frit, Fine, 5 lb jar</t>
  </si>
  <si>
    <t>Ruby Pink Striker Transparent Tint, Frit, Medium, 5 lb jar</t>
  </si>
  <si>
    <t>Ruby Pink Striker Transparent Tint, Frit, Coarse, 5 lb jar</t>
  </si>
  <si>
    <t>Ruby Pink Striker Transparent Tint, Frit, Powder, 5 lb jar</t>
  </si>
  <si>
    <t>Coral Orange Transparent Tint, Frit, Fine, 5 oz jar</t>
  </si>
  <si>
    <t>Coral Orange Transparent Tint, Frit, Medium, 5 oz jar</t>
  </si>
  <si>
    <t>Coral Orange Transparent Tint, Frit, Coarse, 5 oz jar</t>
  </si>
  <si>
    <t>Coral Orange Transparent Tint, Frit, Powder, 5 oz jar</t>
  </si>
  <si>
    <t>Coral Orange Transparent Tint, Frit, Fine, 1 lb jar</t>
  </si>
  <si>
    <t>Coral Orange Transparent Tint, Frit, Medium, 1 lb jar</t>
  </si>
  <si>
    <t>Coral Orange Transparent Tint, Frit, Coarse, 1 lb jar</t>
  </si>
  <si>
    <t>Coral Orange Transparent Tint, Frit, Powder, 1 lb jar</t>
  </si>
  <si>
    <t>Coral Orange Transparent Tint, Frit, Fine, 5 lb jar</t>
  </si>
  <si>
    <t>Coral Orange Transparent Tint, Frit, Medium, 5 lb jar</t>
  </si>
  <si>
    <t>Coral Orange Transparent Tint, Frit, Coarse, 5 lb jar</t>
  </si>
  <si>
    <t>Coral Orange Transparent Tint, Frit, Powder, 5 lb jar</t>
  </si>
  <si>
    <t>Medium Amber Transparent Tint, Frit, Fine, 5 oz jar</t>
  </si>
  <si>
    <t>Medium Amber Transparent Tint, Frit, Medium, 5 oz jar</t>
  </si>
  <si>
    <t>Medium Amber Transparent Tint, Frit, Coarse, 5 oz jar</t>
  </si>
  <si>
    <t>Medium Amber Transparent Tint, Frit, Powder, 5 oz jar</t>
  </si>
  <si>
    <t>Medium Amber Transparent Tint, Frit, Fine, 1 lb jar</t>
  </si>
  <si>
    <t>Medium Amber Transparent Tint, Frit, Medium, 1 lb jar</t>
  </si>
  <si>
    <t>Medium Amber Transparent Tint, Frit, Coarse, 1 lb jar</t>
  </si>
  <si>
    <t>Medium Amber Transparent Tint, Frit, Powder, 1 lb jar</t>
  </si>
  <si>
    <t>Medium Amber Transparent Tint, Frit, Fine, 5 lb jar</t>
  </si>
  <si>
    <t>Medium Amber Transparent Tint, Frit, Medium, 5 lb jar</t>
  </si>
  <si>
    <t>Medium Amber Transparent Tint, Frit, Coarse, 5 lb jar</t>
  </si>
  <si>
    <t>Medium Amber Transparent Tint, Frit, Powder, 5 lb jar</t>
  </si>
  <si>
    <t>Dark Amber Transparent Tint, Frit, Fine, 5 oz jar</t>
  </si>
  <si>
    <t>Dark Amber Transparent Tint, Frit, Dark, 5 oz jar</t>
  </si>
  <si>
    <t>Dark Amber Transparent Tint, Frit, Coarse, 5 oz jar</t>
  </si>
  <si>
    <t>Dark Amber Transparent Tint, Frit, Powder, 5 oz jar</t>
  </si>
  <si>
    <t>Dark Amber Transparent Tint, Frit, Fine, 1 lb jar</t>
  </si>
  <si>
    <t>Dark Amber Transparent Tint, Frit, Medium, 1 lb jar</t>
  </si>
  <si>
    <t>Dark Amber Transparent Tint, Frit, Coarse, 1 lb jar</t>
  </si>
  <si>
    <t>Dark Amber Transparent Tint, Frit, Powder, 1 lb jar</t>
  </si>
  <si>
    <t>Dark Amber Transparent Tint, Frit, Fine, 5 lb jar</t>
  </si>
  <si>
    <t>Dark Amber Transparent Tint, Frit, Medium, 5 lb jar</t>
  </si>
  <si>
    <t>Dark Amber Transparent Tint, Frit, Coarse, 5 lb jar</t>
  </si>
  <si>
    <t>Dark Amber Transparent Tint, Frit, Powder, 5 lb jar</t>
  </si>
  <si>
    <t>Spruce Green Transparent Tint, Frit, Fine, 5 oz jar</t>
  </si>
  <si>
    <t>Spruce Green Transparent Tint, Frit, Medium, 5 oz jar</t>
  </si>
  <si>
    <t>Spruce Green Transparent Tint, Frit, Coarse, 5 oz jar</t>
  </si>
  <si>
    <t>Spruce Green Transparent Tint, Frit, Powder, 5 oz jar</t>
  </si>
  <si>
    <t>Spruce Green Transparent Tint, Frit, Fine, 1 lb jar</t>
  </si>
  <si>
    <t>Spruce Green Transparent Tint, Frit, Medium, 1 lb jar</t>
  </si>
  <si>
    <t>Spruce Green Transparent Tint, Frit, Coarse, 1 lb jar</t>
  </si>
  <si>
    <t>Spruce Green Transparent Tint, Frit, Powder, 1 lb jar</t>
  </si>
  <si>
    <t>Spruce Green Transparent Tint, Frit, Fine, 5 lb jar</t>
  </si>
  <si>
    <t>Spruce Green Transparent Tint, Frit, Medium, 5 lb jar</t>
  </si>
  <si>
    <t>Spruce Green Transparent Tint, Frit, Coarse, 5 lb jar</t>
  </si>
  <si>
    <t>Spruce Green Transparent Tint, Frit, Powder, 5 lb jar</t>
  </si>
  <si>
    <t>Neo-Lavender Shift Transparent Tint, Frit, Fine, 5 oz jar</t>
  </si>
  <si>
    <t>Neo-Lavender Shift Transparent Tint, Frit, Medium, 5 oz jar</t>
  </si>
  <si>
    <t>Neo-Lavender Shift Transparent Tint, Frit, Coarse, 5 oz jar</t>
  </si>
  <si>
    <t>Neo-Lavender Shift Transparent Tint, Frit, Powder, 5 oz jar</t>
  </si>
  <si>
    <t>Neo-Lavender Shift Transparent Tint, Frit, Fine, 1 lb jar</t>
  </si>
  <si>
    <t>Neo-Lavender Shift Transparent Tint, Frit, Medium, 1 lb jar</t>
  </si>
  <si>
    <t>Neo-Lavender Shift Transparent Tint, Frit, Coarse, 1 lb jar</t>
  </si>
  <si>
    <t>Neo-Lavender Shift Transparent Tint, Frit, Powder, 1 lb jar</t>
  </si>
  <si>
    <t>Neo-Lavender Shift Transparent Tint, Frit, Fine, 5 lb jar</t>
  </si>
  <si>
    <t>Neo-Lavender Shift Transparent Tint, Frit, Medium, 5 lb jar</t>
  </si>
  <si>
    <t>Neo-Lavender Shift Transparent Tint, Frit, Coarse, 5 lb jar</t>
  </si>
  <si>
    <t>Neo-Lavender Shift Transparent Tint, Frit, Powder, 5 lb jar</t>
  </si>
  <si>
    <t>Rhubarb Pink/Green Transparent Tint, Frit, Fine, 5 oz jar</t>
  </si>
  <si>
    <t>Rhubarb Pink/Green Transparent Tint, Frit, Medium, 5 oz jar</t>
  </si>
  <si>
    <t>Rhubarb Pink/Green Transparent Tint, Frit, Coarse, 5 oz jar</t>
  </si>
  <si>
    <t>Rhubarb Pink/Green Transparent Tint, Frit, Powder, 5 oz jar</t>
  </si>
  <si>
    <t>Rhubarb Pink/Green  Transparent Tint, Frit, Fine, 1 lb jar</t>
  </si>
  <si>
    <t>Rhubarb Pink/Green  Transparent Tint, Frit, Medium, 1 lb jar</t>
  </si>
  <si>
    <t>Rhubarb Pink/Green  Transparent Tint, Frit, Coarse, 1 lb jar</t>
  </si>
  <si>
    <t>Rhubarb Pink/Green  Transparent Tint, Frit, Powder, 1 lb jar</t>
  </si>
  <si>
    <t>Rhubarb Pink/Green  Transparent Tint, Frit, Fine, 5 lb jar</t>
  </si>
  <si>
    <t>Rhubarb Pink/Green  Transparent Tint, Frit, Medium, 5 lb jar</t>
  </si>
  <si>
    <t>Rhubarb Pink/Green  Transparent Tint, Frit, Coarse, 5 lb jar</t>
  </si>
  <si>
    <t>Rhubarb Pink/Green  Transparent Tint, Frit, Powder, 5 lb jar</t>
  </si>
  <si>
    <t>Gray Blue Transparent Tint, Frit, Fine, 5 oz jar</t>
  </si>
  <si>
    <t>Gray Blue Transparent Tint, Frit, Medium, 5 oz jar</t>
  </si>
  <si>
    <t>Gray Blue Transparent Tint, Frit, Coarse, 5 oz jar</t>
  </si>
  <si>
    <t>Gray Blue Transparent Tint, Frit, Powder, 5 oz jar</t>
  </si>
  <si>
    <t>Gray Blue Transparenet, Frit, Fine, 1 lb jar</t>
  </si>
  <si>
    <t>Gray Blue Transparenet, Frit, Medium, 1 lb jar</t>
  </si>
  <si>
    <t>Gray Blue Transparenet, Frit, Coarse, 1 lb jar</t>
  </si>
  <si>
    <t>Gray Blue Transparenet, Frit, Powder, 1 lb jar</t>
  </si>
  <si>
    <t>Gray Blue Transparenet, Frit, Fine, 5 lb jar</t>
  </si>
  <si>
    <t>Gray Blue Transparenet, Frit, Medium, 5 lb jar</t>
  </si>
  <si>
    <t>Gray Blue Transparenet, Frit, Coarse, 5 lb jar</t>
  </si>
  <si>
    <t>Gray Blue Transparenet, Frit, Powder, 5 lb jar</t>
  </si>
  <si>
    <t>Olive Smoke Transparent Tint, Frit, Fine, 5 oz jar</t>
  </si>
  <si>
    <t>Olive Smoke Transparent Tint, Frit, Medium, 5 oz jar</t>
  </si>
  <si>
    <t>Olive Smoke Transparent Tint, Frit, Coarse, 5 oz jar</t>
  </si>
  <si>
    <t>Olive Smoke Transparent Tint, Frit, Powder, 5 oz jar</t>
  </si>
  <si>
    <t>Olive Smoke Transparent Tint, Frit, Fine, 1 lb jar</t>
  </si>
  <si>
    <t>Olive Smoke Transparent Tint, Frit, Medium, 1 lb jar</t>
  </si>
  <si>
    <t>Olive Smoke Transparent Tint, Frit, Coarse, 1 lb jar</t>
  </si>
  <si>
    <t>Olive Smoke Transparent Tint, Frit, Powder, 1 lb jar</t>
  </si>
  <si>
    <t>Olive Smoke Transparent Tint, Frit, Fine, 5 lb jar</t>
  </si>
  <si>
    <t>Olive Smoke Transparent Tint, Frit, Medium, 5 lb jar</t>
  </si>
  <si>
    <t>Olive Smoke Transparent Tint, Frit, Coarse, 5 lb jar</t>
  </si>
  <si>
    <t>Olive Smoke Transparent Tint, Frit, Powder, 5 lb jar</t>
  </si>
  <si>
    <t>D</t>
  </si>
  <si>
    <t>E</t>
  </si>
  <si>
    <t>F</t>
  </si>
  <si>
    <t>n/a</t>
  </si>
  <si>
    <t>G</t>
  </si>
  <si>
    <t>K</t>
  </si>
  <si>
    <t>RC</t>
  </si>
  <si>
    <t>RB</t>
  </si>
  <si>
    <t>RA</t>
  </si>
  <si>
    <t>RD</t>
  </si>
  <si>
    <t>RG</t>
  </si>
  <si>
    <t>RL</t>
  </si>
  <si>
    <t>Shipping Wt. (oz)</t>
  </si>
  <si>
    <t>Half</t>
  </si>
  <si>
    <t>P005</t>
  </si>
  <si>
    <t>P001</t>
  </si>
  <si>
    <t>OZ04</t>
  </si>
  <si>
    <t>OZ05</t>
  </si>
  <si>
    <t>1010</t>
  </si>
  <si>
    <t>Tube</t>
  </si>
  <si>
    <t>FULL</t>
  </si>
  <si>
    <t>2448</t>
  </si>
  <si>
    <t>OZ08</t>
  </si>
  <si>
    <t>P002</t>
  </si>
  <si>
    <t>8oz</t>
  </si>
  <si>
    <t>2lb</t>
  </si>
  <si>
    <t>Last 4 Item Code</t>
  </si>
  <si>
    <t>Size</t>
  </si>
  <si>
    <t>24x48</t>
  </si>
  <si>
    <t>STYLE / ITEM CODE                       See Bullseye Catalog</t>
  </si>
  <si>
    <t>001100-0380-F-1720</t>
  </si>
  <si>
    <t>001100-0380-F-1010</t>
  </si>
  <si>
    <t>Clear Transparent, Tekta, 3 mm, Fusible</t>
  </si>
  <si>
    <t>10x10</t>
  </si>
  <si>
    <t>001401-0680-F-1720</t>
  </si>
  <si>
    <t>Crystal Clear Transparent, Tekta, 6 mm</t>
  </si>
  <si>
    <t>001401-0480-F-1720</t>
  </si>
  <si>
    <t>Crystal Clear Transparent, Tekta, 4 mm, Fusible</t>
  </si>
  <si>
    <t>001401-0380-F-1010</t>
  </si>
  <si>
    <t>Crystal Clear Transparent, Tekta, 3 mm, Fusible</t>
  </si>
  <si>
    <t>Clear Transparent, Tekta, 3 mm</t>
  </si>
  <si>
    <t>008368-PACK-M-EACH</t>
  </si>
  <si>
    <t>Disco Pack, 12 in - Clear</t>
  </si>
  <si>
    <t>12"</t>
  </si>
  <si>
    <t>008366-PACK-M-EACH</t>
  </si>
  <si>
    <t>Disco Pack, 9 in. - Clear</t>
  </si>
  <si>
    <t>9"</t>
  </si>
  <si>
    <t>007089-PAPR-M-EACH</t>
  </si>
  <si>
    <t>Bullseye ThinFire Shelf Paper - Single sheet</t>
  </si>
  <si>
    <t>008269-GLUE-M-EACH</t>
  </si>
  <si>
    <t>32oz</t>
  </si>
  <si>
    <t>008268-GLUE-M-EACH</t>
  </si>
  <si>
    <t>008234-GLUE-M-EACH</t>
  </si>
  <si>
    <t>Bullseye GlasTac, 4 oz Bottle  (Pink)</t>
  </si>
  <si>
    <t>Bullseye GlasTac Gel, 32 oz Bottle (Blue)</t>
  </si>
  <si>
    <t>Bullseye GlasTac Gel, 4 oz Bottle (Blue)</t>
  </si>
  <si>
    <t>008232-GLUE-M-EACH</t>
  </si>
  <si>
    <t>Bullseye GlasTac, 32 oz Bottle (Pink)</t>
  </si>
  <si>
    <t>007508-FOIL-M-EACH</t>
  </si>
  <si>
    <t>Metal Foil, Copper, 1 sq ft</t>
  </si>
  <si>
    <t>1sqft</t>
  </si>
  <si>
    <t>007511-FOIL-M-EACH</t>
  </si>
  <si>
    <t>5x5</t>
  </si>
  <si>
    <t>Sepp Copper Leaf Booklet - 25 sheets</t>
  </si>
  <si>
    <t>007217-FOIL-M-EACH</t>
  </si>
  <si>
    <t>Silver Foil, 9.5" x 9.5", Single Sheet</t>
  </si>
  <si>
    <t>9.5x9.5</t>
  </si>
  <si>
    <t>007267-FOIL-M-EACH</t>
  </si>
  <si>
    <t>Silver Foil, 9.5" x 9.5", 3-Pack</t>
  </si>
  <si>
    <t>007223-TOOL-M-EACH</t>
  </si>
  <si>
    <t>3M Diamond Hand Laps, Set of 4</t>
  </si>
  <si>
    <t>007219-TOOL-M-EACH</t>
  </si>
  <si>
    <t>007220-TOOL-M-EACH</t>
  </si>
  <si>
    <t>007221-TOOL-M-EACH</t>
  </si>
  <si>
    <t>007222-TOOL-M-EACH</t>
  </si>
  <si>
    <t>008404-HDWR-M-EACH</t>
  </si>
  <si>
    <t>Gallery Shelf, 18" Dark Gray</t>
  </si>
  <si>
    <t>18"</t>
  </si>
  <si>
    <t>008403-HDWR-M-EACH</t>
  </si>
  <si>
    <t>Gallery Shelf, 10" Dark Gray</t>
  </si>
  <si>
    <t>10"</t>
  </si>
  <si>
    <t>008194-HDWR-M-EACH</t>
  </si>
  <si>
    <t>Gallery Shelf, 18" White</t>
  </si>
  <si>
    <t>008193-HDWR-M-EACH</t>
  </si>
  <si>
    <t>Gallery Shelf, 10" White</t>
  </si>
  <si>
    <t>008619-HDWR-M-EACH</t>
  </si>
  <si>
    <t>Glass Bracket - 9 3/4” L x 2 3/4”</t>
  </si>
  <si>
    <t>008614-HDWR-M-EACH</t>
  </si>
  <si>
    <t>French Cleat, Small, 12 in</t>
  </si>
  <si>
    <t>008613-HDWR-M-EACH</t>
  </si>
  <si>
    <t>French Cleat, Medium, 6 in</t>
  </si>
  <si>
    <t>6"</t>
  </si>
  <si>
    <t>008210-PAPR-M-EACH</t>
  </si>
  <si>
    <t>008352-PACK-M-EACH</t>
  </si>
  <si>
    <t>Murrine, Mixed Star Pack</t>
  </si>
  <si>
    <t>0.5OZ</t>
  </si>
  <si>
    <t>008351-PACK-M-EACH</t>
  </si>
  <si>
    <t>Murrine, Mixed Bellflower Pack</t>
  </si>
  <si>
    <t>008322-PACK-M-EACH</t>
  </si>
  <si>
    <t>Murrine, Mixed Autumn Leaves Pack</t>
  </si>
  <si>
    <t>008413-PACK-M-EACH</t>
  </si>
  <si>
    <t>Murrine, Snowflake, White Pack</t>
  </si>
  <si>
    <t>008411-PACK-M-EACH</t>
  </si>
  <si>
    <t>Murrine, Owl Pack</t>
  </si>
  <si>
    <t>008408-PACK-M-EACH</t>
  </si>
  <si>
    <t>Murrine, Paw Print Pack</t>
  </si>
  <si>
    <t>008389-PACK-M-EACH</t>
  </si>
  <si>
    <t>Murrine, Heart, White/Green Pack</t>
  </si>
  <si>
    <t>008388-PACK-M-EACH</t>
  </si>
  <si>
    <t>Murrine, Heart, Red/Pink Pack</t>
  </si>
  <si>
    <t>008387-PACK-M-EACH</t>
  </si>
  <si>
    <t>Murrine, Heart, White/Pink Pack</t>
  </si>
  <si>
    <t>008383-PACK-M-EACH</t>
  </si>
  <si>
    <t>Murrine, Chickadee Pack</t>
  </si>
  <si>
    <t>008375-PACK-M-EACH</t>
  </si>
  <si>
    <t>Murrine, Greatest Hits Mixed Pack</t>
  </si>
  <si>
    <t>Murrine, Mixed Bird Pack</t>
  </si>
  <si>
    <t>008353-PACK-M-EACH</t>
  </si>
  <si>
    <t>Murrine, Mixed Winter Holiday Pack</t>
  </si>
  <si>
    <t>Bullseye ThinFire Shelf Paper (Pack of 100 sheets,</t>
  </si>
  <si>
    <t>002129-0030-F-1010</t>
  </si>
  <si>
    <t xml:space="preserve">Sea Blue Transparent with White Opalescent Stripes </t>
  </si>
  <si>
    <t>HALF</t>
  </si>
  <si>
    <t>40623A-0030-F-HALF</t>
  </si>
  <si>
    <t>White Opalescent, Turquoise Blue Opalescent, Pea Pod Green Opal</t>
  </si>
  <si>
    <t>002109-0005-F-P001</t>
  </si>
  <si>
    <t>White Opalescent, Dark Brown Transparent</t>
  </si>
  <si>
    <t>002971-0030-F-HALF</t>
  </si>
  <si>
    <t>Petrified Wood 3+ Color Mix</t>
  </si>
  <si>
    <t>007036-PAPR-M-EACH</t>
  </si>
  <si>
    <t>Fiber Paper, 1/8" Thick x 24" Wide</t>
  </si>
  <si>
    <t>1/8"x24"</t>
  </si>
  <si>
    <t>007037-PAPR-M-EACH</t>
  </si>
  <si>
    <t>Fiber Paper, 1/16" Thin x 24" Wide</t>
  </si>
  <si>
    <t>1/16"x24"</t>
  </si>
  <si>
    <t>White Opal, Turquoise Blue Opal, Pea Pod Grn Opalescent Splash</t>
  </si>
  <si>
    <t>Medium Amber Transparent, Thin-rolled, Iridescent, rainbow</t>
  </si>
  <si>
    <t>Caribbean Blue Transparent, Thin-rolled, Iridescent, rainbow,</t>
  </si>
  <si>
    <t>Clear Transparent, Double-rolled, Iridescent, rainbow</t>
  </si>
  <si>
    <t>Clear Transparent, Thin-rolled, Iridescent, rainbow,</t>
  </si>
  <si>
    <t>Light Aquamarine Blue Transparent, Thin-rolled, Iridescent,</t>
  </si>
  <si>
    <t>002112-0003-F-P001</t>
  </si>
  <si>
    <t>002537-IN30-F-HALF</t>
  </si>
  <si>
    <t>002537-CA30-F-HALF</t>
  </si>
  <si>
    <t>French Vanilla Opal with Lt Turq Blue Trans Infusion</t>
  </si>
  <si>
    <t>French Vanilla Opal with Lt Turq Blue Trans Cascade</t>
  </si>
  <si>
    <t>002941-CA30-F-HALF</t>
  </si>
  <si>
    <t>Warm White Opalescent, Pine Green Trans Cascade</t>
  </si>
  <si>
    <t>002964-CA30-F-HALF</t>
  </si>
  <si>
    <t>Warm White Opalescent, True Blue Trans Cascade</t>
  </si>
  <si>
    <t>002249-CA37-F-HALF</t>
  </si>
  <si>
    <t>White Opalescent, Light Silver Gray Trans Cascade</t>
  </si>
  <si>
    <t>002213-CA30-F-HALF</t>
  </si>
  <si>
    <t>Black Opalescent, White Opalescent Cascade</t>
  </si>
  <si>
    <t>RN0100-0107-F-TUBE</t>
  </si>
  <si>
    <t>Dichroic on Black Opalescent, Rainbow, Stringer, 1 mm</t>
  </si>
  <si>
    <t>Balance Due</t>
  </si>
  <si>
    <t>MX0100-0309-F-TUBE</t>
  </si>
  <si>
    <t>SizzleStix, Black base, Mixed Color Dichroic, 3 mm</t>
  </si>
  <si>
    <t>MX1101-0309-F-TUBE</t>
  </si>
  <si>
    <t>SizzleStix, Clear base, Mixed Color Dichroic, 3 mm</t>
  </si>
  <si>
    <t>RN0100-0371-F-TUBE</t>
  </si>
  <si>
    <t>SizzleStix, Black base, Rainbow Dichroic, 3 mm</t>
  </si>
  <si>
    <t>RN1101-0371-F-TUBE</t>
  </si>
  <si>
    <t>SizzleStix, Clear base, Rainbow Dichroic, 3 mm</t>
  </si>
  <si>
    <t>MP1101-0309-F-TUBE</t>
  </si>
  <si>
    <t>SizzleStix, Clear base, Mixed Pattern Dichroic, 3 mm</t>
  </si>
  <si>
    <t>MP0100-0309-F-TUBE</t>
  </si>
  <si>
    <t>SizzleStix, Black base, Mixed Pattern Dichroic, 3 mm</t>
  </si>
  <si>
    <t>MP0100-0609-F-TUBE</t>
  </si>
  <si>
    <t>SizzleStix, Black base, Mixed Pattern Dichroic, 6 mm</t>
  </si>
  <si>
    <t>001137-0038-F-HALF</t>
  </si>
  <si>
    <t>Medium Amber Transparent, Double-rolled, Iridescent, gold, 3 mm</t>
  </si>
  <si>
    <t>White Opalescent, Fine Frit, Fusible, 5 oz.</t>
  </si>
  <si>
    <t>003086-0030-F-HALF</t>
  </si>
  <si>
    <t>White Opalescent, Turquoise Blue Transparent, Midnight Blue</t>
  </si>
  <si>
    <t>008592-BLCK-M-PAGE</t>
  </si>
  <si>
    <t>Fusible Decals, Feathers, Black</t>
  </si>
  <si>
    <t>PAGE</t>
  </si>
  <si>
    <t>008592-WHTE-M-PAGE</t>
  </si>
  <si>
    <t>Fusible Decals, Feathers, White</t>
  </si>
  <si>
    <t>001019-0030-F-1010</t>
  </si>
  <si>
    <t>001137-0038-F-1010</t>
  </si>
  <si>
    <t>008315-PACK-M-EACH</t>
  </si>
  <si>
    <t>Studio Fuser Pack</t>
  </si>
  <si>
    <t xml:space="preserve">HOLLY BERRY: Red Frit &amp; Av Grn Frac w/Green </t>
  </si>
  <si>
    <t>001101-0876-F-OZ08</t>
  </si>
  <si>
    <t>Clear Transparent, 8 mm, Fusible, 8 oz.</t>
  </si>
  <si>
    <t>Page Sub Total</t>
  </si>
  <si>
    <t>Additional Pages</t>
  </si>
  <si>
    <t>Do Not Make Payable to Sun City Anthem Arts &amp; Crafts</t>
  </si>
  <si>
    <t>TOTAL</t>
  </si>
  <si>
    <t>DEPOSIT TO INCLUDE WITH ORDER: 50% OF TOTAL</t>
  </si>
  <si>
    <t>Deposit Owed</t>
  </si>
  <si>
    <t>Remaining amount + shipping &amp; packaging due at time of glass delivery</t>
  </si>
  <si>
    <t>Deposit Paid</t>
  </si>
  <si>
    <t>Shipping/Pkg. To be determined</t>
  </si>
  <si>
    <t>Shipping Chg</t>
  </si>
  <si>
    <t xml:space="preserve">                                       Order Balance Due at Delivery</t>
  </si>
  <si>
    <t>*</t>
  </si>
  <si>
    <r>
      <t xml:space="preserve">Not all items receive discounts. Tools, books, most Dichroic, etc. are </t>
    </r>
    <r>
      <rPr>
        <b/>
        <u/>
        <sz val="10"/>
        <rFont val="Arial"/>
        <family val="2"/>
      </rPr>
      <t>NOT DISCOUNTED.</t>
    </r>
  </si>
  <si>
    <t xml:space="preserve">See Bullseye Catalog </t>
  </si>
  <si>
    <t>EMAIL TO</t>
  </si>
  <si>
    <t>002164-0002-F-OZ05</t>
  </si>
  <si>
    <t>002164-0003-F-OZ05</t>
  </si>
  <si>
    <t>Caribbean Blue Transparent, White Opalescent Coarse Frit</t>
  </si>
  <si>
    <t>003123-0030-F-HALF</t>
  </si>
  <si>
    <t>White Opalescent, Orange Opalescent, Deep Forest Green Trans</t>
  </si>
  <si>
    <t>008481-ENAM-M-EACH</t>
  </si>
  <si>
    <t>Color Line Paints &amp; Pens, Black, 2.2 oz.</t>
  </si>
  <si>
    <t>2.2OZ</t>
  </si>
  <si>
    <t>Medium Amber Transparent, Double-rolled, Iridescent, gold</t>
  </si>
  <si>
    <t>008591-BLCK-M-PAGE</t>
  </si>
  <si>
    <t>Fusible Decals, Birds, Black</t>
  </si>
  <si>
    <t>41224A-0030-F-HALF</t>
  </si>
  <si>
    <t>French Vanilla Opalescent with Medium Amber Transparent Cascade</t>
  </si>
  <si>
    <t>000243-0576-F-OZ08</t>
  </si>
  <si>
    <t>Translucent White Opalescent, Rod</t>
  </si>
  <si>
    <t>000100-0576-F-OZ08</t>
  </si>
  <si>
    <t>Black Opalescent, Rod,</t>
  </si>
  <si>
    <t>000141-0576-F-EACH</t>
  </si>
  <si>
    <t>Dark Forest Green Opalescent, Rod</t>
  </si>
  <si>
    <t>EACH</t>
  </si>
  <si>
    <t>000212-0576-F-EACH</t>
  </si>
  <si>
    <t>Olive Green Opalescent, Rod</t>
  </si>
  <si>
    <t>000124-0576-F-EACH</t>
  </si>
  <si>
    <t>Red Opalescent, Rod</t>
  </si>
  <si>
    <t>000024-0576-F-EACH</t>
  </si>
  <si>
    <t xml:space="preserve">Tomato Red Opalescent, Rod, </t>
  </si>
  <si>
    <t>000220-0576-F-EACH</t>
  </si>
  <si>
    <t>Sunflower Yellow Opalescent, Rod</t>
  </si>
  <si>
    <t>000120-0576-F-EACH</t>
  </si>
  <si>
    <t>Canary Yellow Opalescent, Rod</t>
  </si>
  <si>
    <t>PACK</t>
  </si>
  <si>
    <t>Red Reactive Clear Transparent, Double-rolled</t>
  </si>
  <si>
    <t>Discounted Price Each</t>
  </si>
  <si>
    <t>1720</t>
  </si>
  <si>
    <t>TOTAL                   (E x G)</t>
  </si>
  <si>
    <t>000100-0000-F-1010</t>
  </si>
  <si>
    <t>000101-0576-F-OZ08</t>
  </si>
  <si>
    <t>Stiff Black Opalescent, Rod</t>
  </si>
  <si>
    <t>000241-0030-M-0202</t>
  </si>
  <si>
    <t>Moss Green Opalescent, Double-rolled</t>
  </si>
  <si>
    <t>001217-0030-F-1010</t>
  </si>
  <si>
    <t>Leaf Green Transparent</t>
  </si>
  <si>
    <t>Leaf Green Transparent, Double-rolled</t>
  </si>
  <si>
    <t>001217-0031-F-1010</t>
  </si>
  <si>
    <t>Leaf Green Transparent Irid Rainbow</t>
  </si>
  <si>
    <t>Lily Pad Green Transparent, Double-rolled, Iridescent, rainbow</t>
  </si>
  <si>
    <t>001226-0031-F-1010</t>
  </si>
  <si>
    <t>001242-0030-F-1010</t>
  </si>
  <si>
    <t>Medieval Green Trans</t>
  </si>
  <si>
    <t>001242-0031-F-1010</t>
  </si>
  <si>
    <t>Medieval Green Transparent, Double-rolled, Iridescent, rainbow</t>
  </si>
  <si>
    <t>Medieval Green Transparent, Double-rolled, Irid</t>
  </si>
  <si>
    <t>001247-0030-F-HALF</t>
  </si>
  <si>
    <t>Light Mineral Green Trans</t>
  </si>
  <si>
    <t>001247-0031-F-1010</t>
  </si>
  <si>
    <t>Light Mineral Green Trans, Iridescent, rainbow</t>
  </si>
  <si>
    <t>Light Mineral Green Transparent, Double-rolled, Irid</t>
  </si>
  <si>
    <t>001429-0037-F-HALF</t>
  </si>
  <si>
    <t>Light Silver Gray Transparent, Double-rolled, Iridescent, silver</t>
  </si>
  <si>
    <t>002109-0002-F-P001</t>
  </si>
  <si>
    <t>White Opalescent, Dark Brown Trans 2-Color Mix, Medium Frit</t>
  </si>
  <si>
    <t>002109-0003-F-OZ05</t>
  </si>
  <si>
    <t>White Opalescent, Dark Brown Transparent 2-Color</t>
  </si>
  <si>
    <t>002109-0003-F-P001</t>
  </si>
  <si>
    <t>White Opalescent, Dark Brown Trans 2-Color Mix, Coarse Frit</t>
  </si>
  <si>
    <t>002112-0005-F-P001</t>
  </si>
  <si>
    <t>002123-0030-F-HALF</t>
  </si>
  <si>
    <t>White Opalescent, Orange Opal</t>
  </si>
  <si>
    <t>003086-0030-F-1010</t>
  </si>
  <si>
    <t>White Opalescent, Turquoise Blue Trans, Midnight Blue Trans</t>
  </si>
  <si>
    <t>White, Turquoise Blue, Midnight Blue</t>
  </si>
  <si>
    <t>003328-0030-F-1010</t>
  </si>
  <si>
    <t>White Opal, Deep Royal Purple Trans, Cranberry Pink Trans</t>
  </si>
  <si>
    <t>003328-0030-F-HALF</t>
  </si>
  <si>
    <t>White Opalescent, Deep Royal Purple Transparent, Cranberry Pink</t>
  </si>
  <si>
    <t>Each</t>
  </si>
  <si>
    <t>008475-ENAM-M-EACH</t>
  </si>
  <si>
    <t>Color Line Paints &amp; Pens, Green,</t>
  </si>
  <si>
    <t>008476-ENAM-M-EACH</t>
  </si>
  <si>
    <t>Color Line Paints &amp; Pens, Blue</t>
  </si>
  <si>
    <t>008478-ENAM-M-EACH</t>
  </si>
  <si>
    <t>Color Line Paints &amp; Pens, Deep Sky Blue</t>
  </si>
  <si>
    <t>008479-ENAM-M-EACH</t>
  </si>
  <si>
    <t>Color Line Paints &amp; Pens, Yellow</t>
  </si>
  <si>
    <t>008482-ENAM-M-EACH</t>
  </si>
  <si>
    <t>Color Line Paints &amp; Pens, Brown</t>
  </si>
  <si>
    <t>008485-ENAM-M-EACH</t>
  </si>
  <si>
    <t>Color Line Paints &amp; Pens, Mustard</t>
  </si>
  <si>
    <t>008487-ENAM-M-EACH</t>
  </si>
  <si>
    <t>Color Line Paints &amp; Pens, Carmine, 2.2 oz.</t>
  </si>
  <si>
    <t>008491-ENAM-M-EACH</t>
  </si>
  <si>
    <t>008493-ENAM-M-EACH</t>
  </si>
  <si>
    <t>008497-ENAM-M-EACH</t>
  </si>
  <si>
    <t>Color Line Paints &amp; Pens, Silver Pearl, 2.2 oz. (62 g)</t>
  </si>
  <si>
    <t>008515-PACK-M-Each</t>
  </si>
  <si>
    <t>Dichro Scrap Pack, Black, Thin, Solid Colors</t>
  </si>
  <si>
    <t>008517-PACK-M-Each</t>
  </si>
  <si>
    <t>Dichro Scrap Pack, Black, Thin, Assorted Patterns</t>
  </si>
  <si>
    <t>008519-PACK-M-Each</t>
  </si>
  <si>
    <t>Dichro Scrap Pack, Clear, Thin, Solid Colors</t>
  </si>
  <si>
    <t>008519-PACK-M-EACH</t>
  </si>
  <si>
    <t>008545-ENAM-EACH</t>
  </si>
  <si>
    <t>Color Line, Thinner, 1.76 oz.</t>
  </si>
  <si>
    <t>1.76 oz</t>
  </si>
  <si>
    <t>Turquoise Blue Transparent with Clear Transparent Fractures</t>
  </si>
  <si>
    <t>60301A-0030-F-1010</t>
  </si>
  <si>
    <t>White Opalescent, True Blue Trans</t>
  </si>
  <si>
    <t>60524A-0030-F-1010</t>
  </si>
  <si>
    <t>White Opalescent, Erbium Pink Tint Trans</t>
  </si>
  <si>
    <t>BG0100-0050-F-0303</t>
  </si>
  <si>
    <t>Dichroic on Black Opalescent, Blue/Gold, Thin</t>
  </si>
  <si>
    <t>RN0100-0021-F-0303</t>
  </si>
  <si>
    <t>Dichroic on Black Opalescent, Rainbow, Soft Rippl</t>
  </si>
  <si>
    <t>3x3</t>
  </si>
  <si>
    <t>RN0100-0272-F-TUBE</t>
  </si>
  <si>
    <t>Dichroic on Black Opalescent, Rainbow, Stringer, 2 mm</t>
  </si>
  <si>
    <t>RN1101-0272-F-TUBE</t>
  </si>
  <si>
    <t>Dichroic on Clear Transparent, Rainbow, Stringer,</t>
  </si>
  <si>
    <t>RT0100-0050-F-0303</t>
  </si>
  <si>
    <t>Dichroic on Black Opalescent, Reptilian, Thin</t>
  </si>
  <si>
    <t>Updated Catalog Price Each</t>
  </si>
  <si>
    <t>2x2"</t>
  </si>
  <si>
    <t>000024-0030-F-Half</t>
  </si>
  <si>
    <t>3x3"</t>
  </si>
  <si>
    <t>002109-0001-F-P001</t>
  </si>
  <si>
    <t>White Opalescent, Dark Brown Transparent 2-Color Mix</t>
  </si>
  <si>
    <t>002109-0001-F-P005</t>
  </si>
  <si>
    <t>002109-0001-F-OZ05</t>
  </si>
  <si>
    <t>008471-ENAM-M-EACH</t>
  </si>
  <si>
    <t>Color Line, Airbrush Medium, 7 oz.</t>
  </si>
  <si>
    <t>001217-0051-F-1010</t>
  </si>
  <si>
    <t>Leaf Green Transparent, Thin, Irid</t>
  </si>
  <si>
    <t>001213-0050-F-HALF</t>
  </si>
  <si>
    <t>17X20</t>
  </si>
  <si>
    <t>001217-0003-F-P001</t>
  </si>
  <si>
    <t>Leaf Green Frit, Coarse, 1 lb jar</t>
  </si>
  <si>
    <t>001427-0030-F-1010</t>
  </si>
  <si>
    <t>001427-0030-F-HALF</t>
  </si>
  <si>
    <t>Vernal Green, Dbl-rolled</t>
  </si>
  <si>
    <t>41008A-0017-F-1010</t>
  </si>
  <si>
    <t>Clear with Light Silver Gray Transparent</t>
  </si>
  <si>
    <t>50527A-0030-F-1010</t>
  </si>
  <si>
    <t>Wintergreen Opal, Dbl-rolled</t>
  </si>
  <si>
    <t>001217-0030-F-HALF</t>
  </si>
  <si>
    <t>002105-0030-F-1010</t>
  </si>
  <si>
    <t>002124-0030-F-1010</t>
  </si>
  <si>
    <t>008486-ENAM-M-EACH</t>
  </si>
  <si>
    <t>Color Line Paints &amp; Pens, Orange</t>
  </si>
  <si>
    <t>Color Line Paints &amp; Pens, Lilac, 2.2 oz.</t>
  </si>
  <si>
    <t>008490-ENAM-M-EACH</t>
  </si>
  <si>
    <t>008472-ENAM-M-EACH</t>
  </si>
  <si>
    <t>Color Line, Tip Set 3 Piece, Lg Md Sm</t>
  </si>
  <si>
    <t>008474-ENAM-M-EACH</t>
  </si>
  <si>
    <t>Color Line, Aquamarine, 2.2oz</t>
  </si>
  <si>
    <t>008541-ENAM-M-EACH</t>
  </si>
  <si>
    <t>Color Line Refill, Black, 10.5oz</t>
  </si>
  <si>
    <t>008534-ENAM-M-EACH</t>
  </si>
  <si>
    <t>Color Line, Bright Orange, 2.2oz</t>
  </si>
  <si>
    <t>008498-ENAM-M-EACH</t>
  </si>
  <si>
    <t>Color Line Paints &amp; Pens, Copper, 2.2 oz. (62 g)</t>
  </si>
  <si>
    <t>008496-ENAM-M-EACH</t>
  </si>
  <si>
    <t>Color Line Paints &amp; Pens, Bronze, 2.2oz</t>
  </si>
  <si>
    <t>008495-ENAM-M-EACH</t>
  </si>
  <si>
    <t>Color Line Paints &amp; Pens, Gold, 2.2oz</t>
  </si>
  <si>
    <t>008494-ENAM-M-EACH</t>
  </si>
  <si>
    <t>Color Line Paints &amp; Pens, Lime Green, 2.2oz</t>
  </si>
  <si>
    <t>008492-ENAM-M-EACH</t>
  </si>
  <si>
    <t>Color Line Paints &amp; Pens, Peach Cream, 2.2oz</t>
  </si>
  <si>
    <t>008543-ENAM-M-EACH</t>
  </si>
  <si>
    <t>Color Line Refill, Mixing White 10.5oz</t>
  </si>
  <si>
    <t>008489-ENAM-M-EACH</t>
  </si>
  <si>
    <t>Color Line Paints &amp; Pens, Royal Blue, 2.2 oz.</t>
  </si>
  <si>
    <t>008488-ENAM-M-EACH</t>
  </si>
  <si>
    <t>Color Line Paints &amp; Pens, Coral, 2.2 oz.</t>
  </si>
  <si>
    <t>008483-ENAM-M-EACH</t>
  </si>
  <si>
    <t>008484-ENAM-M-EACH</t>
  </si>
  <si>
    <t>Color Line Paints &amp; Pens, Sienna, 2.2oz</t>
  </si>
  <si>
    <t>Color Line Paints &amp; Pens, Maroon, 2.2oz</t>
  </si>
  <si>
    <t>008480-ENAM-M-EACH</t>
  </si>
  <si>
    <t>Color Line Paints &amp; Pens, Lemon, 2.2oz</t>
  </si>
  <si>
    <t>008477-ENAM-M-EACH</t>
  </si>
  <si>
    <t>Color Line Paints &amp; Pens, Egyptian Blue, 2.2oz</t>
  </si>
  <si>
    <t>Lily Pad Green Transparent, Double-rolled</t>
  </si>
  <si>
    <t>000241-0107-F-Tube</t>
  </si>
  <si>
    <t>Moss Green Opalescent Stringers</t>
  </si>
  <si>
    <t>DM0100-0050-F-0303</t>
  </si>
  <si>
    <t>Dichroic on Black Opalescent, Geodesic Thin</t>
  </si>
  <si>
    <t>002112-0005-F-OZ05</t>
  </si>
  <si>
    <t>001401-0380-F-1720</t>
  </si>
  <si>
    <t>Crystal Clear Transparent, Tekta, 3 mm, </t>
  </si>
  <si>
    <t>000222-0030-F-1010</t>
  </si>
  <si>
    <t>Avocado Green Opalescent, Double-rolled,</t>
  </si>
  <si>
    <t>004100-0018-F-HALF</t>
  </si>
  <si>
    <t>Clear Trans w/ Black Opal Strmers, Clear Base Collage, Single-rolled, </t>
  </si>
  <si>
    <t>001417-0051-M-0202</t>
  </si>
  <si>
    <t>Emerald Green Transparent, Thin-rolled, Iridescent, rainbow, 2 mm</t>
  </si>
  <si>
    <t>2"x2"</t>
  </si>
  <si>
    <t>002209-0030-F-1010</t>
  </si>
  <si>
    <t>000221-0030-F-1010</t>
  </si>
  <si>
    <t>Citronelle Opalescent, Double-rolled</t>
  </si>
  <si>
    <t>70131A-0030-F-1010</t>
  </si>
  <si>
    <t>White Opalescent, Deep Cobalt Blue Opal</t>
  </si>
  <si>
    <t>Woodland Brown Opal, Fine 5LB</t>
  </si>
  <si>
    <t>002209-0030-F-HALF</t>
  </si>
  <si>
    <t>Dark Brown, White Opal 2 color Mix - Double Roll</t>
  </si>
  <si>
    <t>004100-0018-F-Half</t>
  </si>
  <si>
    <t>Clear with Black Opal Streamers Irid Gold, Dbl-rolled</t>
  </si>
  <si>
    <t>002164-0001-F-oz05</t>
  </si>
  <si>
    <t>Caribbean Blue Transparent, White Opal, Frit - Fine</t>
  </si>
  <si>
    <t>oz05</t>
  </si>
  <si>
    <t>000345-0030-F-1010</t>
  </si>
  <si>
    <t>Steel Jade Double Rolled</t>
  </si>
  <si>
    <t>000345-0030-F-HALF</t>
  </si>
  <si>
    <t>000223-0030-F-1010</t>
  </si>
  <si>
    <t>Mountain Green Opal Dbl Rolled</t>
  </si>
  <si>
    <t>000223-0030-F-HALF</t>
  </si>
  <si>
    <t>000222-0030-F-HALF</t>
  </si>
  <si>
    <t>008722-MOLD-M-EACH</t>
  </si>
  <si>
    <t>Plain Plate 17.5" Round</t>
  </si>
  <si>
    <t>002310-0030-F-HALF</t>
  </si>
  <si>
    <t>White Opalescent, Cranberry Pink Trans</t>
  </si>
  <si>
    <t>003501-0030-F-HALF</t>
  </si>
  <si>
    <t>White Opalescent, Deep Forest Green Trans</t>
  </si>
  <si>
    <t>008960-MOLD-M-EACH</t>
  </si>
  <si>
    <t>Small Double Curve, 9.4 x 8.7 in</t>
  </si>
  <si>
    <t>008903-MOLD-M-EACH</t>
  </si>
  <si>
    <t>One Candle Bridge, 7.2 in </t>
  </si>
  <si>
    <t>008945-MOLD-M-EACH</t>
  </si>
  <si>
    <t>Small Rectangle, 9.5 x 5.4 in </t>
  </si>
  <si>
    <t>008665-MOLD-M-EACH</t>
  </si>
  <si>
    <t>Soup Bowl, 9.4 in </t>
  </si>
  <si>
    <t>008757-MOLD-M-EACH</t>
  </si>
  <si>
    <t>Square Nesting Plate, 5.5 in </t>
  </si>
  <si>
    <t>008920-MOLD-M-EACH</t>
  </si>
  <si>
    <t>Long Oval, 10.9 in </t>
  </si>
  <si>
    <t>008630-MOLD-M-EACH</t>
  </si>
  <si>
    <t>Round Slumper, 7.5 in</t>
  </si>
  <si>
    <t>008634-MOLD-M-EACH</t>
  </si>
  <si>
    <t>008635-MOLD-M-EACH</t>
  </si>
  <si>
    <t>Four-Square Dish, 6.7 in</t>
  </si>
  <si>
    <t>008636-MOLD-M-EACH</t>
  </si>
  <si>
    <t>Square Slumper A, 4.5 in</t>
  </si>
  <si>
    <t>004100-0018-F-1010</t>
  </si>
  <si>
    <t>Clear Transparent with Black Opalescent Streamers</t>
  </si>
  <si>
    <t>008592-COPR-M-PAGE</t>
  </si>
  <si>
    <t>008592-GOLD-M-PAGE</t>
  </si>
  <si>
    <t>002971-0030-F-1010</t>
  </si>
  <si>
    <t>000920-0576-F-P001</t>
  </si>
  <si>
    <t>Fusible Decals, Feathers, Copper</t>
  </si>
  <si>
    <t>Fusible Decals, Feathers, Gold</t>
  </si>
  <si>
    <t>Warm White Opalescent, Rod</t>
  </si>
  <si>
    <t>000920-0576-F-OZ08</t>
  </si>
  <si>
    <t>000920-0576-F-Each</t>
  </si>
  <si>
    <t>001217-0031-M-0202</t>
  </si>
  <si>
    <t>70407A-0030-F-HALF</t>
  </si>
  <si>
    <t>Deep Cooper Blue, White</t>
  </si>
  <si>
    <t>Glacier, Steel Blue, White Graffitti</t>
  </si>
  <si>
    <t>003501-0030-F-1010</t>
  </si>
  <si>
    <t>70502A-0030-F-HALF</t>
  </si>
  <si>
    <t>70508B-0030-F-HALF</t>
  </si>
  <si>
    <t>Warm White Opal, Steel Jade, 2 Color Mix, DBL Roll</t>
  </si>
  <si>
    <t>White Opal, Medival Green Trans, 2 Color Mix, DBL Roll</t>
  </si>
  <si>
    <t>002107-0030-F-1010</t>
  </si>
  <si>
    <t>White Opal, Light Green Trans, DBL Roll</t>
  </si>
  <si>
    <t>Color Line Paints &amp; Pens, White, 2.2oz</t>
  </si>
  <si>
    <t>Color Line Paints &amp; Pens, Red, 2.2oz</t>
  </si>
  <si>
    <t>002112-0008-F-OZ05</t>
  </si>
  <si>
    <t>Mint Green Opalescent, Deep Forest Green Trans</t>
  </si>
  <si>
    <t>Mint Green Opal, Deep Forest Green Trans Powder, 5oz</t>
  </si>
  <si>
    <t>Mint Green Opalescent, Deep Forest Green Transparent 2-Color Mix</t>
  </si>
  <si>
    <t>Mint Green Opal, Deep Forest Green Trans 2-Color Ex Lg</t>
  </si>
  <si>
    <t>001213-0030-F-HALF</t>
  </si>
  <si>
    <t>Ginko Green, DBL Roll</t>
  </si>
  <si>
    <t>001213-0030-F-1010</t>
  </si>
  <si>
    <t>Ginko Green, Thin</t>
  </si>
  <si>
    <t>Deep Royal Purple, Dbl-rolled, Irid, rainb. Blue</t>
  </si>
  <si>
    <t>001128-0034-F-HALF</t>
  </si>
  <si>
    <t>001128-0034-F-1010</t>
  </si>
  <si>
    <t>000113-0080-F-HALF</t>
  </si>
  <si>
    <t>White, 4mm</t>
  </si>
  <si>
    <t>41008A-0017-F-HALF</t>
  </si>
  <si>
    <t>000104-0030-F-HALF</t>
  </si>
  <si>
    <t>Glacier Blue Opal, DBL Roll</t>
  </si>
  <si>
    <t>000104-0030-F-1010</t>
  </si>
  <si>
    <t>002305-0030-F-1010</t>
  </si>
  <si>
    <t>White Opal, Salmon Pink Opal, DBL Roll</t>
  </si>
  <si>
    <t>002305-0030-F-HALF</t>
  </si>
  <si>
    <t>001247-0030-F-1010</t>
  </si>
  <si>
    <t>70515A-0030-F-HALF</t>
  </si>
  <si>
    <t>Red Opal, Deep Gray, White Opal - 3 color mix</t>
  </si>
  <si>
    <t>008592-PLTM-M-PAGE</t>
  </si>
  <si>
    <t>008593-PLTM-M-PAGE</t>
  </si>
  <si>
    <t>008591-GOLD-M-PAGE</t>
  </si>
  <si>
    <t>008589-PLTM-M-PAGE</t>
  </si>
  <si>
    <t>000142-0507-F-TUBE</t>
  </si>
  <si>
    <t>Neo-Lavender Opal Stringer 0.5mm</t>
  </si>
  <si>
    <t>TUBE</t>
  </si>
  <si>
    <t>008592-BLUE-M-PAGE</t>
  </si>
  <si>
    <t>70531A-0030-F-HALF</t>
  </si>
  <si>
    <t>000013-0080-F-HALF</t>
  </si>
  <si>
    <t>004228-0000-F-HALF</t>
  </si>
  <si>
    <t>001247-0008-F-OZ05</t>
  </si>
  <si>
    <t>001242-0008-F-OZ05</t>
  </si>
  <si>
    <t>Light Mineral Green Transparent Powder Frit, 5 oz</t>
  </si>
  <si>
    <t>5 oz</t>
  </si>
  <si>
    <t>Medievil Green Transparent Powder Frit, 5 oz.</t>
  </si>
  <si>
    <t>Discounted Price (55.5% discount)</t>
  </si>
  <si>
    <t>Glacier Blue Opal, Thin</t>
  </si>
  <si>
    <t>000104-0050-F-1010</t>
  </si>
  <si>
    <t>000104-0001-F-OZ05</t>
  </si>
  <si>
    <t>Glacier Blue Fine Frit - 5 OZ</t>
  </si>
  <si>
    <t>000104-0001-F-P001</t>
  </si>
  <si>
    <t>Glacier Blue Fine Frit - 1 LB</t>
  </si>
  <si>
    <t>000104-0001-F-P005</t>
  </si>
  <si>
    <t>Glacier Blue Fine Frit - 5 LB</t>
  </si>
  <si>
    <t>000104-0002-F-Oz05</t>
  </si>
  <si>
    <t>Glacier Blue Med Frit - 5 OZ</t>
  </si>
  <si>
    <t>000104-0002-F-P001</t>
  </si>
  <si>
    <t>Glacier Blue Med Frit - 1 LB</t>
  </si>
  <si>
    <t>000104-0002-F-P005</t>
  </si>
  <si>
    <t>Glacier Blue Med Frit - 5 LB</t>
  </si>
  <si>
    <t>000104-0003-F-Oz05</t>
  </si>
  <si>
    <t>Glacier Blue Coarse Frit - 5 OZ</t>
  </si>
  <si>
    <t>000104-0003-F-P001</t>
  </si>
  <si>
    <t>Glacier Blue Coarse Frit - 1 LB</t>
  </si>
  <si>
    <t>000104-0003-F-P005</t>
  </si>
  <si>
    <t>Glacier Blue Coarse Frit - 5 LB</t>
  </si>
  <si>
    <t>000104-0008-F-Oz05</t>
  </si>
  <si>
    <t>000104-0008-F-P001</t>
  </si>
  <si>
    <t>000104-0008-F-P005</t>
  </si>
  <si>
    <t>Glacier Blue Powder Frit - 5LB</t>
  </si>
  <si>
    <t>Glacier Blue Powder Frit - 1LB</t>
  </si>
  <si>
    <t>Glacier Blue Powder Frit - 5OZ</t>
  </si>
  <si>
    <t>RL0100-0050-F-0303</t>
  </si>
  <si>
    <t>Dichroic on Black Opalescent, Rainbow B, Thin</t>
  </si>
  <si>
    <t>BB0100-0050-F-0303</t>
  </si>
  <si>
    <t>Dichroic on Black Opalescent, LG Boxes, Thin</t>
  </si>
  <si>
    <t>AC0100-0050-F-0303</t>
  </si>
  <si>
    <t>Dichroic on Black Opalescent, Aurora Borealis, Thin</t>
  </si>
  <si>
    <t>70329A-0037-F-HALF</t>
  </si>
  <si>
    <t>Denim Blue Silver Irid, DBL Roll</t>
  </si>
  <si>
    <t>70329A-0037-F-1010</t>
  </si>
  <si>
    <t>002108-0030-F-1010</t>
  </si>
  <si>
    <t>002108-0030-F-HALF</t>
  </si>
  <si>
    <t>Powder Blue Opal, Marine Blue, SINGLE ROLL</t>
  </si>
  <si>
    <t>Powder Blue Opal, Marine Blue, DBL Roll</t>
  </si>
  <si>
    <t>000137-0035-F-HALF</t>
  </si>
  <si>
    <t>French Vanilla, Irid, Dbl-rolled</t>
  </si>
  <si>
    <t>000161-0030-F-1010</t>
  </si>
  <si>
    <t>000161-0030-F-HALF</t>
  </si>
  <si>
    <t>Robin's Egg Blue, DBL Roll</t>
  </si>
  <si>
    <t>001217-0050-F-1010</t>
  </si>
  <si>
    <t>Leaf Green Transparent THIN</t>
  </si>
  <si>
    <t>001217-0050-F-HALF</t>
  </si>
  <si>
    <t>008777-PACK-M-EACH</t>
  </si>
  <si>
    <t>Tekta Clear Squares - 6mm</t>
  </si>
  <si>
    <t>001315-0031-F-HALF</t>
  </si>
  <si>
    <t>Light Cranberry Pink Irid</t>
  </si>
  <si>
    <t>007008-TOOL-M-EACH</t>
  </si>
  <si>
    <t>Large Running Pliers</t>
  </si>
  <si>
    <t>001429-0037-F-1010</t>
  </si>
  <si>
    <t>b</t>
  </si>
  <si>
    <t>006212-0000-P-1010</t>
  </si>
  <si>
    <t>Med Celery Green Opal, Emerald Trans 2-Color mix</t>
  </si>
  <si>
    <t>006343-0000-P-1010</t>
  </si>
  <si>
    <t>White Opal, Olive Green Trans, Gold Pink Trans 3Color mix</t>
  </si>
  <si>
    <t>White Opal Turquoise Trans Gold Purple Trans 3color mix</t>
  </si>
  <si>
    <t>006010-0000-P-1010</t>
  </si>
  <si>
    <t>Toffee Opalescent Mottle, Single-rolled, 3</t>
  </si>
  <si>
    <t>003137-0030-F-HALF</t>
  </si>
  <si>
    <t>Clear Trans, Frch Vanilla Opal, Lt Trquse Blue Trans 3 color mix</t>
  </si>
  <si>
    <t>Orange Transparent, Double-rolled, Iridescent, green-gold</t>
  </si>
  <si>
    <t>001125-0039-F-1010</t>
  </si>
  <si>
    <t>003137-0030-F-1010</t>
  </si>
  <si>
    <t>001138-0031-F-1010</t>
  </si>
  <si>
    <t>Dark Amber Transparent, Double-rolled, Iridescent, rainbow,</t>
  </si>
  <si>
    <t>001138-0031-F-HALF</t>
  </si>
  <si>
    <t>006467-0000-P-1010</t>
  </si>
  <si>
    <t>White Opal, Lime GrnTrans, Turquoise Trans, Gold Pink Trans</t>
  </si>
  <si>
    <t>006446-0000-P-1010</t>
  </si>
  <si>
    <t>White Opal, Turquoise Trans, Lime Grn Trans, Gold Pink Trans</t>
  </si>
  <si>
    <t>White Opal Mottle, Sgle-Roll, 3 mm, Non-fusible</t>
  </si>
  <si>
    <t>006013-0000-P-1010</t>
  </si>
  <si>
    <t>002112-0002-F-P001</t>
  </si>
  <si>
    <t>002112-0002-F-OZ05</t>
  </si>
  <si>
    <t>Mint Opal, Deep Forest Green - Med Frit</t>
  </si>
  <si>
    <t>002164-0002-F-P001</t>
  </si>
  <si>
    <t>002164-0003-F-P001</t>
  </si>
  <si>
    <t>002164-0001-F-P001</t>
  </si>
  <si>
    <t>000312-0272-F-TUBE</t>
  </si>
  <si>
    <t>Pea Pod Green - 2mm Stringers</t>
  </si>
  <si>
    <t>Pea Pod Green - 1mm Stringer</t>
  </si>
  <si>
    <t>000312-0107-F-TUBE</t>
  </si>
  <si>
    <t>001226-0050-F-1010</t>
  </si>
  <si>
    <t>Lily Pad Green Transparent, DBL Rolled</t>
  </si>
  <si>
    <t>001226-0050-F-HALF</t>
  </si>
  <si>
    <t>000349-0030-F-1010</t>
  </si>
  <si>
    <t>000349-0030-F-HALF</t>
  </si>
  <si>
    <t>Gray Green Opal, Dbl Rolled</t>
  </si>
  <si>
    <t>002122-0030-F-HALF</t>
  </si>
  <si>
    <t>002122-0030-F-1010</t>
  </si>
  <si>
    <t>Yellow Opal, Deep Green Trans DBL Rolled</t>
  </si>
  <si>
    <t>001315-0031-F-1010</t>
  </si>
  <si>
    <t>000313-0272-F-TUBE</t>
  </si>
  <si>
    <t>Dense White - 2mm Stringers</t>
  </si>
  <si>
    <t>Glacier Blue Opal, 2mm Stringers</t>
  </si>
  <si>
    <t>Glacier Blue Opal, 1mm Stringers</t>
  </si>
  <si>
    <t>001138-0050-F-1010</t>
  </si>
  <si>
    <t>Dark Amber Transparent, Thin</t>
  </si>
  <si>
    <t>001138-0050-F-HALF</t>
  </si>
  <si>
    <t>001409-0038-F-1010</t>
  </si>
  <si>
    <t>Light Bronze, Dbl-rolled, Gold Irid</t>
  </si>
  <si>
    <t>001409-0038-F-HALF</t>
  </si>
  <si>
    <t>001409-0038-F-FULL</t>
  </si>
  <si>
    <t>007277-FOIL-M-EACH</t>
  </si>
  <si>
    <t>Silver Foil, 9.5" x 9.5", 10-Pack</t>
  </si>
  <si>
    <t>008595-GOLD-M-PAGE</t>
  </si>
  <si>
    <t>Bicycle Decals - Gold</t>
  </si>
  <si>
    <t>008594-PLTM-M-PAGE</t>
  </si>
  <si>
    <t>Flower Decals - Platium</t>
  </si>
  <si>
    <t>008594-COPR-M-PAGE</t>
  </si>
  <si>
    <t>Flower Decals - Copper</t>
  </si>
  <si>
    <t>008593-COPR-M-PAGE</t>
  </si>
  <si>
    <t>Leaves Decals  - Copper</t>
  </si>
  <si>
    <t>008591-COPR-M-PAGE</t>
  </si>
  <si>
    <t>Birds Decals - Copper</t>
  </si>
  <si>
    <t>008690-GOLD-M-PAGE</t>
  </si>
  <si>
    <t>Ferns Decals - Gold</t>
  </si>
  <si>
    <t>008690-DUOC-M-PAGE</t>
  </si>
  <si>
    <t>Ferns Decals - Green &amp; Gold</t>
  </si>
  <si>
    <t>80108A-0030-F-HALF</t>
  </si>
  <si>
    <t>Reactive Cloud Lt Aqua Marine, Dbl-rolled</t>
  </si>
  <si>
    <t>Light Bronze, Dbl-rolled, Irid, Gold</t>
  </si>
  <si>
    <t>Denim Blue Dbl Rolled - Special</t>
  </si>
  <si>
    <t>YP0100-0050-F-0303</t>
  </si>
  <si>
    <t>Diachroic Black - Corkscrew Mix</t>
  </si>
  <si>
    <t>CM0100-0050-F-0303</t>
  </si>
  <si>
    <t>Diachroic Black - Yellow Purple - Thin</t>
  </si>
  <si>
    <t>AG0100-0050-F-0303</t>
  </si>
  <si>
    <t>Diachroic Black - Aurora Borealis - Thin</t>
  </si>
  <si>
    <t>001422-0030-F-1010</t>
  </si>
  <si>
    <t>Lemon Lime Green, Trans - DBL ROLL</t>
  </si>
  <si>
    <t>001422-0030-F-HALF</t>
  </si>
  <si>
    <t>001422-0030-F-FULL</t>
  </si>
  <si>
    <t>01422-0050-F-1010</t>
  </si>
  <si>
    <t>Lemon Lime Green, Trans - THIN</t>
  </si>
  <si>
    <t>007038-PAPR-M-EACH</t>
  </si>
  <si>
    <t>Fiber Board 1/4" 12X24</t>
  </si>
  <si>
    <t>008236-CLNR-M-EACH</t>
  </si>
  <si>
    <t>Bullseye Cleaner - 1QT</t>
  </si>
  <si>
    <t>80129A-0030-F-FULL</t>
  </si>
  <si>
    <t>Robin's Egg Blue w/Black Trendrils - Special</t>
  </si>
  <si>
    <t>80110B-0030-F-HALF</t>
  </si>
  <si>
    <t>Slate Gray Opalescent, Stringer, 2 mm</t>
  </si>
  <si>
    <t>000236-0272-F-TUBE</t>
  </si>
  <si>
    <t>001100-0380-F-2424</t>
  </si>
  <si>
    <t>Tekta Clear  - DBL Rolled</t>
  </si>
  <si>
    <t>008928-MOLD-M-EACH</t>
  </si>
  <si>
    <t>12.8"  Round Plate Mold</t>
  </si>
  <si>
    <t>008926-MOLD-M-EACH</t>
  </si>
  <si>
    <t>8.5" Small Dish</t>
  </si>
  <si>
    <t>PM0100-0050-F-0303</t>
  </si>
  <si>
    <t>GT0100-0050-F-0303</t>
  </si>
  <si>
    <t>RN0100-0022-F-0303</t>
  </si>
  <si>
    <t>Dichro Black Opal, Pixie Stix, Mix, Thin-rolled, 2 mm</t>
  </si>
  <si>
    <t>Dichro Black Opal, Gradient, Thin-rolled, 2 mm</t>
  </si>
  <si>
    <t>Dichro Black Opal, Rainbow, Herringbone Ripple, 3 mm</t>
  </si>
  <si>
    <t>008689-GOLD-M-PAGE</t>
  </si>
  <si>
    <t>008593-GOLD-M-PAGE</t>
  </si>
  <si>
    <t>Leaves Decals  - Gold</t>
  </si>
  <si>
    <t>Feather Decals - Gold</t>
  </si>
  <si>
    <t>70329A-0031-F-FULL</t>
  </si>
  <si>
    <t>000125-0576-F-EACH</t>
  </si>
  <si>
    <t>000100-0576-F-EACH</t>
  </si>
  <si>
    <t>Orange Transparent, Rod</t>
  </si>
  <si>
    <t>Black Opal Rod</t>
  </si>
  <si>
    <t>Caribbean Blue/White Opal Mix - Fine Frit</t>
  </si>
  <si>
    <t>002164-0001-F-OZ05</t>
  </si>
  <si>
    <t>002164-0001-F-P005</t>
  </si>
  <si>
    <t>002250-0030-F-1010</t>
  </si>
  <si>
    <t>Soft Yellow Opal, Deep Red DBL-ROLL</t>
  </si>
  <si>
    <t>3X3</t>
  </si>
  <si>
    <t>Color Line, Basic set, 18, 2.2 oz Bottles</t>
  </si>
  <si>
    <t>RN1111-0971-F-TUBE</t>
  </si>
  <si>
    <t>SizzleStix, Clear &amp; Black, Rainbow Dichroic, 3&amp;6 mm</t>
  </si>
  <si>
    <t>TOTAL                   (C x G)</t>
  </si>
  <si>
    <t>Nichrome Wire, 20 gauge, 30 ft Spool</t>
  </si>
  <si>
    <t>Tool</t>
  </si>
  <si>
    <t>Shelf</t>
  </si>
  <si>
    <t>001242-0107-F-TUBE</t>
  </si>
  <si>
    <t>Medieval Green, Transparent, Stringers, 1MM</t>
  </si>
  <si>
    <t>Light Fuchsia Striker, Thin</t>
  </si>
  <si>
    <t>001814-0030-F-HALF</t>
  </si>
  <si>
    <t>Sapphire Blue Tint</t>
  </si>
  <si>
    <t>Holly Berry</t>
  </si>
  <si>
    <t>71228A-0030-F-HALF</t>
  </si>
  <si>
    <t>Deep Red with White &amp; Black Graffiti</t>
  </si>
  <si>
    <t>Cream Opal, Light Aquamarine Blue, Dbl-Rolled</t>
  </si>
  <si>
    <t>000420-0107-F-TUBE</t>
  </si>
  <si>
    <t>Cream Opal, Stringer, 1 mm</t>
  </si>
  <si>
    <t>001217-0031-F-HALF</t>
  </si>
  <si>
    <t>Leaf Green Transparent, Dbl-Rolled, Irid</t>
  </si>
  <si>
    <t>007229-TOOL-M-EACH</t>
  </si>
  <si>
    <t>Half Round Diamond File</t>
  </si>
  <si>
    <t>007269-TOOL-M-EACH</t>
  </si>
  <si>
    <t>008694-DUOC-M-PAGE</t>
  </si>
  <si>
    <t>Fusable Decals, Scarabs, Turquoise-Gold-2-Color</t>
  </si>
  <si>
    <t>008689-BLCK-M-PAGE</t>
  </si>
  <si>
    <t>Fusable Decals, Feathers #2, Black</t>
  </si>
  <si>
    <t>008689-PLTM-M-PAGE</t>
  </si>
  <si>
    <t>Fusable Decals, Feathers #2, Platinum</t>
  </si>
  <si>
    <t>008690-BLCK-M-PAGE</t>
  </si>
  <si>
    <t>Fusable Decals, Ferns, Black</t>
  </si>
  <si>
    <t>008690-PLTM-M-PAGE</t>
  </si>
  <si>
    <t>Fusable Decals, Ferns, Platinum</t>
  </si>
  <si>
    <t>008664-GOLD-M-PAGE</t>
  </si>
  <si>
    <t>Fusable Decals, Snowflakes,Large, Gold</t>
  </si>
  <si>
    <t>008664-PLTM-M-PAGE</t>
  </si>
  <si>
    <t>Fusable Decals, Snowflakes,Large, Platinum</t>
  </si>
  <si>
    <t>Fusable Decals, Feathers, Black</t>
  </si>
  <si>
    <t>Green Leaf Transparent, Dbl-Rolled, Irid</t>
  </si>
  <si>
    <t>008694-BLCK-M-PAGE</t>
  </si>
  <si>
    <t>Fusible Decals, Scarabs, Black</t>
  </si>
  <si>
    <t>PAGE 2</t>
  </si>
  <si>
    <t>TOTAL PAGE 2</t>
  </si>
  <si>
    <t>PAGE 3</t>
  </si>
  <si>
    <t>TOTAL PAGE 3</t>
  </si>
  <si>
    <t>connieabuan@me.com</t>
  </si>
  <si>
    <t>001217-0051-F-HALF</t>
  </si>
  <si>
    <t>Leaf Green Trans Thin-rolled, Irid Rainbow</t>
  </si>
  <si>
    <t>Dichroic on Clear Transparent, Rainbow, Stringer, 2 mm</t>
  </si>
  <si>
    <t>Dichroic on Black Opalescent, Rainbow, Stringer, 2 mm,</t>
  </si>
  <si>
    <t>001814-0030-F-FULL</t>
  </si>
  <si>
    <t>Sapphire Blue Tint, Dbl Rolled</t>
  </si>
  <si>
    <t>RN1101-0107-F-TUBE</t>
  </si>
  <si>
    <t>Dichroic on Clear Transparent, Rainbow, Stringer, 1 mm</t>
  </si>
  <si>
    <t>000420-0272-F-TUBE</t>
  </si>
  <si>
    <t>Cream Opal, Stringer, 2 mm</t>
  </si>
  <si>
    <t>001101-RN02-F-P005</t>
  </si>
  <si>
    <t>5LB</t>
  </si>
  <si>
    <t>Clear Trans, Fine Frit, Iridescent, rainbow,</t>
  </si>
  <si>
    <t>Clear Trans, Medium Frit, Iridescent, rainbow,</t>
  </si>
  <si>
    <t>001101-RN01-F-P005</t>
  </si>
  <si>
    <t>001101-RN05-F-P005</t>
  </si>
  <si>
    <t>Clear Trans, Large Frit, Iridescent, rainbow,</t>
  </si>
  <si>
    <t>001101-RN02-F-OZ05</t>
  </si>
  <si>
    <t>001101-RN02-F-P001</t>
  </si>
  <si>
    <t>1LB</t>
  </si>
  <si>
    <t>001101-RN01-F-P001</t>
  </si>
  <si>
    <t>001101-RN01-F-OZ05</t>
  </si>
  <si>
    <t>001101-RN05-F-P001</t>
  </si>
  <si>
    <t>001101-RN05-F-OZ05</t>
  </si>
  <si>
    <t>006264-0000-P-1010</t>
  </si>
  <si>
    <t>006210-0000-P-1010</t>
  </si>
  <si>
    <t>Petina Green Opas Mottle - NON FUSIBLE</t>
  </si>
  <si>
    <t>006045-0000-P-1010</t>
  </si>
  <si>
    <t>White Opal Mottle - NON FUSIBLE</t>
  </si>
  <si>
    <t>Toffee Opal Mottle - NON FUSIBLE</t>
  </si>
  <si>
    <t>006466-0000-P-1010</t>
  </si>
  <si>
    <t>White Opal, Lime, Turq &amp; Gold Pink Mottle - NON FUSIBLE</t>
  </si>
  <si>
    <t>White Opal, Turq, Lime,Gold Pink Mottle - NON FUSIBLE</t>
  </si>
  <si>
    <t>White Opal, Turq, Gold Purple Trans Mottle - NON FUSIBLE</t>
  </si>
  <si>
    <t>006323-0000-P-1010</t>
  </si>
  <si>
    <t>Lemon Yellow, White Opal, Gold Pink Trans Mottle - NON FUSIBLE</t>
  </si>
  <si>
    <t>Lt Blue Opal, Cobalt Blue Trans Mottle - NON FUSIBLE</t>
  </si>
  <si>
    <t>White Opal, Gold Pink Trans Mottle - NON FUSIBLE</t>
  </si>
  <si>
    <t>White Opal, Burgundy Trans Mottle - NON FUSIBLE</t>
  </si>
  <si>
    <t>006247-0000-P-1010</t>
  </si>
  <si>
    <t>Med Leaf Grn &amp; Emerald Green Trans Mottle - NON FUSIBLE</t>
  </si>
  <si>
    <t>006218-0000-P-1010</t>
  </si>
  <si>
    <t>Blue-Gray, White Opal  Trans Mottle - NON FUSIBLE</t>
  </si>
  <si>
    <t>Med Celery Green &amp; Emerald Green Mottle - NON FUSIBLE</t>
  </si>
  <si>
    <t>006207-0000-P-1010</t>
  </si>
  <si>
    <t>Lt Celery Green &amp; Lime Green Mottle - NON FUSIBLE</t>
  </si>
  <si>
    <t>001101-0576-F-EACH</t>
  </si>
  <si>
    <t>Clear Rods - Individual</t>
  </si>
  <si>
    <t>001444-0050-M-0202</t>
  </si>
  <si>
    <t>Sea Blue Trans Thin, 2x2"</t>
  </si>
  <si>
    <t>0202</t>
  </si>
  <si>
    <t>Fuschia Trans Thin, 2x2"</t>
  </si>
  <si>
    <t>001405-0050-M-0202</t>
  </si>
  <si>
    <t>001408-0050-M-0202</t>
  </si>
  <si>
    <t>001417-0050-M-0202</t>
  </si>
  <si>
    <t>001426-0050-M-0202</t>
  </si>
  <si>
    <t>Lt Aquamarine Blue Trans Thin, 2x2"</t>
  </si>
  <si>
    <t>Lt Plum Trans Thin, 2x2"</t>
  </si>
  <si>
    <t>Emerald Green Trans Thin, 2x2"</t>
  </si>
  <si>
    <t>Spring Green Trans Thin, 2x2"</t>
  </si>
  <si>
    <t>001120-0050-M-0202</t>
  </si>
  <si>
    <t>Yellow Trans Thin, 2x2"</t>
  </si>
  <si>
    <t>Opaque White Ribbon</t>
  </si>
  <si>
    <t>000100-0401-F-TUBE</t>
  </si>
  <si>
    <t>Black Opal Ribbon</t>
  </si>
  <si>
    <t>000124-0401-F-TUBE</t>
  </si>
  <si>
    <t>Red Opal Ribbon</t>
  </si>
  <si>
    <t>000125-0401-F-TUBE</t>
  </si>
  <si>
    <t>Orange Opal Ribbon</t>
  </si>
  <si>
    <t>000126-0401-F-TUBE</t>
  </si>
  <si>
    <t>Spring Green Opal Ribbon</t>
  </si>
  <si>
    <t>000137-0401-F-TUBE</t>
  </si>
  <si>
    <t>French Vanilla Ribbon</t>
  </si>
  <si>
    <t>000145-0401-F-TUBE</t>
  </si>
  <si>
    <t>Jade Green Opal Ribbon</t>
  </si>
  <si>
    <t>000147-0401-F-TUBE</t>
  </si>
  <si>
    <t>Deep Cobalt Blue Ribbon</t>
  </si>
  <si>
    <t>000216-0401-F-TUBE</t>
  </si>
  <si>
    <t>Lt Cyan Opal Ribbon</t>
  </si>
  <si>
    <t>000220-0401-F-TUBE</t>
  </si>
  <si>
    <t>Sunflower Yellow Opal Ribbon</t>
  </si>
  <si>
    <t>000421-0401-F-TUBE</t>
  </si>
  <si>
    <t>Petal Pink Opal Ribbon</t>
  </si>
  <si>
    <t>001101-0401-F-TUBE</t>
  </si>
  <si>
    <t>Clear Transparent Ribbon</t>
  </si>
  <si>
    <t>001109-0401-F-TUBE</t>
  </si>
  <si>
    <t>Dark Rose Brown Ribbon</t>
  </si>
  <si>
    <t>001114-0401-F-TUBE</t>
  </si>
  <si>
    <t>Deep Royal Blue Trans Ribbon</t>
  </si>
  <si>
    <t>001116--0401-F-TUBE</t>
  </si>
  <si>
    <t>Turquoise Blue Trans Ribbon</t>
  </si>
  <si>
    <t>001118-0401-F-TUBE</t>
  </si>
  <si>
    <t>Midnight Blue Trans Ribbon</t>
  </si>
  <si>
    <t>001128-0401-F-TUBE</t>
  </si>
  <si>
    <t>Deep Royal Purple Trans Ribbon</t>
  </si>
  <si>
    <t>001129-0401-F-TUBE</t>
  </si>
  <si>
    <t>Charcoal Gray Trans Ribbon</t>
  </si>
  <si>
    <t>001138-0401-F-TUBE</t>
  </si>
  <si>
    <t>Dark Amber Trans Irid Ribbon</t>
  </si>
  <si>
    <t>Lt Aventurine Green Trans Ribbon</t>
  </si>
  <si>
    <t>001412-0401-F-TUBE</t>
  </si>
  <si>
    <t>001426-0401-F-TUBE</t>
  </si>
  <si>
    <t>Spring Green Trans Ribbon</t>
  </si>
  <si>
    <t>001442-0401-F-TUBE</t>
  </si>
  <si>
    <t>Neo-Lavender Shift Trans Ribbon</t>
  </si>
  <si>
    <t>002312-0030-F-HALF</t>
  </si>
  <si>
    <t>White, Aventurine Green</t>
  </si>
  <si>
    <t>002312-0030-F-FULL</t>
  </si>
  <si>
    <t>Woodland Brown, Ivory, Black Dbl-rolled</t>
  </si>
  <si>
    <t>003100-GR30-F-FULL</t>
  </si>
  <si>
    <t>Clear, White, Black Grafitti</t>
  </si>
  <si>
    <t>003100-GR30-F-HALF</t>
  </si>
  <si>
    <t>001228-0030-F-HALF</t>
  </si>
  <si>
    <t>Amethyst Transparent</t>
  </si>
  <si>
    <t>001228-0030-F-FULL</t>
  </si>
  <si>
    <t>Olive Green,Forest Green Dbl Rolled</t>
  </si>
  <si>
    <t>008359-PACK-M-EACH</t>
  </si>
  <si>
    <t>Assorted Trans, Opal, Irid, Clear &amp; Assorted Sizes</t>
  </si>
  <si>
    <t>008356-PACK-M-EACH</t>
  </si>
  <si>
    <t>Tekta 10x10", Clear Assorted Sizes &amp; Thickness</t>
  </si>
  <si>
    <t>000124-0576-F-OZ08</t>
  </si>
  <si>
    <t>Red Rods, 8oz Bundle</t>
  </si>
  <si>
    <t>000137-0576-F-OZ08</t>
  </si>
  <si>
    <t>001101-RN03-F-OZ05</t>
  </si>
  <si>
    <t>Clear Trans, Coarse Frit, Irid Rainbow</t>
  </si>
  <si>
    <t>001217-0001-F-P001</t>
  </si>
  <si>
    <t>Green Leaf Transparent, Fine Frit</t>
  </si>
  <si>
    <t>001228-0031-F-HALF</t>
  </si>
  <si>
    <t>Amethyst Transparent Irid</t>
  </si>
  <si>
    <t>001228-0031-F-FULL</t>
  </si>
  <si>
    <t>000222-0050-F-1010</t>
  </si>
  <si>
    <t>Avocado Green Opal Thin - 2mm</t>
  </si>
  <si>
    <t>002109-0002-F-OZ05</t>
  </si>
  <si>
    <t>White, Dark Brown Medium Frit</t>
  </si>
  <si>
    <t>000013-0576-F-OZ08</t>
  </si>
  <si>
    <t>White Opal Rod, 8oz (approx 9 rods)_</t>
  </si>
  <si>
    <t>001138-0030-F-1010</t>
  </si>
  <si>
    <t>Dark Amber Trans</t>
  </si>
  <si>
    <t>001226-0001-F-P001</t>
  </si>
  <si>
    <t>Lily Pad Green Trans Fine Frit</t>
  </si>
  <si>
    <t>Tan Transparent, Frit, Powder, 1 lb jar</t>
  </si>
  <si>
    <t>Tan Transparent, Frit, Fine, 1 lb jar</t>
  </si>
  <si>
    <t>Tan  Transparent, Frit, Medium, 1 lb jar</t>
  </si>
  <si>
    <t>Tan  Transparent, Frit, Coarse, 1 lb jar</t>
  </si>
  <si>
    <t>008418-0401-F-TUBE</t>
  </si>
  <si>
    <t>Mixed Color Ribbons</t>
  </si>
  <si>
    <t>CK1101-0050-F-0303</t>
  </si>
  <si>
    <t>Dichroic Clear, Crinklized Corkscrew</t>
  </si>
  <si>
    <t>0303</t>
  </si>
  <si>
    <t>DM1101-0050-F-0303</t>
  </si>
  <si>
    <t>Dichroic Clear,Deodesic Mixture Thin Rolled</t>
  </si>
  <si>
    <t>FC1101-0050-F-0303</t>
  </si>
  <si>
    <t>Dichroic Clear, Fusion Cyan/Dk Red</t>
  </si>
  <si>
    <t>002302-0030-F-1010</t>
  </si>
  <si>
    <t>Spring Green, White Dbl Rolled</t>
  </si>
  <si>
    <t>AC1101-0050-F-0303</t>
  </si>
  <si>
    <t>AE0100-0050-F-0303</t>
  </si>
  <si>
    <t>AE1101-0050-F-0303</t>
  </si>
  <si>
    <t>AG1101-0050-F-0303</t>
  </si>
  <si>
    <t>CA1101-0050-F-0303</t>
  </si>
  <si>
    <t>Dichro Aurora Borealis Cyan/DD Red on Blacl Thin</t>
  </si>
  <si>
    <t>Dichro Aurora Borealis Cyan/DD Red on Clear Thin</t>
  </si>
  <si>
    <t>Dichro Aurora Borealis Emerald on Black Thin 3x3</t>
  </si>
  <si>
    <t>Dichro Aurora Borealis Emerald on Clear Thin 3x3</t>
  </si>
  <si>
    <t>Dichro Aurora Borealis Green/Mafgenta Blue on Black Thin 3x3</t>
  </si>
  <si>
    <t>Dichro Aurora Borealis Green/Mafgenta Blue on Clear Thin 3x3</t>
  </si>
  <si>
    <t>Dichro Candy Red on Clear Thin 3x3</t>
  </si>
  <si>
    <t>CA0100-0050-F-0303</t>
  </si>
  <si>
    <t>Dichro Candy Red on Black Thin 3x3</t>
  </si>
  <si>
    <t>000113-0080-F-FULL</t>
  </si>
  <si>
    <t>90802B-0030-F-FULL</t>
  </si>
  <si>
    <t>000300-0050-F-HALF</t>
  </si>
  <si>
    <t>90423A-0000-F-1010</t>
  </si>
  <si>
    <t>Clear Rainbow Mardi Gras 3 Color Mix - Single Roll</t>
  </si>
  <si>
    <t>000203-0576-F-EACH</t>
  </si>
  <si>
    <t>Woodland Brown Opal Rods</t>
  </si>
  <si>
    <t>Colbalt Blue Opal Rods</t>
  </si>
  <si>
    <t>000114-0576-F-EACH</t>
  </si>
  <si>
    <t>000420-0576-F-EACH</t>
  </si>
  <si>
    <t>Deco Gray, Opal Rods</t>
  </si>
  <si>
    <t>Cream Opal Rods</t>
  </si>
  <si>
    <t>Burnt Orange Rods</t>
  </si>
  <si>
    <t>Dark Forest Green Rods</t>
  </si>
  <si>
    <t>000136-0576-F-EACH</t>
  </si>
  <si>
    <t>008224-TOOL-M-EACH</t>
  </si>
  <si>
    <t>Clean Shield Gel</t>
  </si>
  <si>
    <t>004228-0000-F-1010</t>
  </si>
  <si>
    <t>008402-TOOL-M-EACH</t>
  </si>
  <si>
    <t>Bumpons</t>
  </si>
  <si>
    <t>008406-HDWR-M-EACH</t>
  </si>
  <si>
    <t>Coaster Holder, Rosewood</t>
  </si>
  <si>
    <t>VL0100-0050-F-0303</t>
  </si>
  <si>
    <t>Dichro Violet Thin on Black</t>
  </si>
  <si>
    <t>001226-0001-F-OZ05</t>
  </si>
  <si>
    <t>90508A-0030-F-HALF</t>
  </si>
  <si>
    <t>Amethyst, Orange Windows</t>
  </si>
  <si>
    <t>CC0100-0050-F-0303</t>
  </si>
  <si>
    <t>Dichro, Cyan/Copper Thin 2mm 3x3</t>
  </si>
  <si>
    <t>001228-0031-F-1010</t>
  </si>
  <si>
    <t>000329-0576-F-EACH</t>
  </si>
  <si>
    <t>001228-0050-F-HALF</t>
  </si>
  <si>
    <t>Amethyst Transparent, Thin</t>
  </si>
  <si>
    <t>004228-0000-F-FULL</t>
  </si>
  <si>
    <t>008943-MOLD-M-EACH</t>
  </si>
  <si>
    <t>008981-MOLD-M-EACH</t>
  </si>
  <si>
    <t>008935-MOLD-M-EACH</t>
  </si>
  <si>
    <t>Four Square Dish Mold, 6.7" Square</t>
  </si>
  <si>
    <t>Cone Bowl Mold, 7.4" x 2.2" deep</t>
  </si>
  <si>
    <t>Soap Dish Mold, 6"x4"</t>
  </si>
  <si>
    <t>002164-0008-F-P001</t>
  </si>
  <si>
    <t>002164-0008-F-OZ05</t>
  </si>
  <si>
    <t>002164-0008-F-P005</t>
  </si>
  <si>
    <t>RN0100-0047-F-0303</t>
  </si>
  <si>
    <t>Dichro on Black - Prismatic Texture</t>
  </si>
  <si>
    <t>RN0100-0055-F-0303</t>
  </si>
  <si>
    <t>Dichro on Black - Thin Rainbow Accordion 2mm</t>
  </si>
  <si>
    <t>FG0100-0050-F-0303</t>
  </si>
  <si>
    <t>Dichro on Black - Thin Green/Magenta 2mm</t>
  </si>
  <si>
    <t>001246-0050-F-1010</t>
  </si>
  <si>
    <t>008518-PACK-M-EACH</t>
  </si>
  <si>
    <t>Dichro Scrap Pack, Clear 4oz</t>
  </si>
  <si>
    <t>001408-0031-M-0202</t>
  </si>
  <si>
    <t>2x2</t>
  </si>
  <si>
    <t>001116-0031-M-0202</t>
  </si>
  <si>
    <t>Lt Aquamarine Transparent - non fusible 2"x2"</t>
  </si>
  <si>
    <t>Blue Turquoise Transparent - non fusible 2"x2"</t>
  </si>
  <si>
    <t>004118-0000-M-0202</t>
  </si>
  <si>
    <t>White w/ Black Streamer on Clear - non fusible 2"x2"</t>
  </si>
  <si>
    <t>004128-0000-M-0202</t>
  </si>
  <si>
    <t>Pink, Plum, Spring Green Confetti w/Pink Streamers - non fusible</t>
  </si>
  <si>
    <t>002140-0031-M-0202</t>
  </si>
  <si>
    <t>Clear Blue Aventurine 2 color mix - non fusible 2"x2"</t>
  </si>
  <si>
    <t>004302-0031-M-0202</t>
  </si>
  <si>
    <t>Clear w/Clear Stringer, Irid Rainbow - non fusible 2"x2"</t>
  </si>
  <si>
    <t>001416-0050-M-0202</t>
  </si>
  <si>
    <t>001215-0050-M-0202</t>
  </si>
  <si>
    <t>Lt Pink Transparent Thin - non fusible 2"x2"</t>
  </si>
  <si>
    <t>001217-0050-M-0202</t>
  </si>
  <si>
    <t>Leaf Green Trans Thin - non fusible 2"x2"</t>
  </si>
  <si>
    <t>001114-0050-M-0202</t>
  </si>
  <si>
    <t>Deep Royal Blue Trans Thin - non fusible 2"x2"</t>
  </si>
  <si>
    <t>008365-PACK-M-EACH</t>
  </si>
  <si>
    <t>Disc Pack 7.5" Pre-cut Circles - Clear</t>
  </si>
  <si>
    <t>002146-0030-F-HALF</t>
  </si>
  <si>
    <t>Copper Blue Trans, White Opal, 2 Color Mix Dbl Rolled</t>
  </si>
  <si>
    <t>000113-0401-F-TUBE</t>
  </si>
  <si>
    <t>90408A-0030-F-HALF</t>
  </si>
  <si>
    <t>Deep Royal Blue Trans 2 Color Mix, Dbl Rolled</t>
  </si>
  <si>
    <t>90408A-0030-F-FULL</t>
  </si>
  <si>
    <t>Caribbean Blue Transparent, White Opal - Fine Frit</t>
  </si>
  <si>
    <t>Caribbean Blue Transparent, White Opal - Medium Frtit</t>
  </si>
  <si>
    <t>Caribbean Blue Transparent, White Opal - Medium Frit</t>
  </si>
  <si>
    <t>Copper Blue Trans, Thin</t>
  </si>
  <si>
    <t>Lt Turquoise Trans Thin - non fusible 2"x2"</t>
  </si>
  <si>
    <t>White Pink Opal, 2 Color Mix, Dbl Roll</t>
  </si>
  <si>
    <t>White &amp; Pink Opal, 2 Color Mix - Single Roll</t>
  </si>
  <si>
    <t>White Opal, Lavender Blue Opal - Single Roll</t>
  </si>
  <si>
    <t>White Opal, Salmon Pink Opal - Single Roll</t>
  </si>
  <si>
    <t>White Opal, Cranberry Pink - Single Roll</t>
  </si>
  <si>
    <t>Dark Brown, White Opal 2 Color Mix, Single Roll</t>
  </si>
  <si>
    <t>Dark Brown Trans, White Opal 2-Color Mix, Dbl Roll</t>
  </si>
  <si>
    <t>Soft Yellow Opal, Deep Red - Single Roll</t>
  </si>
  <si>
    <t>Charcoal Gray, White Opal - Single Roll</t>
  </si>
  <si>
    <t>Charcoal Gray Trans, White Opal -Dbl Roll</t>
  </si>
  <si>
    <t>Red Opal, White Opal - Single Roll</t>
  </si>
  <si>
    <t>Red Opal, White Opal - Dbl Roll</t>
  </si>
  <si>
    <t>Clear, White Opal - Single Roll</t>
  </si>
  <si>
    <t>Mint Opal, Deep Forest Green - Single Roll</t>
  </si>
  <si>
    <t>White Opal, Dark Brown - Single Roll</t>
  </si>
  <si>
    <t>Yellow Opal, Deep Forest Green - Single Roll</t>
  </si>
  <si>
    <t>White Opal, Orange Opal - Single Roll</t>
  </si>
  <si>
    <t>Royal Purple, Powder Blue Opal- Single Roll</t>
  </si>
  <si>
    <t>White Opal, Light Green Trans, DBL Roll - Single Roll</t>
  </si>
  <si>
    <t>Blue Opal, Plum - Single Roll</t>
  </si>
  <si>
    <t>Blue Opal, Plum - Dbl Roll</t>
  </si>
  <si>
    <t>Clear, Black Opal - Single Roll</t>
  </si>
  <si>
    <t>True Blue Trans, Thin</t>
  </si>
  <si>
    <t>True Blue Trans, Thin, Irid, rainbow</t>
  </si>
  <si>
    <t>Sea Blue Trans, Dbl-rolled</t>
  </si>
  <si>
    <t>Sea Blue Trans, Dbl-rolled, Irid, rainbow</t>
  </si>
  <si>
    <t>Sea Blue Trans, Thin</t>
  </si>
  <si>
    <t>Sea Blue Trans, Thin, Irid, rainbow</t>
  </si>
  <si>
    <t>Oregon Gray Trans, Dbl-rolled</t>
  </si>
  <si>
    <t>Oregon Gray Trans, Dbl-rolled, Irid, rainbow</t>
  </si>
  <si>
    <t>Oregon Gray Trans, Thin</t>
  </si>
  <si>
    <t>Oregon Gray Trans, Thin, Irid, rainbow</t>
  </si>
  <si>
    <t>True Blue Trans, Dbl-rolled</t>
  </si>
  <si>
    <t>True Blue Trans, Dbl-rolled, Irid, rainbow</t>
  </si>
  <si>
    <t>Light Silver Gray Trans, Thin</t>
  </si>
  <si>
    <t>Light Silver Gray Trans, Thin, Irid, rainbow</t>
  </si>
  <si>
    <t>Light Amber Trans, Dbl-rolled</t>
  </si>
  <si>
    <t>Light Amber Trans, Dbl-rolled, Irid, rainb.</t>
  </si>
  <si>
    <t>Light Amber Trans, Thin</t>
  </si>
  <si>
    <t>Light Amber Trans, Thin, Irid, rainbow</t>
  </si>
  <si>
    <t>Khaki Trans, Dbl-Rolled</t>
  </si>
  <si>
    <t>Khaki Trans, Dbl-rolled, Irid, rainbow</t>
  </si>
  <si>
    <t>Khaki Trans, Thin</t>
  </si>
  <si>
    <t>Khaki Trans, Thin, Irid, rainbow</t>
  </si>
  <si>
    <t>Neo-Lavender Trans, Dbl-rolled</t>
  </si>
  <si>
    <t>Neo-Lavender Trans, Dbl-rolled, Irid, rainbow</t>
  </si>
  <si>
    <t>Neo-Lavender Trans, Thin</t>
  </si>
  <si>
    <t>Neo-Lavender Trans, Thin, Irid, rainbow</t>
  </si>
  <si>
    <t>Emerald Green Trans, Thin</t>
  </si>
  <si>
    <t>Emerald Green Trans, Thin, Irid, rainbow</t>
  </si>
  <si>
    <t>Tan Trans, Thin</t>
  </si>
  <si>
    <t>Tan Trans, Thin, Irid, rainbow</t>
  </si>
  <si>
    <t>Spring Green Trans, Dbl-rolled</t>
  </si>
  <si>
    <t>Spring Green Trans, Dbl-rolled, Irid, rainb.</t>
  </si>
  <si>
    <t>Spring Green Trans, Thin</t>
  </si>
  <si>
    <t>Spring Green Trans, Thin, Irid, rainbow</t>
  </si>
  <si>
    <t>Vernal Green Trans, Dbl-rolled</t>
  </si>
  <si>
    <t>Light Violet Trans, Dbl-rolled</t>
  </si>
  <si>
    <t>Light Violet Trans, Dbl-rolled, Irid, rainb.</t>
  </si>
  <si>
    <t>Light Violet Trans, Thin</t>
  </si>
  <si>
    <t>Light Violet Trans, Thin, Irid, rainbow</t>
  </si>
  <si>
    <t>Light Silver Gray Trans, Dbl-rolled</t>
  </si>
  <si>
    <t>Light Silver Gray Trans, Dbl-rolled, Irid, rainb.</t>
  </si>
  <si>
    <t>Light Silver Gray Trans, Dbl-rolled, Irid, Sliver</t>
  </si>
  <si>
    <t>002109-0008-F-OZ05</t>
  </si>
  <si>
    <t>002109-0008-F-P001</t>
  </si>
  <si>
    <t>002109-0008-F-P005</t>
  </si>
  <si>
    <t>002109-0002-F-P005</t>
  </si>
  <si>
    <t>White Opalescent, Dark Brown Transparent 2-Color Mix, Fine</t>
  </si>
  <si>
    <t>006045-0000-P-HALF</t>
  </si>
  <si>
    <t>006010-0000-P-HALF</t>
  </si>
  <si>
    <t>006013-0000-P-HALF</t>
  </si>
  <si>
    <t>006212-0000-P-HALF</t>
  </si>
  <si>
    <t>006343-0000-P-HALF</t>
  </si>
  <si>
    <t>006446-0000-P-HALF</t>
  </si>
  <si>
    <t>006467-0000-P-HALF</t>
  </si>
  <si>
    <t>Patina Green Opal Mottled, Single Rolled - Non Fusible</t>
  </si>
  <si>
    <t>Toffee Opalescent Mottle, Single-rolled, 3 - Non Fusible</t>
  </si>
  <si>
    <t>Med Celery Green Opal, Emerald Trans 2-Color mix - Non Fusible</t>
  </si>
  <si>
    <t>White Opal Turquoise Trans Gold Purple Trans - Non Fusible</t>
  </si>
  <si>
    <t>White Opal, Olive Green Trans, Gold Pink Trans- Non Fusible</t>
  </si>
  <si>
    <t>White Opal, Turquois, Lime Grn, Gold Pink Trans - Non Fusible</t>
  </si>
  <si>
    <t>White Opal, Lime GrnTrans, Turq Trans, Gold Pink - Non Fusible</t>
  </si>
  <si>
    <t>006264-0000-P-HALF</t>
  </si>
  <si>
    <t>002310-0030-F-1010</t>
  </si>
  <si>
    <t>White Opal, Cranberry Pink Trans, 2 Color Mix</t>
  </si>
  <si>
    <t>000161-0050-F-1010</t>
  </si>
  <si>
    <t>Robin's Egg Blue, Thin</t>
  </si>
  <si>
    <t>008376.65-PACK-M-EACH</t>
  </si>
  <si>
    <t>004120.45-0031-F-1010</t>
  </si>
  <si>
    <t>1120.456A-0031-F-1010</t>
  </si>
  <si>
    <t>00120.455-0001-F-P005</t>
  </si>
  <si>
    <t>00120.455-0002-F-P005</t>
  </si>
  <si>
    <t>00120.455-0003-F-P005</t>
  </si>
  <si>
    <t>00120.455-0008-F-P005</t>
  </si>
  <si>
    <t>001226-0030-F-HALF</t>
  </si>
  <si>
    <t>001242-0030-F-HALF</t>
  </si>
  <si>
    <t>001246-0030-F-HALF</t>
  </si>
  <si>
    <t>Copper Blue DBL Roll</t>
  </si>
  <si>
    <t>001246-0050-F-HALF</t>
  </si>
  <si>
    <t>Copper Blue DBL Roll -  Thin</t>
  </si>
  <si>
    <t>Clear, White Opal, Single Rolled</t>
  </si>
  <si>
    <t>00634.656-0000-P-1010</t>
  </si>
  <si>
    <t>134.65.8</t>
  </si>
  <si>
    <t>00034.652-0001-F-P005</t>
  </si>
  <si>
    <t>00034.652-0002-F-P005</t>
  </si>
  <si>
    <t>00034.652-0003-F-P005</t>
  </si>
  <si>
    <t>00034.652-0008-F-P005</t>
  </si>
  <si>
    <t>00034.654-0001-F-P005</t>
  </si>
  <si>
    <t>00034.654-0002-F-P005</t>
  </si>
  <si>
    <t>00034.654-0003-F-P005</t>
  </si>
  <si>
    <t>00034.654-0008-F-P005</t>
  </si>
  <si>
    <t>00034.656-0001-F-P005</t>
  </si>
  <si>
    <t>00034.656-0002-F-P005</t>
  </si>
  <si>
    <t>00034.656-0003-F-P005</t>
  </si>
  <si>
    <t>00034.656-0008-F-P005</t>
  </si>
  <si>
    <t>00034.657-0001-F-P005</t>
  </si>
  <si>
    <t>00034.657-0002-F-P005</t>
  </si>
  <si>
    <t>00034.657-0003-F-P005</t>
  </si>
  <si>
    <t>00034.657-0008-F-P005</t>
  </si>
  <si>
    <t>00634.656-0000-P-HALF</t>
  </si>
  <si>
    <t>Black 1LB Rods</t>
  </si>
  <si>
    <t>21.5x21.5</t>
  </si>
  <si>
    <t>Canary Yellow 1 lb Rods</t>
  </si>
  <si>
    <t>Neo-Lavender 1 lb Rods</t>
  </si>
  <si>
    <t>Teal Green 1 lb Rods</t>
  </si>
  <si>
    <t>Jade Green -1 lb Rods</t>
  </si>
  <si>
    <t>Steel Blue 1 lb Rods</t>
  </si>
  <si>
    <t>Egyptian Blue 1 lb Rods</t>
  </si>
  <si>
    <t>Woodland Brown 1lb Rods</t>
  </si>
  <si>
    <t>Olive Green 1lb Rods</t>
  </si>
  <si>
    <t>Light Cyan 1 lb rods</t>
  </si>
  <si>
    <t>Sunflower Yellow 1 lb Rods</t>
  </si>
  <si>
    <t>Golden Green 1 lb Rods</t>
  </si>
  <si>
    <t>Translucent White 1lb Rods</t>
  </si>
  <si>
    <t>Pink 1lb Rods</t>
  </si>
  <si>
    <t>Dusty Lilac 1 lb Rods</t>
  </si>
  <si>
    <t>Cinnabar 1 lb Rods</t>
  </si>
  <si>
    <t>Pea Pod Opal 1 lb Rods</t>
  </si>
  <si>
    <t>Dense White 1 lb Rods</t>
  </si>
  <si>
    <t>Pumpkin Orange 1 lb Rods</t>
  </si>
  <si>
    <t>Burnt Orange 1 lb Rods</t>
  </si>
  <si>
    <t>000344-0001-F-P001</t>
  </si>
  <si>
    <t>000344-0002-F-P001</t>
  </si>
  <si>
    <t>000344-0003-F-P001</t>
  </si>
  <si>
    <t>000344-0008-F-P001</t>
  </si>
  <si>
    <t>000344-0576-T-P001</t>
  </si>
  <si>
    <t>Gold Purple 1 lb Rods</t>
  </si>
  <si>
    <t>Butterscotch 1 lb Rods</t>
  </si>
  <si>
    <t>001213-0050-F-1010</t>
  </si>
  <si>
    <t>Petal Pink 1 LB Rods</t>
  </si>
  <si>
    <t>Rhubarb Pastel Opal 1 LB Rods</t>
  </si>
  <si>
    <t>Warm White Opalescent, 1 lb Rod</t>
  </si>
  <si>
    <t>Red-Orange 1 lb Rods</t>
  </si>
  <si>
    <t>Clear 1 lb Rods</t>
  </si>
  <si>
    <t>Deep Plum 1lb Rods</t>
  </si>
  <si>
    <t>Light Green 1 lb Rods</t>
  </si>
  <si>
    <t>Aquamarine Blue 1 lb Rods</t>
  </si>
  <si>
    <t>Dark Rose Brown 1lb Rods</t>
  </si>
  <si>
    <t>Aventurine Green 1 lb Rods</t>
  </si>
  <si>
    <t>Deep Royal Blue 1 lb Rods</t>
  </si>
  <si>
    <t>Turquoise Blue 1 lb Rods</t>
  </si>
  <si>
    <t>Midnight Blue 1 lb Rods</t>
  </si>
  <si>
    <t>Sienna 1 lb Rods</t>
  </si>
  <si>
    <t>Yellow 1 lb Rods</t>
  </si>
  <si>
    <t>Red 1 lb Rods</t>
  </si>
  <si>
    <t>Orange 1 lb Rods</t>
  </si>
  <si>
    <t>Chartreuse 1 lb Rods</t>
  </si>
  <si>
    <t>Deep Royal Purple 1 lb Rods</t>
  </si>
  <si>
    <t>Charcoal Gray 1 lb Rods</t>
  </si>
  <si>
    <t>Medium Amber 1 lb Rods</t>
  </si>
  <si>
    <t>Olive Green 1 lb Rods</t>
  </si>
  <si>
    <t>Kelly Green 1 lb Rods</t>
  </si>
  <si>
    <t>Caribbean Blue 1 lb Rods</t>
  </si>
  <si>
    <t>Light Pink, 1 lb Rods</t>
  </si>
  <si>
    <t>Light Fuscia, 1 lb Rods</t>
  </si>
  <si>
    <t>Sunset Coral 1 lb Rods</t>
  </si>
  <si>
    <t>Cranberry Pink 1 lb Rods</t>
  </si>
  <si>
    <t>Garnet 1lb Rods</t>
  </si>
  <si>
    <t>Cranberry Sapphirine 1lb Rods</t>
  </si>
  <si>
    <t>Crystal Clear 1lb Rods</t>
  </si>
  <si>
    <t>Light Plum 1lb Rods</t>
  </si>
  <si>
    <t>Steel Blue 1lb Rods</t>
  </si>
  <si>
    <t>Light Aquamarine Blue 1lb Rods</t>
  </si>
  <si>
    <t>Light Bronze 1lb Rods</t>
  </si>
  <si>
    <t>Light Aventurine Green 1lb Rods</t>
  </si>
  <si>
    <t>Light Sky Blue 1lb Rods</t>
  </si>
  <si>
    <t>Emerald Green 1lb Rods</t>
  </si>
  <si>
    <t>Spring Green 1lb Rods</t>
  </si>
  <si>
    <t>Light Violet 1lb Rods</t>
  </si>
  <si>
    <t>Light Silver Gray 1lb Rods</t>
  </si>
  <si>
    <t>Light Amber 1lb Rods</t>
  </si>
  <si>
    <t>Khaki 1lb Rods</t>
  </si>
  <si>
    <t>Neo-Lavender Shift 1lb Rods</t>
  </si>
  <si>
    <t>Pale Steel Blue 1lb Rods</t>
  </si>
  <si>
    <t>Pale Sky Blue 1lb Rods</t>
  </si>
  <si>
    <t>Pale Emerald 1lb Rods</t>
  </si>
  <si>
    <t>Pale Amethyst 1lb Rods</t>
  </si>
  <si>
    <t>Amber Lustre 1lb Rods</t>
  </si>
  <si>
    <t>Green Lustre 1lb Rods</t>
  </si>
  <si>
    <t>Blue Lustre 1lb Rods</t>
  </si>
  <si>
    <t>Copper Green Lustre 1lb Rods</t>
  </si>
  <si>
    <t>Juniper Blue Tint 1lb Rods</t>
  </si>
  <si>
    <t>Grass Green Tint 1lb Rods</t>
  </si>
  <si>
    <t>Aqua Blue Tint 1lb Rods</t>
  </si>
  <si>
    <t>Seaweed Aventurine 1lb Rods</t>
  </si>
  <si>
    <t>Pale Yellow Tint 1lb Rods</t>
  </si>
  <si>
    <t>Erbium Pink Tint 1lb Rods</t>
  </si>
  <si>
    <t>Coral Orange Tint 1lb Rods</t>
  </si>
  <si>
    <t>Spruce Green Tint 1lb Rods</t>
  </si>
  <si>
    <t>Lt Neo-Lavender Shift Tint  1lb Rods</t>
  </si>
  <si>
    <t>Rhubarb Pink/Grn Shift Tint 1lb Rods</t>
  </si>
  <si>
    <t>008711-PAPR-M-EACH</t>
  </si>
  <si>
    <t>Bullseye ThinFire Shelf Paper (Roll, 32" X 41")</t>
  </si>
  <si>
    <t>008470-ENAM-M-EACH</t>
  </si>
  <si>
    <t>008473-ENAM-M-EACH</t>
  </si>
  <si>
    <t>000104-0107-F-TUBE</t>
  </si>
  <si>
    <t>000104-0272-F-TUBE</t>
  </si>
  <si>
    <t>Sea Life, Fusible Decals, Platinum</t>
  </si>
  <si>
    <t>Birds, Fusible Decals, Black</t>
  </si>
  <si>
    <t>Birds, Fusible Decals, Gold</t>
  </si>
  <si>
    <t>Feathers, Fusible Decals, Black</t>
  </si>
  <si>
    <t>Feathers, Fusible Decals, Blue</t>
  </si>
  <si>
    <t>Feathers, Fusible Decals, Copper</t>
  </si>
  <si>
    <t>Feathers, Fusible Decals, Gold</t>
  </si>
  <si>
    <t>Feathers, Fusible Decals, Platinum</t>
  </si>
  <si>
    <t>Feathers, Fusible Decals, White</t>
  </si>
  <si>
    <t>Leaves, Fusible Decals, Platinum</t>
  </si>
  <si>
    <t>White Opal, Cranberry Pink DBL Rolled</t>
  </si>
  <si>
    <t>Cranb Pink, Royal Blue, Spring Green, White, Ripple</t>
  </si>
  <si>
    <t>SPRING: Blue, Green, Aqua, Pink on White</t>
  </si>
  <si>
    <t>White Opal, Dk Brown Trans 2 Color Powder Frit 5oz</t>
  </si>
  <si>
    <t>White Opal, Dk Brown Trans 2 Color Powder Frit 1lb</t>
  </si>
  <si>
    <t>White Opal, Dk Brown Trans 2 Color Powder Frit 5lb</t>
  </si>
  <si>
    <t>White Opal, Dk Brown Trans 2 Color Med Frit 5lb</t>
  </si>
  <si>
    <t>White Opal, Dk Brown Trans 2 Color Med Frit 1b</t>
  </si>
  <si>
    <t>Caribbean Blue, White 2 Color Powder Frit 5oz</t>
  </si>
  <si>
    <t>Caribbean Blue, White 2 Color Powder Frit 1lb</t>
  </si>
  <si>
    <t>Caribbean Blue, White 2 Color Powder Frit 5lb</t>
  </si>
  <si>
    <t>Color Line Paints &amp; Pens, Mixing White 2oz</t>
  </si>
  <si>
    <t>Holly Berry, Red Frit &amp; Green Frac - Special</t>
  </si>
  <si>
    <t>Holly Berry, Red Frit &amp; Green Frac  - Special</t>
  </si>
  <si>
    <t>Soft Pink, Thin - Special</t>
  </si>
  <si>
    <t>White &amp; Blue Frit Streaky w/Turquoise - Special</t>
  </si>
  <si>
    <t>White 4mm - Special</t>
  </si>
  <si>
    <t>91111A-0030-F-HALF</t>
  </si>
  <si>
    <t>White, Sapphire Blue Tint, Blue Black</t>
  </si>
  <si>
    <t>001332-0050-M-0202</t>
  </si>
  <si>
    <t>Aquamarine Blue, White Drizzle</t>
  </si>
  <si>
    <t>Holly Berry, Red Frit &amp; Adv Grn Frac w/Green</t>
  </si>
  <si>
    <t>007516-TOOL-M-EACH</t>
  </si>
  <si>
    <t>008819-SHLF-M-EACH</t>
  </si>
  <si>
    <t>Kiln Shelf 21.6 x 21.6 x 0625in</t>
  </si>
  <si>
    <t>001422-0050-F-HALF</t>
  </si>
  <si>
    <t>Diamond Hand Lap Course Green #60</t>
  </si>
  <si>
    <t>Diamond Hand Lap Medium-Course Black #120</t>
  </si>
  <si>
    <t>Diamond Hand Lap Medium-Fine Rec #220</t>
  </si>
  <si>
    <t>Diamond Hand Lap Fine Yellow #400</t>
  </si>
  <si>
    <t>Square Slumper, 10 in</t>
  </si>
  <si>
    <t>30228C-0030-F-HALF</t>
  </si>
  <si>
    <t>Spring Green Trans, Aventne Green Trans, 2 Color Mix</t>
  </si>
  <si>
    <t>30228C-0030-F-1010</t>
  </si>
  <si>
    <t>001816-0030-F-HALF</t>
  </si>
  <si>
    <t>Turquoise Blue Tint Trans, Dbl Rolled</t>
  </si>
  <si>
    <t>001816-0030-F-1010</t>
  </si>
  <si>
    <t>91107A-0030-F-HALF</t>
  </si>
  <si>
    <t>Sunflower Yellow Opal, Light Cyan, 2 Color Mix</t>
  </si>
  <si>
    <t>91107A-0030-F-FULL</t>
  </si>
  <si>
    <t>Aquamarine Blue Trans, Dbl-rolled</t>
  </si>
  <si>
    <t>Aquamarine Blue Trans, Dbl-rolled, Irid, rainb.</t>
  </si>
  <si>
    <t>Aquamarine Blue Trans, Thin</t>
  </si>
  <si>
    <t>Aquamarine Blue Trans, Thin, Irid, rainbow</t>
  </si>
  <si>
    <t>Deep Plum Trans, Dbl-rolled</t>
  </si>
  <si>
    <t>Deep Plum Trans, Dbl-rolled, Irid, rainb.</t>
  </si>
  <si>
    <t>Deep Plum Trans, Thin</t>
  </si>
  <si>
    <t>Deep Plum Trans, Thin, Irid, rainbow</t>
  </si>
  <si>
    <t>Light Green Trans, Dbl-rolled</t>
  </si>
  <si>
    <t>Light Green Trans, Dbl-rolled, Irid, rainb.</t>
  </si>
  <si>
    <t>Light Green Trans, Thin</t>
  </si>
  <si>
    <t>Light Green, Trans Thin, Irid, rainbow</t>
  </si>
  <si>
    <t>Dark Rose Brown Trans, Dbl-rolled</t>
  </si>
  <si>
    <t>Dark Rose Brown Trans, Dbl-rolled, Irid, rainbow</t>
  </si>
  <si>
    <t>Dark Rose Brown Trans, Thin</t>
  </si>
  <si>
    <t>Dark Rose Brown Trans, Thin, Irid, rainbow</t>
  </si>
  <si>
    <t>Light Orange Trans , Dbl-rolled</t>
  </si>
  <si>
    <t>Light Orange Trans , Dbl-rolled, Irid, rainbow</t>
  </si>
  <si>
    <t>Light Orange Trans, Thin</t>
  </si>
  <si>
    <t>Light Orange Trans , Thin, Irid, rainbow</t>
  </si>
  <si>
    <t>Aventurine Green Trans, Dbl-rolled</t>
  </si>
  <si>
    <t>Aventurine Green Trans, Dbl-rolled, Irid, rainb.</t>
  </si>
  <si>
    <t>Aventurine Green Trans, Thin</t>
  </si>
  <si>
    <t>Aventurine Green Trans, Thin, Irid, rainbow</t>
  </si>
  <si>
    <t>Deep Royal Blue Trans, Dbl-rolled</t>
  </si>
  <si>
    <t>Deep Royal Blue Trans, Dbl-rolled, Irid, rainb.</t>
  </si>
  <si>
    <t>Deep Royal Blue Trans, Thin</t>
  </si>
  <si>
    <t>Deep Royal Blue Trans, Thin, Irid, rainbow</t>
  </si>
  <si>
    <t>Turquoise Blue Trans, Dbl-rolled</t>
  </si>
  <si>
    <t>Turquoise Blue Trans, Dbl-rolled, Irid, rainb.</t>
  </si>
  <si>
    <t>Turquoise Blue Trans, Thin</t>
  </si>
  <si>
    <t>Turquoise Blue Trans, Thin, Irid, rainbow</t>
  </si>
  <si>
    <t>Midnight Blue Trans, Dbl-rolled</t>
  </si>
  <si>
    <t>Midnight Blue Trans, Dbl-rolled, Irid, rainb.</t>
  </si>
  <si>
    <t>Midnight Blue Trans, Thin</t>
  </si>
  <si>
    <t>Midnight Blue Trans, Thin, Irid, rainbow</t>
  </si>
  <si>
    <t>Sienna Trans, Dbl-rolled</t>
  </si>
  <si>
    <t>Sienna Trans, Dbl-rolled, Irid, rainbow</t>
  </si>
  <si>
    <t>Sienna Trans, Thin</t>
  </si>
  <si>
    <t>Sienna Trans, Thin, Irid, rainbow</t>
  </si>
  <si>
    <t>Yellow Trans, Dbl-rolled</t>
  </si>
  <si>
    <t>Yellow Trans, Dbl-rolled, Irid, rainb.</t>
  </si>
  <si>
    <t>Yellow Trans, Thin</t>
  </si>
  <si>
    <t>Yellow Trans, Thin, Irid, rainbow</t>
  </si>
  <si>
    <t>Red Trans, Dbl-rolled</t>
  </si>
  <si>
    <t>Red Trans, Dbl-rolled, Irid, rainb.</t>
  </si>
  <si>
    <t>Red Trans, Thin</t>
  </si>
  <si>
    <t>Red Trans, Thin, Irid, rainbow</t>
  </si>
  <si>
    <t>Orange Trans, Dbl-rolled</t>
  </si>
  <si>
    <t>Orange Trans, Dbl-rolled, Irid, rainb.</t>
  </si>
  <si>
    <t>Orange Trans, Thin</t>
  </si>
  <si>
    <t>Orange Trans, Thin, Irid, rainbow</t>
  </si>
  <si>
    <t>Chartreuse Trans, Dbl-Rolled</t>
  </si>
  <si>
    <t>Chartreuse Trans, Dbl-rolled, Irid, rainb.</t>
  </si>
  <si>
    <t>Chartreuse Trans, Thin</t>
  </si>
  <si>
    <t>Chartreuse Trans, Thin, Irid, rainbow</t>
  </si>
  <si>
    <t>Deep Royal Purple Trans, Dbl-rolled</t>
  </si>
  <si>
    <t>Deep Royal Purple Trans, Dbl-rolled, Irid, rainb.</t>
  </si>
  <si>
    <t>Deep Royal Purple Trans, Dbl-rolled, Irid, rainb. Blue</t>
  </si>
  <si>
    <t>Deep Royal Purple Trans, Thin</t>
  </si>
  <si>
    <t>Deep Royal Purple Trans, Thin, Irid, rainbow</t>
  </si>
  <si>
    <t>Charcoal Gray Trans, Dbl-rolled</t>
  </si>
  <si>
    <t>Charcoal Gray Trans, Dbl-rolled, Irid, rainb.</t>
  </si>
  <si>
    <t>Charcoal Gray Trans, Thin</t>
  </si>
  <si>
    <t>Charcoal Gray, Trans Thin, Irid, rainbow</t>
  </si>
  <si>
    <t>Medium Amber Trans, Dbl-rolled</t>
  </si>
  <si>
    <t>Medium Amber Trans, Dbl-rolled, Irid, rainb.</t>
  </si>
  <si>
    <t>Medium Ambe Transr, Thin</t>
  </si>
  <si>
    <t>Medium Amber Trans, Thin, Irid, rainbow</t>
  </si>
  <si>
    <t>Aventurine Blue Trans, Dbl-rolled</t>
  </si>
  <si>
    <t>Aventurine Blue Trans, Dbl-rolled, Irid, rainbow</t>
  </si>
  <si>
    <t>Aventurine Blue Trans, Thin</t>
  </si>
  <si>
    <t>Aventurine Blue Trans, Thin, Irid, rainbow</t>
  </si>
  <si>
    <t>Olive Green Trans, Dbl-rolled</t>
  </si>
  <si>
    <t>Olive Green Trans, Dbl-rolled, Irid, rainb.</t>
  </si>
  <si>
    <t>Olive Green Trans, Thin</t>
  </si>
  <si>
    <t>Olive Green Trans, Thin, Irid, rainbow</t>
  </si>
  <si>
    <t>Kelly Green Trans, Dbl-rolled</t>
  </si>
  <si>
    <t>Kelly Green Trans, Dbl-rolled, Irid, rainb.</t>
  </si>
  <si>
    <t>Kelly Green Trans, Thin</t>
  </si>
  <si>
    <t>Kelly Green Trans, Thin, Irid, rainbow</t>
  </si>
  <si>
    <t>Caribbean Blue Trans, Dbl-rolled</t>
  </si>
  <si>
    <t>Caribbean Blue Trans, Dbl-rolled, Irid, rainb.</t>
  </si>
  <si>
    <t>Caribbean Blue Trans, Thin</t>
  </si>
  <si>
    <t>Caribbean Blue Trans, Thin, Irid, rainbow</t>
  </si>
  <si>
    <t>Light Coral Trans , Dbl-rolled</t>
  </si>
  <si>
    <t>Light Coral Trans , Dbl-rolled, Irid, rainbow</t>
  </si>
  <si>
    <t>Light Coral Trans ,Thin</t>
  </si>
  <si>
    <t>Light Coral  Trans, Thin, Irid, Rainbow</t>
  </si>
  <si>
    <t>Fern Green Trans, Dbl-rolled</t>
  </si>
  <si>
    <t>Fern Green Trans, Dbl-rolled, Irid, rainbow</t>
  </si>
  <si>
    <t>Fern Green Trans, Thin</t>
  </si>
  <si>
    <t>Fern Green Trans, Thin, Irid, rainbow</t>
  </si>
  <si>
    <t>Ginko Green Trans, DBL Roll</t>
  </si>
  <si>
    <t>Ginko Green Trans, Thin</t>
  </si>
  <si>
    <t>Light Pink Trans , Dbl-rolled</t>
  </si>
  <si>
    <t>Light Pink Trans , Dbl-rolled, Irid, rainb.</t>
  </si>
  <si>
    <t>Light Pink  Trans, Thin</t>
  </si>
  <si>
    <t>Violet Trans , Dbl-Rolled</t>
  </si>
  <si>
    <t>Violet  Trans, Thin</t>
  </si>
  <si>
    <t>Pine Green Trans, Dbl-rolled</t>
  </si>
  <si>
    <t>Pine Green Trans, Dbl-rolled, Irid, rainbow</t>
  </si>
  <si>
    <t>Violet  Trans, Dbl-Rolled, Irid, rainb.</t>
  </si>
  <si>
    <t>Violet  Trans, Thin, Irid, rainbow</t>
  </si>
  <si>
    <t>Pine Green Trans, Thin</t>
  </si>
  <si>
    <t>Pine Green Trans, Thin, Irid, rainbow</t>
  </si>
  <si>
    <t>Sunset Coral Trans, Dbl-rolled</t>
  </si>
  <si>
    <t>Sunset Coral Trans, Dbl-rolled, Irid, rainb.</t>
  </si>
  <si>
    <t>Sunset Coral  Trans, Thin</t>
  </si>
  <si>
    <r>
      <t>Sunset Coral Trans</t>
    </r>
    <r>
      <rPr>
        <sz val="10"/>
        <rFont val="Arial"/>
        <family val="2"/>
      </rPr>
      <t>, Thin, Irid, rainbow</t>
    </r>
  </si>
  <si>
    <t>Cranberry Pink Trans, Dbl-rolled</t>
  </si>
  <si>
    <t>Cranberry Pink Trans, Dbl-rolled, Irid, rainb.</t>
  </si>
  <si>
    <t>Cranberry Pink Trans, Thin</t>
  </si>
  <si>
    <t>Cranberry Pink Trans, Thin, Irid, rainbow</t>
  </si>
  <si>
    <t>Light Cranberry Pink Trans Irid</t>
  </si>
  <si>
    <t>Marigold Yellow Trans, Dbl-rolled</t>
  </si>
  <si>
    <t>Marigold Yellow Trans, Dbl-rolled, Irid, rainbow</t>
  </si>
  <si>
    <t>Marigold Yellow Trans, Thin</t>
  </si>
  <si>
    <t>Marigold Yellow Trans, Thin, Irid, rainbow</t>
  </si>
  <si>
    <t>Carnelian Trans, Dbl-rolled</t>
  </si>
  <si>
    <t>Carnelian Trans, Dbl-rolled, Irid, rainbow</t>
  </si>
  <si>
    <t>Carnelian Trans, Thin</t>
  </si>
  <si>
    <t>Carnelian Trans, Thin, Irid, rainbow</t>
  </si>
  <si>
    <t>Garnet Red Trans, Dbl-rolled</t>
  </si>
  <si>
    <t>Garnet Red Trans, Dbl-rolled, Irid, rainbow</t>
  </si>
  <si>
    <t>Garnet Red Trans, Thin</t>
  </si>
  <si>
    <t>Garnet Red Trans, Thin, Irid, rainbow</t>
  </si>
  <si>
    <t>Fuchsia Trans, Dbl-rolled</t>
  </si>
  <si>
    <t>Fuchsia Trans, Dbl-rolled, Irid, rainbow</t>
  </si>
  <si>
    <t>Fuchsia Trans, Thin</t>
  </si>
  <si>
    <t>Fuchsia Trans, Thin, Irid, rainbow</t>
  </si>
  <si>
    <t>Gold Purple Trans, Dbl-rolled</t>
  </si>
  <si>
    <t>Gold Purple Trans, Dbl-rolled, Irid, rainb.</t>
  </si>
  <si>
    <t>Gold Purple Trans, Thin</t>
  </si>
  <si>
    <t>Gold Purple Trans, Thin, Irid, rainbow</t>
  </si>
  <si>
    <t>Light Plum Trans, Dbl-rolled</t>
  </si>
  <si>
    <t>Light Plum Trans, Dbl-rolled, Irid, rainbow</t>
  </si>
  <si>
    <t>Light Plum Trans, Thin</t>
  </si>
  <si>
    <t>Light Plum Trans, Thin, Irid, rainbow</t>
  </si>
  <si>
    <t>Light Steel Blue Trans, Dbl-rolled</t>
  </si>
  <si>
    <t>Light Steel Blue Trans, Dbl-rolled, Irid, rainb.</t>
  </si>
  <si>
    <t>Light Steel Blue, Trans Thin</t>
  </si>
  <si>
    <t>Light Steel Blue Trans, Thin, Irid, rainbow</t>
  </si>
  <si>
    <t>Light Aquamarine Blue Trans, Dbl-rolled</t>
  </si>
  <si>
    <t>Light Aquamarine Blue Trans, Dbl-rolled, Irid, rainb.</t>
  </si>
  <si>
    <t>Light Aquamarine Blue Trans, Thin</t>
  </si>
  <si>
    <t>Light Aquamarine Blue Trans, Thin, Irid, rainbow</t>
  </si>
  <si>
    <t>Light Bronze Trans, Dbl-rolled</t>
  </si>
  <si>
    <t>Light Bronze Trans, Dbl-rolled, Irid, rainb.</t>
  </si>
  <si>
    <t>Light Bronze Trans, Dbl-rolled, Gold Irid</t>
  </si>
  <si>
    <t>Light Bronze Trans, Thin</t>
  </si>
  <si>
    <t>Light Bronze Trans, Thin, Irid, rainbow</t>
  </si>
  <si>
    <t>Lt. Aventurine Green Trans, Dbl-rolled</t>
  </si>
  <si>
    <t>Lt. Aventurine Green Trans, Dbl-rolled, Irid, rainb.</t>
  </si>
  <si>
    <t>Lt. Aventurine Green Trans, Thin</t>
  </si>
  <si>
    <t>Lt. Aventurine Green Trans, Thin, Irid, rainbow</t>
  </si>
  <si>
    <t>Light Sky Blue Trans, Dbl-rolled</t>
  </si>
  <si>
    <t>Light Sky Blue Trans, Thin</t>
  </si>
  <si>
    <t>Light Sky Blue Trans, Thin, Irid, rainbow</t>
  </si>
  <si>
    <t>Light Turquoise Blue Trans, Dbl-rolled</t>
  </si>
  <si>
    <t>Light Turquoise Blue Trans, Dbl-rolled, Irid, rainbow</t>
  </si>
  <si>
    <t>Light Turquoise Blue Trans, Thin</t>
  </si>
  <si>
    <t>Light Turquoise Blue Trans, Thin, Irid, rainbow</t>
  </si>
  <si>
    <t>Emerald Green Trans, Dbl-rolled</t>
  </si>
  <si>
    <t>Emerald Green Trans, Dbl-rolled, Irid, rainb.</t>
  </si>
  <si>
    <t>Tan Trans Trans, Dbl-rolled</t>
  </si>
  <si>
    <t>Tan Trans Trans, Dbl-rolled, Irid, rainbow</t>
  </si>
  <si>
    <t>Juniper Blue Trans, Tint, Dbl-rolled</t>
  </si>
  <si>
    <t>Grass Green Trans, Tint, Dbl-rolled</t>
  </si>
  <si>
    <t>Aqua Blue Trans, Tint, Dbl-rolled</t>
  </si>
  <si>
    <t>Indigo Trans, Tint, Dbl-rolled</t>
  </si>
  <si>
    <t>Brown Topaz Trans Tint, Dbl-rolled</t>
  </si>
  <si>
    <t>Pale Yellow Trans, Tint, Dbl-rolled</t>
  </si>
  <si>
    <t>Erbium Pink Trans, Tint, Dbl-rolled</t>
  </si>
  <si>
    <t>Burnt Scarlet  Trans, Tint, Dbl-rolled</t>
  </si>
  <si>
    <t>Ruby Red Trans , Dbl-rolled</t>
  </si>
  <si>
    <t>Green Tea Trans, Tint, Dbl-rolled</t>
  </si>
  <si>
    <t>Light Amber Trans, Tint, Dbl-rolled</t>
  </si>
  <si>
    <t>Gray Trans, Tint, Dbl-rolled</t>
  </si>
  <si>
    <t>Ruby Pink Trans , Dbl-rolled</t>
  </si>
  <si>
    <t>Coral Orange Trans, Tint, Dbl-rolled</t>
  </si>
  <si>
    <t>Medium Amber Trans, Tint, Dbl-rolled</t>
  </si>
  <si>
    <t>Dark Amber Trans, Tint, Dbl-rolled</t>
  </si>
  <si>
    <t>Spruce Green Trans, Tint, Dbl-rolled</t>
  </si>
  <si>
    <t>Lt. Neo-Lavender Shift Trans, Tint, Dbl-rolled</t>
  </si>
  <si>
    <t>Lavender Green Shift  Trans Tint, Dbl-rolled</t>
  </si>
  <si>
    <t>90906A-0030-F-FULL</t>
  </si>
  <si>
    <t>White, Celadon Green, Trans Copper Blue Cascade</t>
  </si>
  <si>
    <t>90814A-0030-F-FULL</t>
  </si>
  <si>
    <t>Warm Whitem, Lt Amber Trans, Dbl Roll</t>
  </si>
  <si>
    <t>001228-0051-F-HALF</t>
  </si>
  <si>
    <t>Amethyst Transparent Irid Thin</t>
  </si>
  <si>
    <t>001229-0051-F-1010</t>
  </si>
  <si>
    <t>Pewter Trans, Rainbow Irid Thin</t>
  </si>
  <si>
    <t>001229-0051-F-HALF</t>
  </si>
  <si>
    <t>90814A-0030-F-1010</t>
  </si>
  <si>
    <t>90814A-0030-F-HALF</t>
  </si>
  <si>
    <t>Tomato Red - Thin</t>
  </si>
  <si>
    <t>French Vanilla Rods, 8oz Bundle</t>
  </si>
  <si>
    <t>001176-0030-F-HALF</t>
  </si>
  <si>
    <t>001176-0031-F-FULL</t>
  </si>
  <si>
    <t>Peacock Blue DBL Rolled</t>
  </si>
  <si>
    <t xml:space="preserve">Peacock Blue Irid </t>
  </si>
  <si>
    <t>001176-0030-F-FULL</t>
  </si>
  <si>
    <t>001176-0030-F-1010</t>
  </si>
  <si>
    <t>001176-0031-F-HALF</t>
  </si>
  <si>
    <t>001176-0031-F-1010</t>
  </si>
  <si>
    <t>001176-0050-F-1010</t>
  </si>
  <si>
    <t>Peacock Blue Thin</t>
  </si>
  <si>
    <t>001176-0050-F-HALF</t>
  </si>
  <si>
    <t>000137-0030-B-FULL</t>
  </si>
  <si>
    <t>000420-0030-B-FULL</t>
  </si>
  <si>
    <t>001101-0000-B-FULL</t>
  </si>
  <si>
    <t>001101-0038-B-FULL</t>
  </si>
  <si>
    <t>001444-0031-B-FULL</t>
  </si>
  <si>
    <t>002140-0031-B-FULL</t>
  </si>
  <si>
    <t>002305-0000-B-FULL</t>
  </si>
  <si>
    <t>003203-0030-B-FULL</t>
  </si>
  <si>
    <t>004228-0000-B-FULL</t>
  </si>
  <si>
    <t>000104-0030-B-HALF</t>
  </si>
  <si>
    <t>French Vanilla Dbl Rolln - Special</t>
  </si>
  <si>
    <t>Cream Dbl Roll - Special</t>
  </si>
  <si>
    <t>Clear - Special</t>
  </si>
  <si>
    <t>Clear Irid Gold - Special</t>
  </si>
  <si>
    <t>Sea Blue Irid Rainbow - Special</t>
  </si>
  <si>
    <t>Clear. Blue Aventurine Irid Rainbow - Special</t>
  </si>
  <si>
    <t>White Opal, Salmon Pink Opal - Special</t>
  </si>
  <si>
    <t>Woodland Brown, Ivory, Black Dbl-rolled - Special</t>
  </si>
  <si>
    <t>Holly Berry, Red Frit &amp; Adv Grn Frac w/Green - Special</t>
  </si>
  <si>
    <t>Glacier Blue Dbl Roll - Special</t>
  </si>
  <si>
    <t>000120-0030-B-HALF</t>
  </si>
  <si>
    <t>Canary Yellow Opal Dbl Roll - Special</t>
  </si>
  <si>
    <t>000137-0050-B-HALF</t>
  </si>
  <si>
    <t>French Vanilla Thin - Special</t>
  </si>
  <si>
    <t>000161-0030-B-HALF</t>
  </si>
  <si>
    <t>Robin's Egg Blue Dbl Roll  - Special</t>
  </si>
  <si>
    <t>001025-0050-B-HALF</t>
  </si>
  <si>
    <t>Light Orange Striker, Thin  - Special</t>
  </si>
  <si>
    <t>001101-0050-B-HALF</t>
  </si>
  <si>
    <t>Clear Thin  - Special</t>
  </si>
  <si>
    <t>001125-0030-B-HALF</t>
  </si>
  <si>
    <t>Orange Dbl Roll  - Special</t>
  </si>
  <si>
    <t>001137-0051-B-HALF</t>
  </si>
  <si>
    <t>Medium Amber, Thin Irid Rainbow  - Special</t>
  </si>
  <si>
    <t>001138-0051-B-HALF</t>
  </si>
  <si>
    <t>Dark Amber Trans Thin Irid Rainbow</t>
  </si>
  <si>
    <t>006247-0000-P-HALF</t>
  </si>
  <si>
    <t>006336-0000-P-HALF</t>
  </si>
  <si>
    <t>002109-0005-F-OZ05</t>
  </si>
  <si>
    <t>White Opal, Dk Brown Trans 2 Color Ex Lg Frit 5oz</t>
  </si>
  <si>
    <t>Caribbean Blue, White 2 Color Ex Lg Frit 5oz</t>
  </si>
  <si>
    <t>002164-0005-F-OZ05</t>
  </si>
  <si>
    <t>001101-0021-B-FULL</t>
  </si>
  <si>
    <t>Clear Soft Ripple - Special</t>
  </si>
  <si>
    <t>001122-0030-B-FULL</t>
  </si>
  <si>
    <t>Red Transparent Dbl Rolled - Special</t>
  </si>
  <si>
    <t>000124-0030-B-HALF</t>
  </si>
  <si>
    <t>001176-0051-B-HALF</t>
  </si>
  <si>
    <t>Red Opal Dbl Roll - Special</t>
  </si>
  <si>
    <t>Peacock Blue Transparent Thin Irid Rainbow - Special</t>
  </si>
  <si>
    <t>002164-0005-F-P001</t>
  </si>
  <si>
    <t>Caribbean Blue/White Opal Mix - Ex Large Frit</t>
  </si>
  <si>
    <t>003123-0030-F-1010</t>
  </si>
  <si>
    <t>White Opal, OrAnge Opal, Dp. Forest Grn, Sngle Roll</t>
  </si>
  <si>
    <t>White Opal, Orange Opal, Dp. Forest Grn, DBL Roll</t>
  </si>
  <si>
    <t>001101-RN03-F-P001</t>
  </si>
  <si>
    <t>001101-RN03-F-P005</t>
  </si>
  <si>
    <t>007023-TOOL-M-EACH</t>
  </si>
  <si>
    <t>Replacement Head - Bohle Portable Wksta</t>
  </si>
  <si>
    <t>TOOL</t>
  </si>
  <si>
    <t>007160-TOOL-M-EACH</t>
  </si>
  <si>
    <t>Bohle Portable Wksta</t>
  </si>
  <si>
    <t>000222-0002-F-P001</t>
  </si>
  <si>
    <t>Avocado Green Med Frit</t>
  </si>
  <si>
    <t>000222-0001-F-P001</t>
  </si>
  <si>
    <t>Avocado Green Fine Frit</t>
  </si>
  <si>
    <t>001100-0480-F-1010</t>
  </si>
  <si>
    <t>Clear Transparent Tekta 4mm</t>
  </si>
  <si>
    <t>001100-0480-F-1720</t>
  </si>
  <si>
    <t>000137-0004-F-OZ04</t>
  </si>
  <si>
    <t>000313-0008-F-OZ05</t>
  </si>
  <si>
    <t>Dense White Powder</t>
  </si>
  <si>
    <t>French Vanilla Confetti</t>
  </si>
  <si>
    <t>RN1101-0022-F-0303</t>
  </si>
  <si>
    <t>Dichro Rainbow Clear</t>
  </si>
  <si>
    <t>Peacock Blue Irid Thin - Special</t>
  </si>
  <si>
    <t>MP1101-0609-F-TUBE</t>
  </si>
  <si>
    <t>Dichro SwizzleStix Clear Base Mixed Pattern 6mm</t>
  </si>
  <si>
    <t>004329-0000-F-HALF</t>
  </si>
  <si>
    <t>Green &amp; Pink Fracture &amp; Line Streamer</t>
  </si>
  <si>
    <t>001101-0071-F-HALF</t>
  </si>
  <si>
    <t>Clear Trans Granite Texture</t>
  </si>
  <si>
    <t>000100-R171-F-HALF</t>
  </si>
  <si>
    <t>Black Opal Granite Ripple Texture</t>
  </si>
  <si>
    <t>004247-0000-F-HALF</t>
  </si>
  <si>
    <t>Rainbow Frit, Rainbow Streamers Clear Base</t>
  </si>
  <si>
    <t>002112-0001-F-P001</t>
  </si>
  <si>
    <t>Mint Green Opal, Deep Forest Green Trans 2-Color Fine</t>
  </si>
  <si>
    <t>000100-0030-B-HALF</t>
  </si>
  <si>
    <t>Black Opal, - Special</t>
  </si>
  <si>
    <t>000161-0030-B-FULL</t>
  </si>
  <si>
    <t>000203-0030-B-FULL</t>
  </si>
  <si>
    <t>Woodland Brown, Dbl-rolled - Special</t>
  </si>
  <si>
    <t>000206-0030-B-FULL</t>
  </si>
  <si>
    <t>Elephant Gray, Dbl-rolled - Special</t>
  </si>
  <si>
    <t>000309-0030-B-FULL</t>
  </si>
  <si>
    <t>Cinnabar, Dbl-rolled - Special</t>
  </si>
  <si>
    <t>000310-0030-B-FULL</t>
  </si>
  <si>
    <t>Umber, Dbl-rolled - Special</t>
  </si>
  <si>
    <t>000337-0030-B-FULL</t>
  </si>
  <si>
    <t>Butterscotch, Dbl-rolled - Special</t>
  </si>
  <si>
    <t>001126-0030-B-FULL</t>
  </si>
  <si>
    <t>Chartreuse, Dbl-Rolled, - Special</t>
  </si>
  <si>
    <t>000013-0030-B-HALF</t>
  </si>
  <si>
    <t>Opaque White, Dbl-rolled, - Special</t>
  </si>
  <si>
    <t>000013-0050-B-HALF</t>
  </si>
  <si>
    <t>Opaque White, Thin,  - Special</t>
  </si>
  <si>
    <t>000108-0030-B-HALF</t>
  </si>
  <si>
    <t>Powder Blue, Dbl-rolled - Special</t>
  </si>
  <si>
    <t>000112-0030-B-HALF</t>
  </si>
  <si>
    <t>Mint Green, Dbl-rolled - Special</t>
  </si>
  <si>
    <t>000112-0050-B-HALF</t>
  </si>
  <si>
    <t>Mint Green, Thin - Special</t>
  </si>
  <si>
    <t>000113-0050-B-HALF</t>
  </si>
  <si>
    <t>White, Thin - Special</t>
  </si>
  <si>
    <t>000320-0030-B-HALF</t>
  </si>
  <si>
    <t>Marigold Yellow, Dbl-rolled, - Special</t>
  </si>
  <si>
    <t>001108-0030-B-HALF</t>
  </si>
  <si>
    <t>Aquamarine Blue, Dbl-rolled, - Special</t>
  </si>
  <si>
    <t>001226-0050-B-HALF</t>
  </si>
  <si>
    <t>Lily Pad Green, Thin</t>
  </si>
  <si>
    <t>001408-0030-B-HALF</t>
  </si>
  <si>
    <t>Light Aquamarine Blue, Dbl-rolled - Special</t>
  </si>
  <si>
    <t>001429-0030-B-HALF</t>
  </si>
  <si>
    <t>Light Silver Gray, Dbl-rolled - Special</t>
  </si>
  <si>
    <t>001449-0051-B-HALF</t>
  </si>
  <si>
    <t>002001-0030-F-FULL</t>
  </si>
  <si>
    <t>Special Streaky, Dbl-rolled - Special</t>
  </si>
  <si>
    <t>00603A-0030-F-FULL</t>
  </si>
  <si>
    <t>Dusty Blue Opal, Light Sky Blue, Dbl-rolled - Special</t>
  </si>
  <si>
    <t>000100-0071-F-1010</t>
  </si>
  <si>
    <t>000100-0071-F-HALF</t>
  </si>
  <si>
    <t>000100-0071-F-FULL</t>
  </si>
  <si>
    <t>000100-0071-M-0202</t>
  </si>
  <si>
    <t>Black Opal Granite Ripple Texture - 2"X2"</t>
  </si>
  <si>
    <t>2X2</t>
  </si>
  <si>
    <t>001101-RI70-M-0202</t>
  </si>
  <si>
    <t>001101-RI70-F-1010</t>
  </si>
  <si>
    <t>001101-RI70-F-HALF</t>
  </si>
  <si>
    <t>001101-RI70-F-FULL</t>
  </si>
  <si>
    <t>000216-0576-F-EACH</t>
  </si>
  <si>
    <t>Light Cyan Rod</t>
  </si>
  <si>
    <t>Light Cyan Rod 1lb</t>
  </si>
  <si>
    <t>002537-CA30-F-FULL</t>
  </si>
  <si>
    <t>French Vanilla Opal w/Light Turquoise Trans Cascade</t>
  </si>
  <si>
    <t>RN1101-0671-F-TUBE</t>
  </si>
  <si>
    <t>SizzleStix, Clear base, Rainbow Dichroic, 6 mm</t>
  </si>
  <si>
    <t>RN0100-HR70-F-0303</t>
  </si>
  <si>
    <t>MX1101-0609-F-TUBE</t>
  </si>
  <si>
    <t>SizzleStix Clear, Mixed Color Dichro 6mm</t>
  </si>
  <si>
    <t>Light Cyan Opal Rod</t>
  </si>
  <si>
    <t>RN0100-RI70-F-0303</t>
  </si>
  <si>
    <t>Dichro Black Opal, Granite Ripple 3mm</t>
  </si>
  <si>
    <t>001101-0030-B-FULL</t>
  </si>
  <si>
    <t>Clear Dbl-roll - Special</t>
  </si>
  <si>
    <t>001176-0030-B-FULL</t>
  </si>
  <si>
    <t>Peacock Blue Dbl-rolled - Special</t>
  </si>
  <si>
    <t>002140-0030-B-FULL</t>
  </si>
  <si>
    <t>Clear Adventurine Blue Dbl-rolled - Special</t>
  </si>
  <si>
    <t>000220-0030-B-HALF</t>
  </si>
  <si>
    <t>Sunflower Yellow Opal Dbl-rolled - Special</t>
  </si>
  <si>
    <t>001112-0051-B-HALF</t>
  </si>
  <si>
    <t>Aventurine Green Thin Irid Rnbw - Special</t>
  </si>
  <si>
    <t>001217-0030-B-HALF</t>
  </si>
  <si>
    <t>Leaf Green Dbl-Rolled  - Special</t>
  </si>
  <si>
    <t>Dusty Lilac Powder - 1lb</t>
  </si>
  <si>
    <t>000313-0008-F-P001</t>
  </si>
  <si>
    <t>91104B-0030-F-FULL</t>
  </si>
  <si>
    <t>Turquoise Blue, Reactive Ice Clear Windows</t>
  </si>
  <si>
    <t>Tan Transparent, Frit, Fine, 5 oz jar</t>
  </si>
  <si>
    <t>TanTransparent, Frit, Fine, 5 lb jar</t>
  </si>
  <si>
    <t>Tan Transparent, Frit, Medium, 5 oz jar</t>
  </si>
  <si>
    <t>Tan Transparent, Frit, Medium, 5 lb jar</t>
  </si>
  <si>
    <t>Tan Transparent, Frit, Coarse, 5 oz jar</t>
  </si>
  <si>
    <t>Tan Transparent, Frit, Coarse, 5 lb jar</t>
  </si>
  <si>
    <t>Tan Transparent, Frit, Powder, 5 oz jar</t>
  </si>
  <si>
    <t>Tan Transparent, Frit, Powder, 5 lb jar</t>
  </si>
  <si>
    <t>DB0100-0050-F-0303</t>
  </si>
  <si>
    <t>Dichro Black Opal, Med Dots</t>
  </si>
  <si>
    <t>SC1101-0050-F-0303</t>
  </si>
  <si>
    <t>Dichro Clear Lg Squares</t>
  </si>
  <si>
    <t>004102-0031-F-1010</t>
  </si>
  <si>
    <t>Clear w/Clear Fractures, Irid Rainbow</t>
  </si>
  <si>
    <t>Bullseye Tech Book, 2020 Edition</t>
  </si>
  <si>
    <t>008780-TECH-M-EACH</t>
  </si>
  <si>
    <t>000334-0008-F-P001</t>
  </si>
  <si>
    <t>Gold Purple Opal, Frit, Powder, 1lb Jar</t>
  </si>
  <si>
    <t>008479-PSTE-M-EACH</t>
  </si>
  <si>
    <t>008486-PSTE-M-EACH</t>
  </si>
  <si>
    <t>Color Line Silk Screen 5.3oz - Yellow</t>
  </si>
  <si>
    <t>Color Line Silk Screen 5.3oz - Orange</t>
  </si>
  <si>
    <t>001226-0030-F-1010</t>
  </si>
  <si>
    <t>Chartreuse, Trans Dbl-rolled</t>
  </si>
  <si>
    <t>002100-0000-F-HALF</t>
  </si>
  <si>
    <t>Clear &amp; Black Streaky</t>
  </si>
  <si>
    <t>002002-0030-F-FULL</t>
  </si>
  <si>
    <t>Make checks payable to:   CONNIE ABUAN</t>
  </si>
  <si>
    <t>007270-TOOL-M-EACH</t>
  </si>
  <si>
    <t>Bullseye Straightedge 22"</t>
  </si>
  <si>
    <t>Bullseye Straightedge 11"</t>
  </si>
  <si>
    <t>007271-TOOL-M-EACH</t>
  </si>
  <si>
    <t>Bullseye Straightedge 36"</t>
  </si>
  <si>
    <t>000309-0576-F-EACH</t>
  </si>
  <si>
    <t>000312-0576-F-EACH</t>
  </si>
  <si>
    <t>Cinnabar Opal, Rod, Individual</t>
  </si>
  <si>
    <t>Pea Pod Green Opal, Rod Individual</t>
  </si>
  <si>
    <t>001138-0008-F-P001</t>
  </si>
  <si>
    <t>001138-0008-F-P005</t>
  </si>
  <si>
    <t>001138-0008-F-OZ05</t>
  </si>
  <si>
    <t>001138-0001-F-P001</t>
  </si>
  <si>
    <t>001138-0001-F-P005</t>
  </si>
  <si>
    <t>001138-0001-F-OZ05</t>
  </si>
  <si>
    <t>001138-0002-F-P001</t>
  </si>
  <si>
    <t>001138-0002-F-P005</t>
  </si>
  <si>
    <t>001138-0002-F-OZ05</t>
  </si>
  <si>
    <t>Dark Amber Trans Powder Frit - 1lb</t>
  </si>
  <si>
    <t>Dark Amber Trans Powder Frit - 5lb</t>
  </si>
  <si>
    <t>Dark Amber Trans Powder Frit  - 5oz</t>
  </si>
  <si>
    <t>Dark Amber Trans Fine Frit - 1lb</t>
  </si>
  <si>
    <t>Dark Amber Trans Fine Frit - 5lb</t>
  </si>
  <si>
    <t>Dark Amber Trans Fine Frit - 5oz</t>
  </si>
  <si>
    <t>Dark Amber Trans Med Frit - 1lb</t>
  </si>
  <si>
    <t>Dark Amber Trans Med Frit - 5oz</t>
  </si>
  <si>
    <t>Dark Amber Trans Med Frit - 5lb</t>
  </si>
  <si>
    <t>001138-0003-F-P001</t>
  </si>
  <si>
    <t>001138-0003-F-P005</t>
  </si>
  <si>
    <t>001138-0003-F-OZ05</t>
  </si>
  <si>
    <t>Dark Amber Trans Coarse Frit - 1lb</t>
  </si>
  <si>
    <t>Dark Amber Trans Corase Frit - 5lb</t>
  </si>
  <si>
    <t>Dark Amber Trans Coarse Frit - 5oz</t>
  </si>
  <si>
    <t>008829-VITR-M-EACH</t>
  </si>
  <si>
    <t>Vitrigraph Pot Supports (set of 4)</t>
  </si>
  <si>
    <t>008827-VITR-M-EACH</t>
  </si>
  <si>
    <t>Vitrigraph Base Board</t>
  </si>
  <si>
    <t>001112-0576-F-EACH</t>
  </si>
  <si>
    <t>Aventurine Green Trans Rod</t>
  </si>
  <si>
    <t>008237-TOOL-M-EACH</t>
  </si>
  <si>
    <t>Sifter - Powder 0008</t>
  </si>
  <si>
    <t>007263-TOOL-M-EACH</t>
  </si>
  <si>
    <t>Speed Bit 3/8"</t>
  </si>
  <si>
    <t>Speed Bit 1/4"</t>
  </si>
  <si>
    <t>007261-TOOL-M-EACH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</si>
</sst>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2" x14ac:knownFonts="1">
    <font>
      <sz val="10"/>
      <name val="Arial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color theme="11"/>
      <name val="Arial"/>
      <family val="2"/>
    </font>
    <font>
      <b/>
      <sz val="8"/>
      <name val="Arial Narrow"/>
      <family val="2"/>
    </font>
    <font>
      <sz val="12"/>
      <name val="Arial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  <scheme val="minor"/>
    </font>
    <font>
      <b/>
      <sz val="10"/>
      <name val="Arial Narrow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color rgb="FFFF0000"/>
      <name val="Arial"/>
      <family val="2"/>
    </font>
    <font>
      <sz val="10"/>
      <color theme="1"/>
      <name val="Arial"/>
      <family val="2"/>
      <scheme val="minor"/>
    </font>
    <font>
      <sz val="9"/>
      <name val="Arial"/>
      <family val="2"/>
    </font>
    <font>
      <sz val="10"/>
      <name val="Arial (Body)"/>
    </font>
    <font>
      <sz val="12"/>
      <name val="Arial (Body)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1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342">
    <xf numFmtId="0" fontId="0" fillId="0" borderId="0" xfId="0"/>
    <xf numFmtId="2" fontId="4" fillId="2" borderId="1" xfId="0" applyNumberFormat="1" applyFont="1" applyFill="1" applyBorder="1" applyProtection="1"/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4" fillId="0" borderId="4" xfId="0" applyNumberFormat="1" applyFont="1" applyFill="1" applyBorder="1" applyAlignment="1" applyProtection="1">
      <alignment horizontal="center" vertical="center"/>
    </xf>
    <xf numFmtId="2" fontId="4" fillId="0" borderId="3" xfId="0" applyNumberFormat="1" applyFont="1" applyFill="1" applyBorder="1" applyAlignment="1" applyProtection="1">
      <alignment horizontal="center" vertical="center"/>
    </xf>
    <xf numFmtId="2" fontId="7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wrapText="1"/>
    </xf>
    <xf numFmtId="49" fontId="0" fillId="0" borderId="1" xfId="0" applyNumberFormat="1" applyFont="1" applyBorder="1" applyAlignment="1" applyProtection="1">
      <alignment horizontal="left"/>
    </xf>
    <xf numFmtId="1" fontId="4" fillId="0" borderId="1" xfId="0" applyNumberFormat="1" applyFont="1" applyFill="1" applyBorder="1" applyAlignment="1" applyProtection="1">
      <alignment horizontal="center"/>
    </xf>
    <xf numFmtId="0" fontId="0" fillId="2" borderId="1" xfId="0" applyFont="1" applyFill="1" applyBorder="1" applyProtection="1"/>
    <xf numFmtId="49" fontId="0" fillId="2" borderId="1" xfId="0" applyNumberFormat="1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wrapText="1"/>
    </xf>
    <xf numFmtId="2" fontId="4" fillId="2" borderId="1" xfId="0" applyNumberFormat="1" applyFont="1" applyFill="1" applyBorder="1" applyAlignment="1" applyProtection="1">
      <alignment horizontal="right"/>
    </xf>
    <xf numFmtId="0" fontId="0" fillId="0" borderId="1" xfId="0" applyBorder="1" applyProtection="1"/>
    <xf numFmtId="0" fontId="4" fillId="2" borderId="1" xfId="0" applyNumberFormat="1" applyFont="1" applyFill="1" applyBorder="1" applyAlignment="1" applyProtection="1">
      <alignment horizontal="center" wrapText="1"/>
    </xf>
    <xf numFmtId="49" fontId="0" fillId="0" borderId="1" xfId="0" applyNumberFormat="1" applyFont="1" applyFill="1" applyBorder="1" applyAlignment="1" applyProtection="1">
      <alignment horizontal="left"/>
    </xf>
    <xf numFmtId="0" fontId="0" fillId="2" borderId="1" xfId="0" applyFont="1" applyFill="1" applyBorder="1" applyAlignment="1" applyProtection="1">
      <alignment horizontal="center" wrapText="1"/>
    </xf>
    <xf numFmtId="2" fontId="0" fillId="2" borderId="1" xfId="0" applyNumberFormat="1" applyFont="1" applyFill="1" applyBorder="1" applyAlignment="1" applyProtection="1">
      <alignment horizontal="right"/>
    </xf>
    <xf numFmtId="2" fontId="0" fillId="2" borderId="1" xfId="0" applyNumberFormat="1" applyFont="1" applyFill="1" applyBorder="1" applyProtection="1"/>
    <xf numFmtId="0" fontId="0" fillId="2" borderId="1" xfId="0" applyNumberFormat="1" applyFont="1" applyFill="1" applyBorder="1" applyAlignment="1" applyProtection="1">
      <alignment horizontal="center" wrapText="1"/>
    </xf>
    <xf numFmtId="0" fontId="10" fillId="2" borderId="1" xfId="0" applyFont="1" applyFill="1" applyBorder="1"/>
    <xf numFmtId="1" fontId="10" fillId="0" borderId="1" xfId="0" applyNumberFormat="1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64" fontId="16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1" xfId="0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Protection="1"/>
    <xf numFmtId="0" fontId="10" fillId="0" borderId="1" xfId="0" applyFont="1" applyBorder="1"/>
    <xf numFmtId="0" fontId="10" fillId="0" borderId="1" xfId="0" applyFont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wrapText="1"/>
    </xf>
    <xf numFmtId="2" fontId="10" fillId="2" borderId="1" xfId="0" applyNumberFormat="1" applyFont="1" applyFill="1" applyBorder="1" applyProtection="1"/>
    <xf numFmtId="2" fontId="10" fillId="2" borderId="1" xfId="0" applyNumberFormat="1" applyFont="1" applyFill="1" applyBorder="1" applyAlignment="1" applyProtection="1">
      <alignment horizontal="right"/>
    </xf>
    <xf numFmtId="49" fontId="10" fillId="0" borderId="1" xfId="0" applyNumberFormat="1" applyFont="1" applyFill="1" applyBorder="1" applyAlignment="1" applyProtection="1">
      <alignment horizontal="left"/>
    </xf>
    <xf numFmtId="0" fontId="10" fillId="2" borderId="1" xfId="0" applyNumberFormat="1" applyFont="1" applyFill="1" applyBorder="1" applyAlignment="1" applyProtection="1">
      <alignment horizontal="center" wrapText="1"/>
    </xf>
    <xf numFmtId="2" fontId="0" fillId="2" borderId="1" xfId="0" applyNumberFormat="1" applyFill="1" applyBorder="1" applyProtection="1"/>
    <xf numFmtId="0" fontId="18" fillId="2" borderId="1" xfId="0" applyFont="1" applyFill="1" applyBorder="1"/>
    <xf numFmtId="0" fontId="0" fillId="2" borderId="1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0" fillId="2" borderId="1" xfId="0" applyFont="1" applyFill="1" applyBorder="1"/>
    <xf numFmtId="2" fontId="10" fillId="2" borderId="1" xfId="0" applyNumberFormat="1" applyFont="1" applyFill="1" applyBorder="1"/>
    <xf numFmtId="0" fontId="10" fillId="0" borderId="1" xfId="0" applyFont="1" applyFill="1" applyBorder="1" applyProtection="1"/>
    <xf numFmtId="0" fontId="0" fillId="0" borderId="1" xfId="0" applyFont="1" applyBorder="1" applyAlignment="1" applyProtection="1">
      <alignment vertical="top"/>
    </xf>
    <xf numFmtId="0" fontId="0" fillId="0" borderId="1" xfId="0" applyFont="1" applyBorder="1" applyProtection="1"/>
    <xf numFmtId="0" fontId="0" fillId="0" borderId="1" xfId="0" applyBorder="1" applyAlignment="1" applyProtection="1">
      <alignment horizontal="center" vertical="top"/>
    </xf>
    <xf numFmtId="0" fontId="3" fillId="0" borderId="1" xfId="0" applyFont="1" applyBorder="1" applyProtection="1"/>
    <xf numFmtId="0" fontId="0" fillId="0" borderId="1" xfId="0" applyBorder="1" applyAlignment="1" applyProtection="1">
      <alignment vertical="top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wrapText="1"/>
    </xf>
    <xf numFmtId="2" fontId="3" fillId="0" borderId="1" xfId="0" applyNumberFormat="1" applyFont="1" applyBorder="1" applyProtection="1"/>
    <xf numFmtId="2" fontId="0" fillId="0" borderId="1" xfId="0" applyNumberFormat="1" applyBorder="1" applyAlignment="1" applyProtection="1">
      <alignment vertical="top"/>
    </xf>
    <xf numFmtId="2" fontId="0" fillId="0" borderId="1" xfId="0" applyNumberFormat="1" applyBorder="1" applyProtection="1"/>
    <xf numFmtId="0" fontId="4" fillId="0" borderId="1" xfId="0" quotePrefix="1" applyFont="1" applyBorder="1" applyProtection="1"/>
    <xf numFmtId="0" fontId="0" fillId="0" borderId="1" xfId="0" applyFill="1" applyBorder="1" applyProtection="1"/>
    <xf numFmtId="0" fontId="0" fillId="0" borderId="1" xfId="0" applyBorder="1" applyAlignment="1" applyProtection="1">
      <alignment horizontal="left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0" fillId="6" borderId="1" xfId="0" applyFont="1" applyFill="1" applyBorder="1" applyProtection="1"/>
    <xf numFmtId="49" fontId="0" fillId="6" borderId="1" xfId="0" applyNumberFormat="1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 wrapText="1"/>
    </xf>
    <xf numFmtId="2" fontId="4" fillId="6" borderId="1" xfId="0" applyNumberFormat="1" applyFont="1" applyFill="1" applyBorder="1" applyAlignment="1" applyProtection="1">
      <alignment horizontal="right"/>
    </xf>
    <xf numFmtId="2" fontId="4" fillId="6" borderId="1" xfId="0" applyNumberFormat="1" applyFont="1" applyFill="1" applyBorder="1" applyProtection="1"/>
    <xf numFmtId="0" fontId="4" fillId="6" borderId="1" xfId="0" applyNumberFormat="1" applyFont="1" applyFill="1" applyBorder="1" applyAlignment="1" applyProtection="1">
      <alignment horizontal="center" wrapText="1"/>
    </xf>
    <xf numFmtId="2" fontId="0" fillId="6" borderId="1" xfId="0" applyNumberFormat="1" applyFill="1" applyBorder="1" applyProtection="1"/>
    <xf numFmtId="0" fontId="0" fillId="7" borderId="1" xfId="0" applyFill="1" applyBorder="1" applyProtection="1"/>
    <xf numFmtId="0" fontId="0" fillId="7" borderId="1" xfId="0" applyFill="1" applyBorder="1" applyAlignment="1" applyProtection="1">
      <alignment horizontal="center" wrapText="1"/>
    </xf>
    <xf numFmtId="2" fontId="0" fillId="7" borderId="1" xfId="0" applyNumberFormat="1" applyFill="1" applyBorder="1" applyProtection="1"/>
    <xf numFmtId="0" fontId="0" fillId="4" borderId="1" xfId="0" applyFont="1" applyFill="1" applyBorder="1" applyProtection="1"/>
    <xf numFmtId="0" fontId="0" fillId="4" borderId="1" xfId="0" applyFill="1" applyBorder="1" applyAlignment="1" applyProtection="1">
      <alignment horizontal="center"/>
    </xf>
    <xf numFmtId="0" fontId="0" fillId="4" borderId="1" xfId="0" applyFill="1" applyBorder="1" applyProtection="1"/>
    <xf numFmtId="0" fontId="0" fillId="4" borderId="1" xfId="0" applyFill="1" applyBorder="1" applyAlignment="1" applyProtection="1">
      <alignment horizontal="center" wrapText="1"/>
    </xf>
    <xf numFmtId="2" fontId="0" fillId="4" borderId="1" xfId="0" applyNumberFormat="1" applyFill="1" applyBorder="1" applyProtection="1"/>
    <xf numFmtId="49" fontId="0" fillId="3" borderId="1" xfId="0" applyNumberFormat="1" applyFont="1" applyFill="1" applyBorder="1" applyAlignment="1" applyProtection="1">
      <alignment horizontal="left"/>
    </xf>
    <xf numFmtId="1" fontId="4" fillId="3" borderId="1" xfId="0" applyNumberFormat="1" applyFont="1" applyFill="1" applyBorder="1" applyAlignment="1" applyProtection="1">
      <alignment horizontal="center"/>
    </xf>
    <xf numFmtId="0" fontId="0" fillId="3" borderId="1" xfId="0" applyFont="1" applyFill="1" applyBorder="1" applyProtection="1"/>
    <xf numFmtId="49" fontId="0" fillId="3" borderId="1" xfId="0" applyNumberFormat="1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wrapText="1"/>
    </xf>
    <xf numFmtId="2" fontId="4" fillId="3" borderId="1" xfId="0" applyNumberFormat="1" applyFont="1" applyFill="1" applyBorder="1" applyAlignment="1" applyProtection="1">
      <alignment horizontal="right"/>
    </xf>
    <xf numFmtId="2" fontId="4" fillId="3" borderId="1" xfId="0" applyNumberFormat="1" applyFont="1" applyFill="1" applyBorder="1" applyProtection="1"/>
    <xf numFmtId="0" fontId="4" fillId="3" borderId="1" xfId="0" applyNumberFormat="1" applyFont="1" applyFill="1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Protection="1"/>
    <xf numFmtId="2" fontId="0" fillId="3" borderId="1" xfId="0" applyNumberFormat="1" applyFill="1" applyBorder="1" applyProtection="1"/>
    <xf numFmtId="0" fontId="19" fillId="2" borderId="1" xfId="0" applyFont="1" applyFill="1" applyBorder="1" applyAlignment="1" applyProtection="1">
      <alignment horizontal="center" wrapText="1"/>
    </xf>
    <xf numFmtId="2" fontId="19" fillId="2" borderId="1" xfId="0" applyNumberFormat="1" applyFont="1" applyFill="1" applyBorder="1" applyProtection="1"/>
    <xf numFmtId="0" fontId="0" fillId="2" borderId="0" xfId="0" applyFont="1" applyFill="1" applyBorder="1" applyProtection="1"/>
    <xf numFmtId="0" fontId="0" fillId="2" borderId="1" xfId="0" applyFont="1" applyFill="1" applyBorder="1" applyAlignment="1">
      <alignment horizontal="left"/>
    </xf>
    <xf numFmtId="0" fontId="20" fillId="2" borderId="1" xfId="0" applyFont="1" applyFill="1" applyBorder="1"/>
    <xf numFmtId="0" fontId="0" fillId="5" borderId="1" xfId="0" applyFont="1" applyFill="1" applyBorder="1" applyProtection="1"/>
    <xf numFmtId="0" fontId="0" fillId="5" borderId="1" xfId="0" applyFill="1" applyBorder="1" applyAlignment="1" applyProtection="1">
      <alignment horizontal="center"/>
    </xf>
    <xf numFmtId="0" fontId="0" fillId="5" borderId="1" xfId="0" applyFill="1" applyBorder="1" applyProtection="1"/>
    <xf numFmtId="0" fontId="0" fillId="5" borderId="1" xfId="0" applyFill="1" applyBorder="1" applyAlignment="1" applyProtection="1">
      <alignment horizontal="center" wrapText="1"/>
    </xf>
    <xf numFmtId="2" fontId="0" fillId="5" borderId="1" xfId="0" applyNumberFormat="1" applyFill="1" applyBorder="1" applyProtection="1"/>
    <xf numFmtId="2" fontId="0" fillId="2" borderId="1" xfId="0" applyNumberFormat="1" applyFill="1" applyBorder="1" applyAlignment="1" applyProtection="1">
      <alignment wrapText="1"/>
    </xf>
    <xf numFmtId="49" fontId="4" fillId="5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/>
    </xf>
    <xf numFmtId="0" fontId="0" fillId="0" borderId="1" xfId="0" applyFont="1" applyBorder="1"/>
    <xf numFmtId="0" fontId="16" fillId="2" borderId="1" xfId="0" applyFont="1" applyFill="1" applyBorder="1" applyAlignment="1" applyProtection="1">
      <alignment vertical="center"/>
    </xf>
    <xf numFmtId="0" fontId="4" fillId="0" borderId="1" xfId="0" applyFont="1" applyBorder="1" applyProtection="1"/>
    <xf numFmtId="0" fontId="13" fillId="0" borderId="11" xfId="0" applyFont="1" applyFill="1" applyBorder="1" applyAlignment="1" applyProtection="1"/>
    <xf numFmtId="0" fontId="4" fillId="0" borderId="12" xfId="0" applyFont="1" applyFill="1" applyBorder="1" applyAlignment="1" applyProtection="1"/>
    <xf numFmtId="0" fontId="3" fillId="0" borderId="12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protection locked="0"/>
    </xf>
    <xf numFmtId="0" fontId="0" fillId="0" borderId="1" xfId="0" applyFont="1" applyBorder="1" applyAlignment="1" applyProtection="1">
      <alignment horizontal="center" wrapText="1"/>
    </xf>
    <xf numFmtId="2" fontId="0" fillId="0" borderId="1" xfId="0" applyNumberFormat="1" applyFont="1" applyBorder="1" applyProtection="1"/>
    <xf numFmtId="49" fontId="3" fillId="0" borderId="1" xfId="0" applyNumberFormat="1" applyFont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 vertical="top"/>
    </xf>
    <xf numFmtId="49" fontId="0" fillId="2" borderId="1" xfId="0" applyNumberFormat="1" applyFill="1" applyBorder="1" applyAlignment="1" applyProtection="1">
      <alignment horizontal="center"/>
    </xf>
    <xf numFmtId="49" fontId="10" fillId="2" borderId="1" xfId="0" applyNumberFormat="1" applyFont="1" applyFill="1" applyBorder="1" applyAlignment="1" applyProtection="1">
      <alignment horizontal="center"/>
    </xf>
    <xf numFmtId="49" fontId="0" fillId="7" borderId="1" xfId="0" applyNumberFormat="1" applyFill="1" applyBorder="1" applyAlignment="1" applyProtection="1">
      <alignment horizontal="center"/>
    </xf>
    <xf numFmtId="49" fontId="0" fillId="5" borderId="1" xfId="0" applyNumberFormat="1" applyFill="1" applyBorder="1" applyAlignment="1" applyProtection="1">
      <alignment horizontal="center"/>
    </xf>
    <xf numFmtId="49" fontId="0" fillId="3" borderId="1" xfId="0" applyNumberFormat="1" applyFill="1" applyBorder="1" applyAlignment="1" applyProtection="1">
      <alignment horizontal="center"/>
    </xf>
    <xf numFmtId="49" fontId="0" fillId="6" borderId="1" xfId="0" applyNumberFormat="1" applyFill="1" applyBorder="1" applyAlignment="1" applyProtection="1">
      <alignment horizontal="center"/>
    </xf>
    <xf numFmtId="49" fontId="0" fillId="4" borderId="1" xfId="0" applyNumberFormat="1" applyFill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49" fontId="0" fillId="0" borderId="1" xfId="0" applyNumberFormat="1" applyFont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left"/>
    </xf>
    <xf numFmtId="49" fontId="0" fillId="0" borderId="1" xfId="0" applyNumberFormat="1" applyBorder="1" applyProtection="1"/>
    <xf numFmtId="2" fontId="4" fillId="0" borderId="1" xfId="0" applyNumberFormat="1" applyFont="1" applyBorder="1" applyProtection="1"/>
    <xf numFmtId="0" fontId="0" fillId="0" borderId="1" xfId="0" applyBorder="1" applyAlignment="1" applyProtection="1"/>
    <xf numFmtId="0" fontId="4" fillId="2" borderId="1" xfId="0" applyFont="1" applyFill="1" applyBorder="1" applyProtection="1"/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protection locked="0"/>
    </xf>
    <xf numFmtId="0" fontId="4" fillId="0" borderId="0" xfId="0" applyFont="1" applyFill="1" applyAlignment="1" applyProtection="1"/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2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protection locked="0"/>
    </xf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protection locked="0"/>
    </xf>
    <xf numFmtId="0" fontId="0" fillId="0" borderId="1" xfId="0" applyFill="1" applyBorder="1"/>
    <xf numFmtId="0" fontId="4" fillId="0" borderId="3" xfId="0" applyFont="1" applyFill="1" applyBorder="1" applyAlignment="1" applyProtection="1"/>
    <xf numFmtId="0" fontId="12" fillId="0" borderId="3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3" fillId="0" borderId="19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15" xfId="0" applyFont="1" applyFill="1" applyBorder="1" applyAlignment="1" applyProtection="1"/>
    <xf numFmtId="0" fontId="3" fillId="0" borderId="16" xfId="0" applyFont="1" applyFill="1" applyBorder="1" applyAlignment="1" applyProtection="1"/>
    <xf numFmtId="0" fontId="4" fillId="0" borderId="17" xfId="0" applyFont="1" applyFill="1" applyBorder="1" applyAlignment="1" applyProtection="1"/>
    <xf numFmtId="0" fontId="3" fillId="0" borderId="2" xfId="0" applyFont="1" applyFill="1" applyBorder="1" applyAlignment="1" applyProtection="1"/>
    <xf numFmtId="0" fontId="3" fillId="0" borderId="2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left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 applyProtection="1"/>
    <xf numFmtId="0" fontId="4" fillId="0" borderId="0" xfId="0" applyFont="1" applyFill="1" applyBorder="1" applyAlignment="1" applyProtection="1">
      <alignment horizontal="center"/>
      <protection locked="0"/>
    </xf>
    <xf numFmtId="0" fontId="14" fillId="0" borderId="0" xfId="16" applyFont="1" applyFill="1" applyBorder="1" applyAlignment="1" applyProtection="1">
      <alignment vertical="center"/>
    </xf>
    <xf numFmtId="0" fontId="9" fillId="0" borderId="0" xfId="16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14" fillId="0" borderId="0" xfId="16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/>
    <xf numFmtId="49" fontId="4" fillId="0" borderId="5" xfId="0" applyNumberFormat="1" applyFont="1" applyFill="1" applyBorder="1" applyAlignment="1" applyProtection="1">
      <alignment horizontal="left"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/>
    <xf numFmtId="2" fontId="3" fillId="0" borderId="1" xfId="0" applyNumberFormat="1" applyFont="1" applyFill="1" applyBorder="1" applyAlignment="1" applyProtection="1"/>
    <xf numFmtId="0" fontId="4" fillId="0" borderId="19" xfId="0" applyFont="1" applyFill="1" applyBorder="1" applyAlignment="1" applyProtection="1">
      <protection locked="0"/>
    </xf>
    <xf numFmtId="0" fontId="4" fillId="0" borderId="20" xfId="0" applyFont="1" applyFill="1" applyBorder="1" applyAlignment="1" applyProtection="1">
      <protection locked="0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/>
    </xf>
    <xf numFmtId="49" fontId="4" fillId="0" borderId="22" xfId="0" applyNumberFormat="1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/>
    <xf numFmtId="49" fontId="4" fillId="0" borderId="24" xfId="0" applyNumberFormat="1" applyFont="1" applyFill="1" applyBorder="1" applyAlignment="1" applyProtection="1">
      <alignment horizontal="left" vertical="center"/>
    </xf>
    <xf numFmtId="1" fontId="4" fillId="0" borderId="7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164" fontId="4" fillId="0" borderId="7" xfId="0" applyNumberFormat="1" applyFont="1" applyFill="1" applyBorder="1" applyAlignment="1" applyProtection="1">
      <alignment horizontal="center" vertical="center"/>
    </xf>
    <xf numFmtId="2" fontId="4" fillId="0" borderId="7" xfId="0" applyNumberFormat="1" applyFont="1" applyFill="1" applyBorder="1" applyAlignment="1" applyProtection="1">
      <alignment horizontal="center" vertical="center"/>
    </xf>
    <xf numFmtId="164" fontId="3" fillId="0" borderId="25" xfId="0" applyNumberFormat="1" applyFont="1" applyFill="1" applyBorder="1" applyAlignment="1" applyProtection="1"/>
    <xf numFmtId="2" fontId="3" fillId="0" borderId="26" xfId="0" applyNumberFormat="1" applyFont="1" applyFill="1" applyBorder="1" applyAlignment="1" applyProtection="1"/>
    <xf numFmtId="0" fontId="0" fillId="0" borderId="0" xfId="0" applyFill="1"/>
    <xf numFmtId="0" fontId="8" fillId="0" borderId="0" xfId="0" applyFont="1" applyFill="1"/>
    <xf numFmtId="0" fontId="8" fillId="0" borderId="0" xfId="0" applyFont="1" applyFill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wrapText="1"/>
    </xf>
    <xf numFmtId="49" fontId="0" fillId="8" borderId="1" xfId="0" applyNumberFormat="1" applyFont="1" applyFill="1" applyBorder="1" applyAlignment="1" applyProtection="1">
      <alignment horizontal="left"/>
    </xf>
    <xf numFmtId="49" fontId="0" fillId="0" borderId="1" xfId="0" applyNumberFormat="1" applyFont="1" applyFill="1" applyBorder="1" applyAlignment="1" applyProtection="1">
      <alignment horizontal="center"/>
    </xf>
    <xf numFmtId="2" fontId="4" fillId="9" borderId="1" xfId="0" applyNumberFormat="1" applyFont="1" applyFill="1" applyBorder="1" applyAlignment="1">
      <alignment horizontal="right"/>
    </xf>
    <xf numFmtId="49" fontId="0" fillId="10" borderId="1" xfId="0" applyNumberFormat="1" applyFont="1" applyFill="1" applyBorder="1" applyAlignment="1" applyProtection="1">
      <alignment horizontal="left"/>
    </xf>
    <xf numFmtId="1" fontId="4" fillId="10" borderId="1" xfId="0" applyNumberFormat="1" applyFont="1" applyFill="1" applyBorder="1" applyAlignment="1" applyProtection="1">
      <alignment horizontal="center"/>
    </xf>
    <xf numFmtId="0" fontId="0" fillId="10" borderId="1" xfId="0" applyFont="1" applyFill="1" applyBorder="1" applyProtection="1"/>
    <xf numFmtId="49" fontId="0" fillId="10" borderId="1" xfId="0" applyNumberFormat="1" applyFont="1" applyFill="1" applyBorder="1" applyAlignment="1" applyProtection="1">
      <alignment horizontal="center"/>
    </xf>
    <xf numFmtId="0" fontId="0" fillId="10" borderId="1" xfId="0" applyFill="1" applyBorder="1" applyAlignment="1" applyProtection="1">
      <alignment horizontal="center" wrapText="1"/>
    </xf>
    <xf numFmtId="2" fontId="4" fillId="10" borderId="1" xfId="0" applyNumberFormat="1" applyFont="1" applyFill="1" applyBorder="1" applyAlignment="1" applyProtection="1">
      <alignment horizontal="right"/>
    </xf>
    <xf numFmtId="2" fontId="4" fillId="10" borderId="1" xfId="0" applyNumberFormat="1" applyFont="1" applyFill="1" applyBorder="1" applyProtection="1"/>
    <xf numFmtId="0" fontId="4" fillId="10" borderId="1" xfId="0" applyNumberFormat="1" applyFont="1" applyFill="1" applyBorder="1" applyAlignment="1" applyProtection="1">
      <alignment horizontal="center" wrapText="1"/>
    </xf>
    <xf numFmtId="0" fontId="0" fillId="10" borderId="1" xfId="0" applyFill="1" applyBorder="1" applyProtection="1"/>
    <xf numFmtId="0" fontId="10" fillId="10" borderId="1" xfId="0" applyFont="1" applyFill="1" applyBorder="1"/>
    <xf numFmtId="0" fontId="10" fillId="10" borderId="1" xfId="0" applyFont="1" applyFill="1" applyBorder="1" applyAlignment="1" applyProtection="1">
      <alignment horizontal="center"/>
    </xf>
    <xf numFmtId="49" fontId="10" fillId="10" borderId="1" xfId="0" applyNumberFormat="1" applyFont="1" applyFill="1" applyBorder="1" applyAlignment="1" applyProtection="1">
      <alignment horizontal="center"/>
    </xf>
    <xf numFmtId="0" fontId="10" fillId="10" borderId="1" xfId="0" applyFont="1" applyFill="1" applyBorder="1" applyAlignment="1" applyProtection="1">
      <alignment horizontal="center" wrapText="1"/>
    </xf>
    <xf numFmtId="2" fontId="10" fillId="10" borderId="1" xfId="0" applyNumberFormat="1" applyFont="1" applyFill="1" applyBorder="1" applyProtection="1"/>
    <xf numFmtId="0" fontId="10" fillId="10" borderId="1" xfId="0" applyFont="1" applyFill="1" applyBorder="1" applyProtection="1"/>
    <xf numFmtId="49" fontId="4" fillId="2" borderId="1" xfId="0" applyNumberFormat="1" applyFont="1" applyFill="1" applyBorder="1" applyAlignment="1" applyProtection="1">
      <alignment horizontal="center"/>
    </xf>
    <xf numFmtId="0" fontId="4" fillId="6" borderId="1" xfId="0" applyFont="1" applyFill="1" applyBorder="1" applyProtection="1"/>
    <xf numFmtId="0" fontId="0" fillId="10" borderId="1" xfId="0" applyFill="1" applyBorder="1" applyAlignment="1" applyProtection="1">
      <alignment horizontal="center"/>
    </xf>
    <xf numFmtId="0" fontId="4" fillId="10" borderId="1" xfId="0" applyFont="1" applyFill="1" applyBorder="1" applyProtection="1"/>
    <xf numFmtId="49" fontId="0" fillId="10" borderId="1" xfId="0" applyNumberFormat="1" applyFill="1" applyBorder="1" applyAlignment="1" applyProtection="1">
      <alignment horizontal="center"/>
    </xf>
    <xf numFmtId="2" fontId="0" fillId="10" borderId="1" xfId="0" applyNumberFormat="1" applyFill="1" applyBorder="1" applyProtection="1"/>
    <xf numFmtId="0" fontId="4" fillId="4" borderId="1" xfId="0" applyFont="1" applyFill="1" applyBorder="1" applyProtection="1"/>
    <xf numFmtId="49" fontId="4" fillId="10" borderId="1" xfId="0" applyNumberFormat="1" applyFont="1" applyFill="1" applyBorder="1" applyAlignment="1" applyProtection="1">
      <alignment horizontal="center"/>
    </xf>
    <xf numFmtId="0" fontId="0" fillId="10" borderId="1" xfId="0" applyNumberFormat="1" applyFont="1" applyFill="1" applyBorder="1" applyAlignment="1" applyProtection="1">
      <alignment horizontal="center" wrapText="1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wrapText="1"/>
    </xf>
    <xf numFmtId="2" fontId="0" fillId="0" borderId="1" xfId="0" applyNumberFormat="1" applyFont="1" applyFill="1" applyBorder="1" applyProtection="1"/>
    <xf numFmtId="0" fontId="0" fillId="0" borderId="1" xfId="0" applyFont="1" applyFill="1" applyBorder="1"/>
    <xf numFmtId="0" fontId="0" fillId="11" borderId="1" xfId="0" applyFont="1" applyFill="1" applyBorder="1" applyProtection="1"/>
    <xf numFmtId="0" fontId="0" fillId="11" borderId="1" xfId="0" applyFill="1" applyBorder="1" applyAlignment="1" applyProtection="1">
      <alignment horizontal="center"/>
    </xf>
    <xf numFmtId="0" fontId="0" fillId="11" borderId="1" xfId="0" applyFill="1" applyBorder="1" applyProtection="1"/>
    <xf numFmtId="49" fontId="0" fillId="11" borderId="1" xfId="0" applyNumberFormat="1" applyFill="1" applyBorder="1" applyAlignment="1" applyProtection="1">
      <alignment horizontal="center"/>
    </xf>
    <xf numFmtId="0" fontId="0" fillId="11" borderId="1" xfId="0" applyFill="1" applyBorder="1" applyAlignment="1" applyProtection="1">
      <alignment horizontal="center" wrapText="1"/>
    </xf>
    <xf numFmtId="2" fontId="0" fillId="11" borderId="1" xfId="0" applyNumberFormat="1" applyFill="1" applyBorder="1" applyProtection="1"/>
    <xf numFmtId="0" fontId="0" fillId="0" borderId="1" xfId="0" applyFill="1" applyBorder="1" applyAlignment="1" applyProtection="1">
      <alignment horizontal="center"/>
    </xf>
    <xf numFmtId="0" fontId="0" fillId="0" borderId="1" xfId="0" applyFont="1" applyFill="1" applyBorder="1" applyProtection="1"/>
    <xf numFmtId="0" fontId="0" fillId="0" borderId="1" xfId="0" applyFill="1" applyBorder="1" applyAlignment="1" applyProtection="1">
      <alignment horizontal="center" wrapText="1"/>
    </xf>
    <xf numFmtId="2" fontId="0" fillId="0" borderId="1" xfId="0" applyNumberFormat="1" applyFill="1" applyBorder="1" applyProtection="1"/>
    <xf numFmtId="2" fontId="4" fillId="0" borderId="1" xfId="0" applyNumberFormat="1" applyFont="1" applyFill="1" applyBorder="1" applyAlignment="1" applyProtection="1">
      <alignment horizontal="right"/>
    </xf>
    <xf numFmtId="2" fontId="4" fillId="0" borderId="1" xfId="0" applyNumberFormat="1" applyFont="1" applyFill="1" applyBorder="1" applyProtection="1"/>
    <xf numFmtId="0" fontId="4" fillId="0" borderId="1" xfId="0" applyNumberFormat="1" applyFont="1" applyFill="1" applyBorder="1" applyAlignment="1" applyProtection="1">
      <alignment horizontal="center" wrapText="1"/>
    </xf>
    <xf numFmtId="2" fontId="4" fillId="12" borderId="1" xfId="0" applyNumberFormat="1" applyFont="1" applyFill="1" applyBorder="1" applyAlignment="1" applyProtection="1">
      <alignment horizontal="right"/>
    </xf>
    <xf numFmtId="0" fontId="4" fillId="5" borderId="1" xfId="0" applyFont="1" applyFill="1" applyBorder="1" applyProtection="1"/>
    <xf numFmtId="49" fontId="4" fillId="5" borderId="1" xfId="0" applyNumberFormat="1" applyFont="1" applyFill="1" applyBorder="1" applyAlignment="1" applyProtection="1">
      <alignment horizontal="center"/>
    </xf>
    <xf numFmtId="2" fontId="4" fillId="5" borderId="1" xfId="0" applyNumberFormat="1" applyFont="1" applyFill="1" applyBorder="1" applyProtection="1"/>
    <xf numFmtId="0" fontId="4" fillId="0" borderId="1" xfId="0" applyFont="1" applyFill="1" applyBorder="1" applyProtection="1"/>
    <xf numFmtId="49" fontId="4" fillId="0" borderId="1" xfId="0" applyNumberFormat="1" applyFont="1" applyFill="1" applyBorder="1" applyAlignment="1" applyProtection="1">
      <alignment horizontal="center"/>
    </xf>
    <xf numFmtId="49" fontId="0" fillId="0" borderId="1" xfId="0" applyNumberFormat="1" applyFill="1" applyBorder="1" applyAlignment="1" applyProtection="1">
      <alignment horizontal="center"/>
    </xf>
    <xf numFmtId="0" fontId="0" fillId="0" borderId="1" xfId="0" applyFont="1" applyFill="1" applyBorder="1" applyAlignment="1" applyProtection="1"/>
    <xf numFmtId="0" fontId="0" fillId="0" borderId="1" xfId="0" applyFill="1" applyBorder="1" applyAlignment="1" applyProtection="1"/>
    <xf numFmtId="2" fontId="0" fillId="0" borderId="1" xfId="0" applyNumberFormat="1" applyFill="1" applyBorder="1" applyAlignment="1" applyProtection="1"/>
    <xf numFmtId="0" fontId="20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19" fillId="0" borderId="1" xfId="0" applyFont="1" applyFill="1" applyBorder="1" applyAlignment="1" applyProtection="1">
      <alignment horizontal="center" wrapText="1"/>
    </xf>
    <xf numFmtId="2" fontId="19" fillId="0" borderId="1" xfId="0" applyNumberFormat="1" applyFont="1" applyFill="1" applyBorder="1" applyProtection="1"/>
    <xf numFmtId="0" fontId="4" fillId="0" borderId="1" xfId="0" applyFont="1" applyFill="1" applyBorder="1" applyAlignment="1" applyProtection="1">
      <alignment horizontal="center" wrapText="1"/>
    </xf>
    <xf numFmtId="0" fontId="3" fillId="13" borderId="1" xfId="0" applyFont="1" applyFill="1" applyBorder="1" applyProtection="1"/>
    <xf numFmtId="0" fontId="3" fillId="13" borderId="1" xfId="0" applyFont="1" applyFill="1" applyBorder="1" applyAlignment="1" applyProtection="1">
      <alignment horizontal="center"/>
    </xf>
    <xf numFmtId="49" fontId="3" fillId="13" borderId="1" xfId="0" applyNumberFormat="1" applyFont="1" applyFill="1" applyBorder="1" applyAlignment="1" applyProtection="1">
      <alignment horizontal="center"/>
    </xf>
    <xf numFmtId="0" fontId="3" fillId="13" borderId="1" xfId="0" applyFont="1" applyFill="1" applyBorder="1" applyAlignment="1" applyProtection="1">
      <alignment horizontal="center" wrapText="1"/>
    </xf>
    <xf numFmtId="2" fontId="3" fillId="13" borderId="1" xfId="0" applyNumberFormat="1" applyFont="1" applyFill="1" applyBorder="1" applyProtection="1"/>
    <xf numFmtId="49" fontId="0" fillId="0" borderId="1" xfId="0" applyNumberForma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Protection="1"/>
    <xf numFmtId="0" fontId="0" fillId="0" borderId="5" xfId="0" applyFont="1" applyBorder="1" applyProtection="1"/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5" xfId="0" applyNumberFormat="1" applyFont="1" applyBorder="1" applyAlignment="1" applyProtection="1">
      <alignment horizontal="left"/>
    </xf>
    <xf numFmtId="0" fontId="0" fillId="0" borderId="0" xfId="0" applyFont="1" applyBorder="1" applyProtection="1"/>
    <xf numFmtId="49" fontId="0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5" xfId="0" applyFont="1" applyBorder="1" applyProtection="1"/>
    <xf numFmtId="0" fontId="0" fillId="3" borderId="0" xfId="0" applyFont="1" applyFill="1" applyBorder="1" applyProtection="1"/>
    <xf numFmtId="2" fontId="4" fillId="2" borderId="2" xfId="0" applyNumberFormat="1" applyFont="1" applyFill="1" applyBorder="1" applyAlignment="1" applyProtection="1">
      <alignment horizontal="right"/>
    </xf>
    <xf numFmtId="2" fontId="4" fillId="4" borderId="1" xfId="0" applyNumberFormat="1" applyFont="1" applyFill="1" applyBorder="1" applyAlignment="1" applyProtection="1">
      <alignment horizontal="right"/>
    </xf>
    <xf numFmtId="49" fontId="4" fillId="4" borderId="1" xfId="0" applyNumberFormat="1" applyFont="1" applyFill="1" applyBorder="1" applyAlignment="1" applyProtection="1">
      <alignment horizontal="left" vertical="center"/>
      <protection locked="0"/>
    </xf>
    <xf numFmtId="0" fontId="0" fillId="4" borderId="1" xfId="0" applyFont="1" applyFill="1" applyBorder="1"/>
    <xf numFmtId="0" fontId="4" fillId="0" borderId="1" xfId="0" applyFont="1" applyFill="1" applyBorder="1"/>
    <xf numFmtId="0" fontId="0" fillId="0" borderId="1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/>
    <xf numFmtId="2" fontId="4" fillId="2" borderId="1" xfId="0" applyNumberFormat="1" applyFont="1" applyFill="1" applyBorder="1" applyAlignment="1">
      <alignment horizontal="right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49" fontId="21" fillId="0" borderId="5" xfId="0" applyNumberFormat="1" applyFont="1" applyFill="1" applyBorder="1" applyAlignment="1" applyProtection="1">
      <alignment horizontal="left" vertical="center"/>
      <protection locked="0"/>
    </xf>
    <xf numFmtId="1" fontId="21" fillId="0" borderId="1" xfId="0" applyNumberFormat="1" applyFont="1" applyFill="1" applyBorder="1" applyAlignment="1" applyProtection="1">
      <alignment horizontal="center" vertical="center"/>
      <protection locked="0"/>
    </xf>
    <xf numFmtId="1" fontId="21" fillId="0" borderId="1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14" fontId="4" fillId="0" borderId="3" xfId="0" applyNumberFormat="1" applyFont="1" applyFill="1" applyBorder="1" applyAlignment="1" applyProtection="1">
      <alignment horizontal="left" vertical="center"/>
      <protection locked="0"/>
    </xf>
    <xf numFmtId="14" fontId="4" fillId="0" borderId="4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9" fillId="0" borderId="3" xfId="16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6" xfId="0" applyFont="1" applyFill="1" applyBorder="1" applyAlignment="1">
      <alignment vertical="center"/>
    </xf>
    <xf numFmtId="9" fontId="3" fillId="0" borderId="0" xfId="0" applyNumberFormat="1" applyFont="1" applyFill="1" applyBorder="1" applyAlignment="1" applyProtection="1">
      <alignment horizontal="right" vertical="center"/>
    </xf>
    <xf numFmtId="9" fontId="3" fillId="0" borderId="6" xfId="0" applyNumberFormat="1" applyFont="1" applyFill="1" applyBorder="1" applyAlignment="1" applyProtection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</xf>
    <xf numFmtId="2" fontId="3" fillId="0" borderId="6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</cellXfs>
  <cellStyles count="21">
    <cellStyle name="Comma 2" xfId="7" xr:uid="{00000000-0005-0000-0000-000000000000}"/>
    <cellStyle name="Currency 2" xfId="8" xr:uid="{00000000-0005-0000-0000-000001000000}"/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/>
    <cellStyle name="Normal" xfId="0" builtinId="0"/>
    <cellStyle name="Normal 2" xfId="6" xr:uid="{00000000-0005-0000-0000-000012000000}"/>
    <cellStyle name="Normal 3" xfId="20" xr:uid="{00000000-0005-0000-0000-000013000000}"/>
    <cellStyle name="Percent 2" xfId="9" xr:uid="{00000000-0005-0000-0000-000014000000}"/>
  </cellStyles>
  <dxfs count="0"/>
  <tableStyles count="0" defaultTableStyle="TableStyleMedium2" defaultPivotStyle="PivotStyleLight16"/>
  <colors>
    <mruColors>
      <color rgb="FFF8FBD5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466725</xdr:colOff>
      <xdr:row>9</xdr:row>
      <xdr:rowOff>28575</xdr:rowOff>
    </xdr:from>
    <xdr:ext cx="76200" cy="200025"/>
    <xdr:sp macro="" textlink="">
      <xdr:nvSpPr>
        <xdr:cNvPr id="3084" name="Text Box 12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5629275" y="6438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2228850</xdr:colOff>
      <xdr:row>71</xdr:row>
      <xdr:rowOff>190500</xdr:rowOff>
    </xdr:from>
    <xdr:ext cx="76200" cy="200025"/>
    <xdr:sp macro="" textlink="">
      <xdr:nvSpPr>
        <xdr:cNvPr id="3085" name="Text Box 13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38004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180975</xdr:colOff>
      <xdr:row>4</xdr:row>
      <xdr:rowOff>0</xdr:rowOff>
    </xdr:from>
    <xdr:ext cx="76200" cy="200025"/>
    <xdr:sp macro="" textlink="">
      <xdr:nvSpPr>
        <xdr:cNvPr id="3090" name="Text Box 18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6953250" y="1514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0</xdr:colOff>
      <xdr:row>12</xdr:row>
      <xdr:rowOff>0</xdr:rowOff>
    </xdr:from>
    <xdr:to>
      <xdr:col>8</xdr:col>
      <xdr:colOff>76200</xdr:colOff>
      <xdr:row>12</xdr:row>
      <xdr:rowOff>190501</xdr:rowOff>
    </xdr:to>
    <xdr:sp macro="" textlink="">
      <xdr:nvSpPr>
        <xdr:cNvPr id="3094" name="Text Box 22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6286500" y="842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2228850</xdr:colOff>
      <xdr:row>12</xdr:row>
      <xdr:rowOff>0</xdr:rowOff>
    </xdr:from>
    <xdr:ext cx="76200" cy="200025"/>
    <xdr:sp macro="" textlink="">
      <xdr:nvSpPr>
        <xdr:cNvPr id="3096" name="Text Box 24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3800475" y="993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4</xdr:row>
      <xdr:rowOff>0</xdr:rowOff>
    </xdr:from>
    <xdr:ext cx="76200" cy="200025"/>
    <xdr:sp macro="" textlink="">
      <xdr:nvSpPr>
        <xdr:cNvPr id="3102" name="Text Box 30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7572375" y="1514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4</xdr:row>
      <xdr:rowOff>0</xdr:rowOff>
    </xdr:from>
    <xdr:ext cx="76200" cy="200025"/>
    <xdr:sp macro="" textlink="">
      <xdr:nvSpPr>
        <xdr:cNvPr id="3103" name="Text Box 3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7572375" y="1514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200025"/>
    <xdr:sp macro="" textlink="">
      <xdr:nvSpPr>
        <xdr:cNvPr id="3104" name="Text Box 32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8181975" y="1514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466725</xdr:colOff>
      <xdr:row>67</xdr:row>
      <xdr:rowOff>28575</xdr:rowOff>
    </xdr:from>
    <xdr:ext cx="76200" cy="200025"/>
    <xdr:sp macro="" textlink="">
      <xdr:nvSpPr>
        <xdr:cNvPr id="22" name="Text Box 1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829300" y="804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466725</xdr:colOff>
      <xdr:row>21</xdr:row>
      <xdr:rowOff>28575</xdr:rowOff>
    </xdr:from>
    <xdr:ext cx="76200" cy="200025"/>
    <xdr:sp macro="" textlink="">
      <xdr:nvSpPr>
        <xdr:cNvPr id="23" name="Text Box 1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5829300" y="804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174625</xdr:rowOff>
    </xdr:to>
    <xdr:sp macro="" textlink="">
      <xdr:nvSpPr>
        <xdr:cNvPr id="24" name="Text Box 1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90500" y="4238625"/>
          <a:ext cx="65087" cy="36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174625</xdr:rowOff>
    </xdr:to>
    <xdr:sp macro="" textlink="">
      <xdr:nvSpPr>
        <xdr:cNvPr id="25" name="Text Box 1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90500" y="4238625"/>
          <a:ext cx="65087" cy="36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165100</xdr:rowOff>
    </xdr:to>
    <xdr:sp macro="" textlink="">
      <xdr:nvSpPr>
        <xdr:cNvPr id="26" name="Text Box 2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90500" y="4238625"/>
          <a:ext cx="65087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174625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90500" y="4238625"/>
          <a:ext cx="65087" cy="36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174625</xdr:rowOff>
    </xdr:to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90500" y="4238625"/>
          <a:ext cx="65087" cy="36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165100</xdr:rowOff>
    </xdr:to>
    <xdr:sp macro="" textlink="">
      <xdr:nvSpPr>
        <xdr:cNvPr id="29" name="Text Box 2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90500" y="4238625"/>
          <a:ext cx="65087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165100</xdr:rowOff>
    </xdr:to>
    <xdr:sp macro="" textlink="">
      <xdr:nvSpPr>
        <xdr:cNvPr id="30" name="Text Box 2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90500" y="4238625"/>
          <a:ext cx="65087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174625</xdr:rowOff>
    </xdr:to>
    <xdr:sp macro="" textlink="">
      <xdr:nvSpPr>
        <xdr:cNvPr id="31" name="Text Box 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90500" y="4238625"/>
          <a:ext cx="65087" cy="36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174625</xdr:rowOff>
    </xdr:to>
    <xdr:sp macro="" textlink="">
      <xdr:nvSpPr>
        <xdr:cNvPr id="32" name="Text Box 1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90500" y="4238625"/>
          <a:ext cx="65087" cy="36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21" name="Text Box 1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33" name="Text Box 1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165100</xdr:rowOff>
    </xdr:to>
    <xdr:sp macro="" textlink="">
      <xdr:nvSpPr>
        <xdr:cNvPr id="34" name="Text Box 24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35" name="Text Box 1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36" name="Text Box 1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165100</xdr:rowOff>
    </xdr:to>
    <xdr:sp macro="" textlink="">
      <xdr:nvSpPr>
        <xdr:cNvPr id="37" name="Text Box 2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165100</xdr:rowOff>
    </xdr:to>
    <xdr:sp macro="" textlink="">
      <xdr:nvSpPr>
        <xdr:cNvPr id="38" name="Text Box 2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39" name="Text Box 1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1" name="Text Box 1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2" name="Text Box 1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43" name="Text Box 2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4" name="Text Box 1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5" name="Text Box 1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46" name="Text Box 2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47" name="Text Box 2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8" name="Text Box 1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9" name="Text Box 1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51" name="Text Box 1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165100</xdr:rowOff>
    </xdr:to>
    <xdr:sp macro="" textlink="">
      <xdr:nvSpPr>
        <xdr:cNvPr id="52" name="Text Box 24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53" name="Text Box 1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54" name="Text Box 1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165100</xdr:rowOff>
    </xdr:to>
    <xdr:sp macro="" textlink="">
      <xdr:nvSpPr>
        <xdr:cNvPr id="55" name="Text Box 2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165100</xdr:rowOff>
    </xdr:to>
    <xdr:sp macro="" textlink="">
      <xdr:nvSpPr>
        <xdr:cNvPr id="56" name="Text Box 24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57" name="Text Box 1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58" name="Text Box 1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174625</xdr:rowOff>
    </xdr:to>
    <xdr:sp macro="" textlink="">
      <xdr:nvSpPr>
        <xdr:cNvPr id="59" name="Text Box 1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174625</xdr:rowOff>
    </xdr:to>
    <xdr:sp macro="" textlink="">
      <xdr:nvSpPr>
        <xdr:cNvPr id="60" name="Text Box 1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165100</xdr:rowOff>
    </xdr:to>
    <xdr:sp macro="" textlink="">
      <xdr:nvSpPr>
        <xdr:cNvPr id="61" name="Text Box 2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174625</xdr:rowOff>
    </xdr:to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174625</xdr:rowOff>
    </xdr:to>
    <xdr:sp macro="" textlink="">
      <xdr:nvSpPr>
        <xdr:cNvPr id="63" name="Text Box 1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165100</xdr:rowOff>
    </xdr:to>
    <xdr:sp macro="" textlink="">
      <xdr:nvSpPr>
        <xdr:cNvPr id="64" name="Text Box 24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165100</xdr:rowOff>
    </xdr:to>
    <xdr:sp macro="" textlink="">
      <xdr:nvSpPr>
        <xdr:cNvPr id="65" name="Text Box 2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174625</xdr:rowOff>
    </xdr:to>
    <xdr:sp macro="" textlink="">
      <xdr:nvSpPr>
        <xdr:cNvPr id="66" name="Text Box 1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174625</xdr:rowOff>
    </xdr:to>
    <xdr:sp macro="" textlink="">
      <xdr:nvSpPr>
        <xdr:cNvPr id="67" name="Text Box 1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174625</xdr:rowOff>
    </xdr:to>
    <xdr:sp macro="" textlink="">
      <xdr:nvSpPr>
        <xdr:cNvPr id="68" name="Text Box 1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174625</xdr:rowOff>
    </xdr:to>
    <xdr:sp macro="" textlink="">
      <xdr:nvSpPr>
        <xdr:cNvPr id="69" name="Text Box 1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165100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174625</xdr:rowOff>
    </xdr:to>
    <xdr:sp macro="" textlink="">
      <xdr:nvSpPr>
        <xdr:cNvPr id="71" name="Text Box 1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174625</xdr:rowOff>
    </xdr:to>
    <xdr:sp macro="" textlink="">
      <xdr:nvSpPr>
        <xdr:cNvPr id="72" name="Text Box 1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165100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165100</xdr:rowOff>
    </xdr:to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174625</xdr:rowOff>
    </xdr:to>
    <xdr:sp macro="" textlink="">
      <xdr:nvSpPr>
        <xdr:cNvPr id="75" name="Text Box 1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174625</xdr:rowOff>
    </xdr:to>
    <xdr:sp macro="" textlink="">
      <xdr:nvSpPr>
        <xdr:cNvPr id="76" name="Text Box 1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174625</xdr:rowOff>
    </xdr:to>
    <xdr:sp macro="" textlink="">
      <xdr:nvSpPr>
        <xdr:cNvPr id="77" name="Text Box 1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174625</xdr:rowOff>
    </xdr:to>
    <xdr:sp macro="" textlink="">
      <xdr:nvSpPr>
        <xdr:cNvPr id="78" name="Text Box 1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165100</xdr:rowOff>
    </xdr:to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174625</xdr:rowOff>
    </xdr:to>
    <xdr:sp macro="" textlink="">
      <xdr:nvSpPr>
        <xdr:cNvPr id="80" name="Text Box 1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174625</xdr:rowOff>
    </xdr:to>
    <xdr:sp macro="" textlink="">
      <xdr:nvSpPr>
        <xdr:cNvPr id="81" name="Text Box 1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165100</xdr:rowOff>
    </xdr:to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165100</xdr:rowOff>
    </xdr:to>
    <xdr:sp macro="" textlink="">
      <xdr:nvSpPr>
        <xdr:cNvPr id="83" name="Text Box 24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174625</xdr:rowOff>
    </xdr:to>
    <xdr:sp macro="" textlink="">
      <xdr:nvSpPr>
        <xdr:cNvPr id="84" name="Text Box 1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174625</xdr:rowOff>
    </xdr:to>
    <xdr:sp macro="" textlink="">
      <xdr:nvSpPr>
        <xdr:cNvPr id="85" name="Text Box 1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174625</xdr:rowOff>
    </xdr:to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174625</xdr:rowOff>
    </xdr:to>
    <xdr:sp macro="" textlink="">
      <xdr:nvSpPr>
        <xdr:cNvPr id="87" name="Text Box 1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165100</xdr:rowOff>
    </xdr:to>
    <xdr:sp macro="" textlink="">
      <xdr:nvSpPr>
        <xdr:cNvPr id="88" name="Text Box 2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174625</xdr:rowOff>
    </xdr:to>
    <xdr:sp macro="" textlink="">
      <xdr:nvSpPr>
        <xdr:cNvPr id="89" name="Text Box 1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174625</xdr:rowOff>
    </xdr:to>
    <xdr:sp macro="" textlink="">
      <xdr:nvSpPr>
        <xdr:cNvPr id="90" name="Text Box 1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165100</xdr:rowOff>
    </xdr:to>
    <xdr:sp macro="" textlink="">
      <xdr:nvSpPr>
        <xdr:cNvPr id="91" name="Text Box 24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165100</xdr:rowOff>
    </xdr:to>
    <xdr:sp macro="" textlink="">
      <xdr:nvSpPr>
        <xdr:cNvPr id="92" name="Text Box 24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174625</xdr:rowOff>
    </xdr:to>
    <xdr:sp macro="" textlink="">
      <xdr:nvSpPr>
        <xdr:cNvPr id="93" name="Text Box 1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174625</xdr:rowOff>
    </xdr:to>
    <xdr:sp macro="" textlink="">
      <xdr:nvSpPr>
        <xdr:cNvPr id="94" name="Text Box 1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174625</xdr:rowOff>
    </xdr:to>
    <xdr:sp macro="" textlink="">
      <xdr:nvSpPr>
        <xdr:cNvPr id="95" name="Text Box 1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174625</xdr:rowOff>
    </xdr:to>
    <xdr:sp macro="" textlink="">
      <xdr:nvSpPr>
        <xdr:cNvPr id="96" name="Text Box 1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165100</xdr:rowOff>
    </xdr:to>
    <xdr:sp macro="" textlink="">
      <xdr:nvSpPr>
        <xdr:cNvPr id="97" name="Text Box 2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174625</xdr:rowOff>
    </xdr:to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174625</xdr:rowOff>
    </xdr:to>
    <xdr:sp macro="" textlink="">
      <xdr:nvSpPr>
        <xdr:cNvPr id="99" name="Text Box 1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165100</xdr:rowOff>
    </xdr:to>
    <xdr:sp macro="" textlink="">
      <xdr:nvSpPr>
        <xdr:cNvPr id="100" name="Text Box 24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165100</xdr:rowOff>
    </xdr:to>
    <xdr:sp macro="" textlink="">
      <xdr:nvSpPr>
        <xdr:cNvPr id="101" name="Text Box 24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174625</xdr:rowOff>
    </xdr:to>
    <xdr:sp macro="" textlink="">
      <xdr:nvSpPr>
        <xdr:cNvPr id="102" name="Text Box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174625</xdr:rowOff>
    </xdr:to>
    <xdr:sp macro="" textlink="">
      <xdr:nvSpPr>
        <xdr:cNvPr id="103" name="Text Box 1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174625</xdr:rowOff>
    </xdr:to>
    <xdr:sp macro="" textlink="">
      <xdr:nvSpPr>
        <xdr:cNvPr id="104" name="Text Box 1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174625</xdr:rowOff>
    </xdr:to>
    <xdr:sp macro="" textlink="">
      <xdr:nvSpPr>
        <xdr:cNvPr id="105" name="Text Box 1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165100</xdr:rowOff>
    </xdr:to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174625</xdr:rowOff>
    </xdr:to>
    <xdr:sp macro="" textlink="">
      <xdr:nvSpPr>
        <xdr:cNvPr id="107" name="Text Box 1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174625</xdr:rowOff>
    </xdr:to>
    <xdr:sp macro="" textlink="">
      <xdr:nvSpPr>
        <xdr:cNvPr id="108" name="Text Box 1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165100</xdr:rowOff>
    </xdr:to>
    <xdr:sp macro="" textlink="">
      <xdr:nvSpPr>
        <xdr:cNvPr id="109" name="Text Box 24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165100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174625</xdr:rowOff>
    </xdr:to>
    <xdr:sp macro="" textlink="">
      <xdr:nvSpPr>
        <xdr:cNvPr id="111" name="Text Box 1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174625</xdr:rowOff>
    </xdr:to>
    <xdr:sp macro="" textlink="">
      <xdr:nvSpPr>
        <xdr:cNvPr id="112" name="Text Box 1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68</xdr:row>
      <xdr:rowOff>0</xdr:rowOff>
    </xdr:from>
    <xdr:to>
      <xdr:col>1</xdr:col>
      <xdr:colOff>65087</xdr:colOff>
      <xdr:row>69</xdr:row>
      <xdr:rowOff>174625</xdr:rowOff>
    </xdr:to>
    <xdr:sp macro="" textlink="">
      <xdr:nvSpPr>
        <xdr:cNvPr id="113" name="Text Box 1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68</xdr:row>
      <xdr:rowOff>0</xdr:rowOff>
    </xdr:from>
    <xdr:to>
      <xdr:col>1</xdr:col>
      <xdr:colOff>65087</xdr:colOff>
      <xdr:row>69</xdr:row>
      <xdr:rowOff>174625</xdr:rowOff>
    </xdr:to>
    <xdr:sp macro="" textlink="">
      <xdr:nvSpPr>
        <xdr:cNvPr id="114" name="Text Box 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68</xdr:row>
      <xdr:rowOff>0</xdr:rowOff>
    </xdr:from>
    <xdr:to>
      <xdr:col>1</xdr:col>
      <xdr:colOff>65087</xdr:colOff>
      <xdr:row>69</xdr:row>
      <xdr:rowOff>165100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68</xdr:row>
      <xdr:rowOff>0</xdr:rowOff>
    </xdr:from>
    <xdr:to>
      <xdr:col>1</xdr:col>
      <xdr:colOff>65087</xdr:colOff>
      <xdr:row>69</xdr:row>
      <xdr:rowOff>174625</xdr:rowOff>
    </xdr:to>
    <xdr:sp macro="" textlink="">
      <xdr:nvSpPr>
        <xdr:cNvPr id="116" name="Text Box 1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68</xdr:row>
      <xdr:rowOff>0</xdr:rowOff>
    </xdr:from>
    <xdr:to>
      <xdr:col>1</xdr:col>
      <xdr:colOff>65087</xdr:colOff>
      <xdr:row>69</xdr:row>
      <xdr:rowOff>174625</xdr:rowOff>
    </xdr:to>
    <xdr:sp macro="" textlink="">
      <xdr:nvSpPr>
        <xdr:cNvPr id="117" name="Text Box 1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68</xdr:row>
      <xdr:rowOff>0</xdr:rowOff>
    </xdr:from>
    <xdr:to>
      <xdr:col>1</xdr:col>
      <xdr:colOff>65087</xdr:colOff>
      <xdr:row>69</xdr:row>
      <xdr:rowOff>165100</xdr:rowOff>
    </xdr:to>
    <xdr:sp macro="" textlink="">
      <xdr:nvSpPr>
        <xdr:cNvPr id="118" name="Text Box 24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68</xdr:row>
      <xdr:rowOff>0</xdr:rowOff>
    </xdr:from>
    <xdr:to>
      <xdr:col>1</xdr:col>
      <xdr:colOff>65087</xdr:colOff>
      <xdr:row>69</xdr:row>
      <xdr:rowOff>165100</xdr:rowOff>
    </xdr:to>
    <xdr:sp macro="" textlink="">
      <xdr:nvSpPr>
        <xdr:cNvPr id="119" name="Text Box 24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68</xdr:row>
      <xdr:rowOff>0</xdr:rowOff>
    </xdr:from>
    <xdr:to>
      <xdr:col>1</xdr:col>
      <xdr:colOff>65087</xdr:colOff>
      <xdr:row>69</xdr:row>
      <xdr:rowOff>174625</xdr:rowOff>
    </xdr:to>
    <xdr:sp macro="" textlink="">
      <xdr:nvSpPr>
        <xdr:cNvPr id="120" name="Text Box 1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68</xdr:row>
      <xdr:rowOff>0</xdr:rowOff>
    </xdr:from>
    <xdr:to>
      <xdr:col>1</xdr:col>
      <xdr:colOff>65087</xdr:colOff>
      <xdr:row>69</xdr:row>
      <xdr:rowOff>174625</xdr:rowOff>
    </xdr:to>
    <xdr:sp macro="" textlink="">
      <xdr:nvSpPr>
        <xdr:cNvPr id="121" name="Text Box 1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174625</xdr:rowOff>
    </xdr:to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174625</xdr:rowOff>
    </xdr:to>
    <xdr:sp macro="" textlink="">
      <xdr:nvSpPr>
        <xdr:cNvPr id="123" name="Text Box 1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165100</xdr:rowOff>
    </xdr:to>
    <xdr:sp macro="" textlink="">
      <xdr:nvSpPr>
        <xdr:cNvPr id="124" name="Text Box 24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174625</xdr:rowOff>
    </xdr:to>
    <xdr:sp macro="" textlink="">
      <xdr:nvSpPr>
        <xdr:cNvPr id="125" name="Text Box 1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174625</xdr:rowOff>
    </xdr:to>
    <xdr:sp macro="" textlink="">
      <xdr:nvSpPr>
        <xdr:cNvPr id="126" name="Text Box 1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165100</xdr:rowOff>
    </xdr:to>
    <xdr:sp macro="" textlink="">
      <xdr:nvSpPr>
        <xdr:cNvPr id="127" name="Text Box 24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165100</xdr:rowOff>
    </xdr:to>
    <xdr:sp macro="" textlink="">
      <xdr:nvSpPr>
        <xdr:cNvPr id="128" name="Text Box 24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174625</xdr:rowOff>
    </xdr:to>
    <xdr:sp macro="" textlink="">
      <xdr:nvSpPr>
        <xdr:cNvPr id="129" name="Text Box 1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174625</xdr:rowOff>
    </xdr:to>
    <xdr:sp macro="" textlink="">
      <xdr:nvSpPr>
        <xdr:cNvPr id="130" name="Text Box 1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174625</xdr:rowOff>
    </xdr:to>
    <xdr:sp macro="" textlink="">
      <xdr:nvSpPr>
        <xdr:cNvPr id="131" name="Text Box 1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174625</xdr:rowOff>
    </xdr:to>
    <xdr:sp macro="" textlink="">
      <xdr:nvSpPr>
        <xdr:cNvPr id="132" name="Text Box 1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165100</xdr:rowOff>
    </xdr:to>
    <xdr:sp macro="" textlink="">
      <xdr:nvSpPr>
        <xdr:cNvPr id="133" name="Text Box 2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174625</xdr:rowOff>
    </xdr:to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174625</xdr:rowOff>
    </xdr:to>
    <xdr:sp macro="" textlink="">
      <xdr:nvSpPr>
        <xdr:cNvPr id="135" name="Text Box 13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165100</xdr:rowOff>
    </xdr:to>
    <xdr:sp macro="" textlink="">
      <xdr:nvSpPr>
        <xdr:cNvPr id="136" name="Text Box 24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165100</xdr:rowOff>
    </xdr:to>
    <xdr:sp macro="" textlink="">
      <xdr:nvSpPr>
        <xdr:cNvPr id="137" name="Text Box 24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174625</xdr:rowOff>
    </xdr:to>
    <xdr:sp macro="" textlink="">
      <xdr:nvSpPr>
        <xdr:cNvPr id="138" name="Text Box 1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174625</xdr:rowOff>
    </xdr:to>
    <xdr:sp macro="" textlink="">
      <xdr:nvSpPr>
        <xdr:cNvPr id="139" name="Text Box 1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174625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174625</xdr:rowOff>
    </xdr:to>
    <xdr:sp macro="" textlink="">
      <xdr:nvSpPr>
        <xdr:cNvPr id="141" name="Text Box 1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165100</xdr:rowOff>
    </xdr:to>
    <xdr:sp macro="" textlink="">
      <xdr:nvSpPr>
        <xdr:cNvPr id="142" name="Text Box 24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174625</xdr:rowOff>
    </xdr:to>
    <xdr:sp macro="" textlink="">
      <xdr:nvSpPr>
        <xdr:cNvPr id="143" name="Text Box 1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174625</xdr:rowOff>
    </xdr:to>
    <xdr:sp macro="" textlink="">
      <xdr:nvSpPr>
        <xdr:cNvPr id="144" name="Text Box 1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165100</xdr:rowOff>
    </xdr:to>
    <xdr:sp macro="" textlink="">
      <xdr:nvSpPr>
        <xdr:cNvPr id="145" name="Text Box 2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165100</xdr:rowOff>
    </xdr:to>
    <xdr:sp macro="" textlink="">
      <xdr:nvSpPr>
        <xdr:cNvPr id="146" name="Text Box 24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174625</xdr:rowOff>
    </xdr:to>
    <xdr:sp macro="" textlink="">
      <xdr:nvSpPr>
        <xdr:cNvPr id="147" name="Text Box 1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174625</xdr:rowOff>
    </xdr:to>
    <xdr:sp macro="" textlink="">
      <xdr:nvSpPr>
        <xdr:cNvPr id="148" name="Text Box 1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174625</xdr:rowOff>
    </xdr:to>
    <xdr:sp macro="" textlink="">
      <xdr:nvSpPr>
        <xdr:cNvPr id="149" name="Text Box 1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174625</xdr:rowOff>
    </xdr:to>
    <xdr:sp macro="" textlink="">
      <xdr:nvSpPr>
        <xdr:cNvPr id="150" name="Text Box 1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165100</xdr:rowOff>
    </xdr:to>
    <xdr:sp macro="" textlink="">
      <xdr:nvSpPr>
        <xdr:cNvPr id="151" name="Text Box 2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174625</xdr:rowOff>
    </xdr:to>
    <xdr:sp macro="" textlink="">
      <xdr:nvSpPr>
        <xdr:cNvPr id="152" name="Text Box 1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174625</xdr:rowOff>
    </xdr:to>
    <xdr:sp macro="" textlink="">
      <xdr:nvSpPr>
        <xdr:cNvPr id="153" name="Text Box 1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165100</xdr:rowOff>
    </xdr:to>
    <xdr:sp macro="" textlink="">
      <xdr:nvSpPr>
        <xdr:cNvPr id="154" name="Text Box 24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165100</xdr:rowOff>
    </xdr:to>
    <xdr:sp macro="" textlink="">
      <xdr:nvSpPr>
        <xdr:cNvPr id="155" name="Text Box 2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174625</xdr:rowOff>
    </xdr:to>
    <xdr:sp macro="" textlink="">
      <xdr:nvSpPr>
        <xdr:cNvPr id="156" name="Text Box 1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174625</xdr:rowOff>
    </xdr:to>
    <xdr:sp macro="" textlink="">
      <xdr:nvSpPr>
        <xdr:cNvPr id="157" name="Text Box 1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174625</xdr:rowOff>
    </xdr:to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174625</xdr:rowOff>
    </xdr:to>
    <xdr:sp macro="" textlink="">
      <xdr:nvSpPr>
        <xdr:cNvPr id="159" name="Text Box 1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165100</xdr:rowOff>
    </xdr:to>
    <xdr:sp macro="" textlink="">
      <xdr:nvSpPr>
        <xdr:cNvPr id="160" name="Text Box 24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174625</xdr:rowOff>
    </xdr:to>
    <xdr:sp macro="" textlink="">
      <xdr:nvSpPr>
        <xdr:cNvPr id="161" name="Text Box 13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174625</xdr:rowOff>
    </xdr:to>
    <xdr:sp macro="" textlink="">
      <xdr:nvSpPr>
        <xdr:cNvPr id="162" name="Text Box 1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165100</xdr:rowOff>
    </xdr:to>
    <xdr:sp macro="" textlink="">
      <xdr:nvSpPr>
        <xdr:cNvPr id="163" name="Text Box 2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165100</xdr:rowOff>
    </xdr:to>
    <xdr:sp macro="" textlink="">
      <xdr:nvSpPr>
        <xdr:cNvPr id="164" name="Text Box 24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174625</xdr:rowOff>
    </xdr:to>
    <xdr:sp macro="" textlink="">
      <xdr:nvSpPr>
        <xdr:cNvPr id="165" name="Text Box 1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174625</xdr:rowOff>
    </xdr:to>
    <xdr:sp macro="" textlink="">
      <xdr:nvSpPr>
        <xdr:cNvPr id="166" name="Text Box 1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2542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174625</xdr:rowOff>
    </xdr:to>
    <xdr:sp macro="" textlink="">
      <xdr:nvSpPr>
        <xdr:cNvPr id="167" name="Text Box 1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174625</xdr:rowOff>
    </xdr:to>
    <xdr:sp macro="" textlink="">
      <xdr:nvSpPr>
        <xdr:cNvPr id="168" name="Text Box 1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165100</xdr:rowOff>
    </xdr:to>
    <xdr:sp macro="" textlink="">
      <xdr:nvSpPr>
        <xdr:cNvPr id="169" name="Text Box 24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174625</xdr:rowOff>
    </xdr:to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174625</xdr:rowOff>
    </xdr:to>
    <xdr:sp macro="" textlink="">
      <xdr:nvSpPr>
        <xdr:cNvPr id="171" name="Text Box 1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165100</xdr:rowOff>
    </xdr:to>
    <xdr:sp macro="" textlink="">
      <xdr:nvSpPr>
        <xdr:cNvPr id="172" name="Text Box 24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165100</xdr:rowOff>
    </xdr:to>
    <xdr:sp macro="" textlink="">
      <xdr:nvSpPr>
        <xdr:cNvPr id="173" name="Text Box 2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174625</xdr:rowOff>
    </xdr:to>
    <xdr:sp macro="" textlink="">
      <xdr:nvSpPr>
        <xdr:cNvPr id="174" name="Text Box 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174625</xdr:rowOff>
    </xdr:to>
    <xdr:sp macro="" textlink="">
      <xdr:nvSpPr>
        <xdr:cNvPr id="175" name="Text Box 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176" name="Text Box 1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177" name="Text Box 1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178" name="Text Box 24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179" name="Text Box 1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180" name="Text Box 1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181" name="Text Box 24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182" name="Text Box 24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183" name="Text Box 1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184" name="Text Box 1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185" name="Text Box 1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186" name="Text Box 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187" name="Text Box 2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188" name="Text Box 1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189" name="Text Box 1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190" name="Text Box 24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191" name="Text Box 24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192" name="Text Box 1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193" name="Text Box 1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195" name="Text Box 1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196" name="Text Box 24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197" name="Text Box 1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198" name="Text Box 1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199" name="Text Box 24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200" name="Text Box 24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201" name="Text Box 1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202" name="Text Box 1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203" name="Text Box 1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204" name="Text Box 1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205" name="Text Box 2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207" name="Text Box 1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208" name="Text Box 24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209" name="Text Box 24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210" name="Text Box 1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211" name="Text Box 1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212" name="Text Box 13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213" name="Text Box 13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214" name="Text Box 24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215" name="Text Box 13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216" name="Text Box 13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217" name="Text Box 24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218" name="Text Box 2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219" name="Text Box 13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220" name="Text Box 1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221" name="Text Box 13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222" name="Text Box 13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223" name="Text Box 24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224" name="Text Box 1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225" name="Text Box 1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226" name="Text Box 24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227" name="Text Box 24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228" name="Text Box 13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229" name="Text Box 13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230" name="Text Box 13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231" name="Text Box 1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232" name="Text Box 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233" name="Text Box 1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234" name="Text Box 1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235" name="Text Box 2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236" name="Text Box 24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237" name="Text Box 13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238" name="Text Box 13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239" name="Text Box 13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240" name="Text Box 13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241" name="Text Box 24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242" name="Text Box 13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243" name="Text Box 13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244" name="Text Box 24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245" name="Text Box 2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246" name="Text Box 13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247" name="Text Box 1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248" name="Text Box 1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249" name="Text Box 1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250" name="Text Box 24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251" name="Text Box 13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252" name="Text Box 13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253" name="Text Box 24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254" name="Text Box 24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255" name="Text Box 1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256" name="Text Box 13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257" name="Text Box 13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258" name="Text Box 13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259" name="Text Box 24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260" name="Text Box 13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261" name="Text Box 13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262" name="Text Box 24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263" name="Text Box 24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264" name="Text Box 1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265" name="Text Box 1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267" name="Text Box 1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268" name="Text Box 24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269" name="Text Box 1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270" name="Text Box 1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271" name="Text Box 24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272" name="Text Box 24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273" name="Text Box 1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274" name="Text Box 1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254250" y="4800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174625</xdr:rowOff>
    </xdr:to>
    <xdr:sp macro="" textlink="">
      <xdr:nvSpPr>
        <xdr:cNvPr id="275" name="Text Box 1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174625</xdr:rowOff>
    </xdr:to>
    <xdr:sp macro="" textlink="">
      <xdr:nvSpPr>
        <xdr:cNvPr id="276" name="Text Box 13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165100</xdr:rowOff>
    </xdr:to>
    <xdr:sp macro="" textlink="">
      <xdr:nvSpPr>
        <xdr:cNvPr id="277" name="Text Box 24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174625</xdr:rowOff>
    </xdr:to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174625</xdr:rowOff>
    </xdr:to>
    <xdr:sp macro="" textlink="">
      <xdr:nvSpPr>
        <xdr:cNvPr id="279" name="Text Box 1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165100</xdr:rowOff>
    </xdr:to>
    <xdr:sp macro="" textlink="">
      <xdr:nvSpPr>
        <xdr:cNvPr id="280" name="Text Box 24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165100</xdr:rowOff>
    </xdr:to>
    <xdr:sp macro="" textlink="">
      <xdr:nvSpPr>
        <xdr:cNvPr id="281" name="Text Box 24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174625</xdr:rowOff>
    </xdr:to>
    <xdr:sp macro="" textlink="">
      <xdr:nvSpPr>
        <xdr:cNvPr id="282" name="Text Box 13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174625</xdr:rowOff>
    </xdr:to>
    <xdr:sp macro="" textlink="">
      <xdr:nvSpPr>
        <xdr:cNvPr id="283" name="Text Box 13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308</xdr:row>
      <xdr:rowOff>0</xdr:rowOff>
    </xdr:from>
    <xdr:to>
      <xdr:col>1</xdr:col>
      <xdr:colOff>65087</xdr:colOff>
      <xdr:row>309</xdr:row>
      <xdr:rowOff>174625</xdr:rowOff>
    </xdr:to>
    <xdr:sp macro="" textlink="">
      <xdr:nvSpPr>
        <xdr:cNvPr id="284" name="Text Box 1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308</xdr:row>
      <xdr:rowOff>0</xdr:rowOff>
    </xdr:from>
    <xdr:to>
      <xdr:col>1</xdr:col>
      <xdr:colOff>65087</xdr:colOff>
      <xdr:row>309</xdr:row>
      <xdr:rowOff>174625</xdr:rowOff>
    </xdr:to>
    <xdr:sp macro="" textlink="">
      <xdr:nvSpPr>
        <xdr:cNvPr id="285" name="Text Box 1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308</xdr:row>
      <xdr:rowOff>0</xdr:rowOff>
    </xdr:from>
    <xdr:to>
      <xdr:col>1</xdr:col>
      <xdr:colOff>65087</xdr:colOff>
      <xdr:row>309</xdr:row>
      <xdr:rowOff>165100</xdr:rowOff>
    </xdr:to>
    <xdr:sp macro="" textlink="">
      <xdr:nvSpPr>
        <xdr:cNvPr id="286" name="Text Box 2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308</xdr:row>
      <xdr:rowOff>0</xdr:rowOff>
    </xdr:from>
    <xdr:to>
      <xdr:col>1</xdr:col>
      <xdr:colOff>65087</xdr:colOff>
      <xdr:row>309</xdr:row>
      <xdr:rowOff>174625</xdr:rowOff>
    </xdr:to>
    <xdr:sp macro="" textlink="">
      <xdr:nvSpPr>
        <xdr:cNvPr id="287" name="Text Box 1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308</xdr:row>
      <xdr:rowOff>0</xdr:rowOff>
    </xdr:from>
    <xdr:to>
      <xdr:col>1</xdr:col>
      <xdr:colOff>65087</xdr:colOff>
      <xdr:row>309</xdr:row>
      <xdr:rowOff>174625</xdr:rowOff>
    </xdr:to>
    <xdr:sp macro="" textlink="">
      <xdr:nvSpPr>
        <xdr:cNvPr id="288" name="Text Box 1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308</xdr:row>
      <xdr:rowOff>0</xdr:rowOff>
    </xdr:from>
    <xdr:to>
      <xdr:col>1</xdr:col>
      <xdr:colOff>65087</xdr:colOff>
      <xdr:row>309</xdr:row>
      <xdr:rowOff>165100</xdr:rowOff>
    </xdr:to>
    <xdr:sp macro="" textlink="">
      <xdr:nvSpPr>
        <xdr:cNvPr id="289" name="Text Box 24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308</xdr:row>
      <xdr:rowOff>0</xdr:rowOff>
    </xdr:from>
    <xdr:to>
      <xdr:col>1</xdr:col>
      <xdr:colOff>65087</xdr:colOff>
      <xdr:row>309</xdr:row>
      <xdr:rowOff>165100</xdr:rowOff>
    </xdr:to>
    <xdr:sp macro="" textlink="">
      <xdr:nvSpPr>
        <xdr:cNvPr id="290" name="Text Box 24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308</xdr:row>
      <xdr:rowOff>0</xdr:rowOff>
    </xdr:from>
    <xdr:to>
      <xdr:col>1</xdr:col>
      <xdr:colOff>65087</xdr:colOff>
      <xdr:row>309</xdr:row>
      <xdr:rowOff>174625</xdr:rowOff>
    </xdr:to>
    <xdr:sp macro="" textlink="">
      <xdr:nvSpPr>
        <xdr:cNvPr id="291" name="Text Box 1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308</xdr:row>
      <xdr:rowOff>0</xdr:rowOff>
    </xdr:from>
    <xdr:to>
      <xdr:col>1</xdr:col>
      <xdr:colOff>65087</xdr:colOff>
      <xdr:row>309</xdr:row>
      <xdr:rowOff>174625</xdr:rowOff>
    </xdr:to>
    <xdr:sp macro="" textlink="">
      <xdr:nvSpPr>
        <xdr:cNvPr id="292" name="Text Box 13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293" name="Text Box 1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294" name="Text Box 1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165100</xdr:rowOff>
    </xdr:to>
    <xdr:sp macro="" textlink="">
      <xdr:nvSpPr>
        <xdr:cNvPr id="295" name="Text Box 2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296" name="Text Box 13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297" name="Text Box 13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165100</xdr:rowOff>
    </xdr:to>
    <xdr:sp macro="" textlink="">
      <xdr:nvSpPr>
        <xdr:cNvPr id="298" name="Text Box 24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165100</xdr:rowOff>
    </xdr:to>
    <xdr:sp macro="" textlink="">
      <xdr:nvSpPr>
        <xdr:cNvPr id="299" name="Text Box 24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300" name="Text Box 1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301" name="Text Box 13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302" name="Text Box 13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303" name="Text Box 13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165100</xdr:rowOff>
    </xdr:to>
    <xdr:sp macro="" textlink="">
      <xdr:nvSpPr>
        <xdr:cNvPr id="304" name="Text Box 24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305" name="Text Box 1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306" name="Text Box 13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165100</xdr:rowOff>
    </xdr:to>
    <xdr:sp macro="" textlink="">
      <xdr:nvSpPr>
        <xdr:cNvPr id="307" name="Text Box 24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165100</xdr:rowOff>
    </xdr:to>
    <xdr:sp macro="" textlink="">
      <xdr:nvSpPr>
        <xdr:cNvPr id="308" name="Text Box 24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309" name="Text Box 1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310" name="Text Box 13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254250" y="723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174625</xdr:rowOff>
    </xdr:to>
    <xdr:sp macro="" textlink="">
      <xdr:nvSpPr>
        <xdr:cNvPr id="311" name="Text Box 1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174625</xdr:rowOff>
    </xdr:to>
    <xdr:sp macro="" textlink="">
      <xdr:nvSpPr>
        <xdr:cNvPr id="312" name="Text Box 13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165100</xdr:rowOff>
    </xdr:to>
    <xdr:sp macro="" textlink="">
      <xdr:nvSpPr>
        <xdr:cNvPr id="313" name="Text Box 24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174625</xdr:rowOff>
    </xdr:to>
    <xdr:sp macro="" textlink="">
      <xdr:nvSpPr>
        <xdr:cNvPr id="314" name="Text Box 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174625</xdr:rowOff>
    </xdr:to>
    <xdr:sp macro="" textlink="">
      <xdr:nvSpPr>
        <xdr:cNvPr id="315" name="Text Box 1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165100</xdr:rowOff>
    </xdr:to>
    <xdr:sp macro="" textlink="">
      <xdr:nvSpPr>
        <xdr:cNvPr id="316" name="Text Box 24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165100</xdr:rowOff>
    </xdr:to>
    <xdr:sp macro="" textlink="">
      <xdr:nvSpPr>
        <xdr:cNvPr id="317" name="Text Box 24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174625</xdr:rowOff>
    </xdr:to>
    <xdr:sp macro="" textlink="">
      <xdr:nvSpPr>
        <xdr:cNvPr id="318" name="Text Box 13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174625</xdr:rowOff>
    </xdr:to>
    <xdr:sp macro="" textlink="">
      <xdr:nvSpPr>
        <xdr:cNvPr id="319" name="Text Box 13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254250" y="744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320" name="Text Box 13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321" name="Text Box 13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165100</xdr:rowOff>
    </xdr:to>
    <xdr:sp macro="" textlink="">
      <xdr:nvSpPr>
        <xdr:cNvPr id="322" name="Text Box 24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323" name="Text Box 13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324" name="Text Box 1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165100</xdr:rowOff>
    </xdr:to>
    <xdr:sp macro="" textlink="">
      <xdr:nvSpPr>
        <xdr:cNvPr id="325" name="Text Box 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165100</xdr:rowOff>
    </xdr:to>
    <xdr:sp macro="" textlink="">
      <xdr:nvSpPr>
        <xdr:cNvPr id="326" name="Text Box 2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327" name="Text Box 13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328" name="Text Box 13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329" name="Text Box 13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330" name="Text Box 13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331" name="Text Box 24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332" name="Text Box 13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333" name="Text Box 13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334" name="Text Box 24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335" name="Text Box 2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336" name="Text Box 13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337" name="Text Box 13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338" name="Text Box 1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339" name="Text Box 1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165100</xdr:rowOff>
    </xdr:to>
    <xdr:sp macro="" textlink="">
      <xdr:nvSpPr>
        <xdr:cNvPr id="340" name="Text Box 24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341" name="Text Box 13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342" name="Text Box 13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165100</xdr:rowOff>
    </xdr:to>
    <xdr:sp macro="" textlink="">
      <xdr:nvSpPr>
        <xdr:cNvPr id="343" name="Text Box 24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165100</xdr:rowOff>
    </xdr:to>
    <xdr:sp macro="" textlink="">
      <xdr:nvSpPr>
        <xdr:cNvPr id="344" name="Text Box 24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345" name="Text Box 1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346" name="Text Box 13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254250" y="8013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262</xdr:row>
      <xdr:rowOff>0</xdr:rowOff>
    </xdr:from>
    <xdr:to>
      <xdr:col>1</xdr:col>
      <xdr:colOff>65087</xdr:colOff>
      <xdr:row>263</xdr:row>
      <xdr:rowOff>174625</xdr:rowOff>
    </xdr:to>
    <xdr:sp macro="" textlink="">
      <xdr:nvSpPr>
        <xdr:cNvPr id="347" name="Text Box 1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262</xdr:row>
      <xdr:rowOff>0</xdr:rowOff>
    </xdr:from>
    <xdr:to>
      <xdr:col>1</xdr:col>
      <xdr:colOff>65087</xdr:colOff>
      <xdr:row>263</xdr:row>
      <xdr:rowOff>174625</xdr:rowOff>
    </xdr:to>
    <xdr:sp macro="" textlink="">
      <xdr:nvSpPr>
        <xdr:cNvPr id="348" name="Text Box 1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262</xdr:row>
      <xdr:rowOff>0</xdr:rowOff>
    </xdr:from>
    <xdr:to>
      <xdr:col>1</xdr:col>
      <xdr:colOff>65087</xdr:colOff>
      <xdr:row>263</xdr:row>
      <xdr:rowOff>165100</xdr:rowOff>
    </xdr:to>
    <xdr:sp macro="" textlink="">
      <xdr:nvSpPr>
        <xdr:cNvPr id="349" name="Text Box 24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262</xdr:row>
      <xdr:rowOff>0</xdr:rowOff>
    </xdr:from>
    <xdr:to>
      <xdr:col>1</xdr:col>
      <xdr:colOff>65087</xdr:colOff>
      <xdr:row>263</xdr:row>
      <xdr:rowOff>174625</xdr:rowOff>
    </xdr:to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262</xdr:row>
      <xdr:rowOff>0</xdr:rowOff>
    </xdr:from>
    <xdr:to>
      <xdr:col>1</xdr:col>
      <xdr:colOff>65087</xdr:colOff>
      <xdr:row>263</xdr:row>
      <xdr:rowOff>174625</xdr:rowOff>
    </xdr:to>
    <xdr:sp macro="" textlink="">
      <xdr:nvSpPr>
        <xdr:cNvPr id="351" name="Text Box 1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262</xdr:row>
      <xdr:rowOff>0</xdr:rowOff>
    </xdr:from>
    <xdr:to>
      <xdr:col>1</xdr:col>
      <xdr:colOff>65087</xdr:colOff>
      <xdr:row>263</xdr:row>
      <xdr:rowOff>165100</xdr:rowOff>
    </xdr:to>
    <xdr:sp macro="" textlink="">
      <xdr:nvSpPr>
        <xdr:cNvPr id="352" name="Text Box 24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262</xdr:row>
      <xdr:rowOff>0</xdr:rowOff>
    </xdr:from>
    <xdr:to>
      <xdr:col>1</xdr:col>
      <xdr:colOff>65087</xdr:colOff>
      <xdr:row>263</xdr:row>
      <xdr:rowOff>165100</xdr:rowOff>
    </xdr:to>
    <xdr:sp macro="" textlink="">
      <xdr:nvSpPr>
        <xdr:cNvPr id="353" name="Text Box 24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262</xdr:row>
      <xdr:rowOff>0</xdr:rowOff>
    </xdr:from>
    <xdr:to>
      <xdr:col>1</xdr:col>
      <xdr:colOff>65087</xdr:colOff>
      <xdr:row>263</xdr:row>
      <xdr:rowOff>174625</xdr:rowOff>
    </xdr:to>
    <xdr:sp macro="" textlink="">
      <xdr:nvSpPr>
        <xdr:cNvPr id="354" name="Text Box 1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262</xdr:row>
      <xdr:rowOff>0</xdr:rowOff>
    </xdr:from>
    <xdr:to>
      <xdr:col>1</xdr:col>
      <xdr:colOff>65087</xdr:colOff>
      <xdr:row>263</xdr:row>
      <xdr:rowOff>174625</xdr:rowOff>
    </xdr:to>
    <xdr:sp macro="" textlink="">
      <xdr:nvSpPr>
        <xdr:cNvPr id="355" name="Text Box 1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60</xdr:row>
      <xdr:rowOff>0</xdr:rowOff>
    </xdr:from>
    <xdr:to>
      <xdr:col>1</xdr:col>
      <xdr:colOff>65087</xdr:colOff>
      <xdr:row>61</xdr:row>
      <xdr:rowOff>174625</xdr:rowOff>
    </xdr:to>
    <xdr:sp macro="" textlink="">
      <xdr:nvSpPr>
        <xdr:cNvPr id="356" name="Text Box 13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60</xdr:row>
      <xdr:rowOff>0</xdr:rowOff>
    </xdr:from>
    <xdr:to>
      <xdr:col>1</xdr:col>
      <xdr:colOff>65087</xdr:colOff>
      <xdr:row>61</xdr:row>
      <xdr:rowOff>174625</xdr:rowOff>
    </xdr:to>
    <xdr:sp macro="" textlink="">
      <xdr:nvSpPr>
        <xdr:cNvPr id="357" name="Text Box 1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60</xdr:row>
      <xdr:rowOff>0</xdr:rowOff>
    </xdr:from>
    <xdr:to>
      <xdr:col>1</xdr:col>
      <xdr:colOff>65087</xdr:colOff>
      <xdr:row>61</xdr:row>
      <xdr:rowOff>165100</xdr:rowOff>
    </xdr:to>
    <xdr:sp macro="" textlink="">
      <xdr:nvSpPr>
        <xdr:cNvPr id="358" name="Text Box 24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60</xdr:row>
      <xdr:rowOff>0</xdr:rowOff>
    </xdr:from>
    <xdr:to>
      <xdr:col>1</xdr:col>
      <xdr:colOff>65087</xdr:colOff>
      <xdr:row>61</xdr:row>
      <xdr:rowOff>174625</xdr:rowOff>
    </xdr:to>
    <xdr:sp macro="" textlink="">
      <xdr:nvSpPr>
        <xdr:cNvPr id="359" name="Text Box 13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60</xdr:row>
      <xdr:rowOff>0</xdr:rowOff>
    </xdr:from>
    <xdr:to>
      <xdr:col>1</xdr:col>
      <xdr:colOff>65087</xdr:colOff>
      <xdr:row>61</xdr:row>
      <xdr:rowOff>174625</xdr:rowOff>
    </xdr:to>
    <xdr:sp macro="" textlink="">
      <xdr:nvSpPr>
        <xdr:cNvPr id="360" name="Text Box 13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60</xdr:row>
      <xdr:rowOff>0</xdr:rowOff>
    </xdr:from>
    <xdr:to>
      <xdr:col>1</xdr:col>
      <xdr:colOff>65087</xdr:colOff>
      <xdr:row>61</xdr:row>
      <xdr:rowOff>165100</xdr:rowOff>
    </xdr:to>
    <xdr:sp macro="" textlink="">
      <xdr:nvSpPr>
        <xdr:cNvPr id="361" name="Text Box 24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60</xdr:row>
      <xdr:rowOff>0</xdr:rowOff>
    </xdr:from>
    <xdr:to>
      <xdr:col>1</xdr:col>
      <xdr:colOff>65087</xdr:colOff>
      <xdr:row>61</xdr:row>
      <xdr:rowOff>165100</xdr:rowOff>
    </xdr:to>
    <xdr:sp macro="" textlink="">
      <xdr:nvSpPr>
        <xdr:cNvPr id="362" name="Text Box 24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60</xdr:row>
      <xdr:rowOff>0</xdr:rowOff>
    </xdr:from>
    <xdr:to>
      <xdr:col>1</xdr:col>
      <xdr:colOff>65087</xdr:colOff>
      <xdr:row>61</xdr:row>
      <xdr:rowOff>174625</xdr:rowOff>
    </xdr:to>
    <xdr:sp macro="" textlink="">
      <xdr:nvSpPr>
        <xdr:cNvPr id="363" name="Text Box 13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60</xdr:row>
      <xdr:rowOff>0</xdr:rowOff>
    </xdr:from>
    <xdr:to>
      <xdr:col>1</xdr:col>
      <xdr:colOff>65087</xdr:colOff>
      <xdr:row>61</xdr:row>
      <xdr:rowOff>174625</xdr:rowOff>
    </xdr:to>
    <xdr:sp macro="" textlink="">
      <xdr:nvSpPr>
        <xdr:cNvPr id="364" name="Text Box 1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296</xdr:row>
      <xdr:rowOff>0</xdr:rowOff>
    </xdr:from>
    <xdr:to>
      <xdr:col>1</xdr:col>
      <xdr:colOff>65087</xdr:colOff>
      <xdr:row>297</xdr:row>
      <xdr:rowOff>174625</xdr:rowOff>
    </xdr:to>
    <xdr:sp macro="" textlink="">
      <xdr:nvSpPr>
        <xdr:cNvPr id="374" name="Text Box 1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296</xdr:row>
      <xdr:rowOff>0</xdr:rowOff>
    </xdr:from>
    <xdr:to>
      <xdr:col>1</xdr:col>
      <xdr:colOff>65087</xdr:colOff>
      <xdr:row>297</xdr:row>
      <xdr:rowOff>174625</xdr:rowOff>
    </xdr:to>
    <xdr:sp macro="" textlink="">
      <xdr:nvSpPr>
        <xdr:cNvPr id="375" name="Text Box 13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296</xdr:row>
      <xdr:rowOff>0</xdr:rowOff>
    </xdr:from>
    <xdr:to>
      <xdr:col>1</xdr:col>
      <xdr:colOff>65087</xdr:colOff>
      <xdr:row>297</xdr:row>
      <xdr:rowOff>165100</xdr:rowOff>
    </xdr:to>
    <xdr:sp macro="" textlink="">
      <xdr:nvSpPr>
        <xdr:cNvPr id="376" name="Text Box 24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296</xdr:row>
      <xdr:rowOff>0</xdr:rowOff>
    </xdr:from>
    <xdr:to>
      <xdr:col>1</xdr:col>
      <xdr:colOff>65087</xdr:colOff>
      <xdr:row>297</xdr:row>
      <xdr:rowOff>174625</xdr:rowOff>
    </xdr:to>
    <xdr:sp macro="" textlink="">
      <xdr:nvSpPr>
        <xdr:cNvPr id="377" name="Text Box 13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296</xdr:row>
      <xdr:rowOff>0</xdr:rowOff>
    </xdr:from>
    <xdr:to>
      <xdr:col>1</xdr:col>
      <xdr:colOff>65087</xdr:colOff>
      <xdr:row>297</xdr:row>
      <xdr:rowOff>174625</xdr:rowOff>
    </xdr:to>
    <xdr:sp macro="" textlink="">
      <xdr:nvSpPr>
        <xdr:cNvPr id="378" name="Text Box 1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296</xdr:row>
      <xdr:rowOff>0</xdr:rowOff>
    </xdr:from>
    <xdr:to>
      <xdr:col>1</xdr:col>
      <xdr:colOff>65087</xdr:colOff>
      <xdr:row>297</xdr:row>
      <xdr:rowOff>165100</xdr:rowOff>
    </xdr:to>
    <xdr:sp macro="" textlink="">
      <xdr:nvSpPr>
        <xdr:cNvPr id="379" name="Text Box 24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296</xdr:row>
      <xdr:rowOff>0</xdr:rowOff>
    </xdr:from>
    <xdr:to>
      <xdr:col>1</xdr:col>
      <xdr:colOff>65087</xdr:colOff>
      <xdr:row>297</xdr:row>
      <xdr:rowOff>165100</xdr:rowOff>
    </xdr:to>
    <xdr:sp macro="" textlink="">
      <xdr:nvSpPr>
        <xdr:cNvPr id="380" name="Text Box 24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296</xdr:row>
      <xdr:rowOff>0</xdr:rowOff>
    </xdr:from>
    <xdr:to>
      <xdr:col>1</xdr:col>
      <xdr:colOff>65087</xdr:colOff>
      <xdr:row>297</xdr:row>
      <xdr:rowOff>174625</xdr:rowOff>
    </xdr:to>
    <xdr:sp macro="" textlink="">
      <xdr:nvSpPr>
        <xdr:cNvPr id="381" name="Text Box 13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296</xdr:row>
      <xdr:rowOff>0</xdr:rowOff>
    </xdr:from>
    <xdr:to>
      <xdr:col>1</xdr:col>
      <xdr:colOff>65087</xdr:colOff>
      <xdr:row>297</xdr:row>
      <xdr:rowOff>174625</xdr:rowOff>
    </xdr:to>
    <xdr:sp macro="" textlink="">
      <xdr:nvSpPr>
        <xdr:cNvPr id="382" name="Text Box 1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298</xdr:row>
      <xdr:rowOff>0</xdr:rowOff>
    </xdr:from>
    <xdr:to>
      <xdr:col>1</xdr:col>
      <xdr:colOff>65087</xdr:colOff>
      <xdr:row>299</xdr:row>
      <xdr:rowOff>174625</xdr:rowOff>
    </xdr:to>
    <xdr:sp macro="" textlink="">
      <xdr:nvSpPr>
        <xdr:cNvPr id="365" name="Text Box 1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298</xdr:row>
      <xdr:rowOff>0</xdr:rowOff>
    </xdr:from>
    <xdr:to>
      <xdr:col>1</xdr:col>
      <xdr:colOff>65087</xdr:colOff>
      <xdr:row>299</xdr:row>
      <xdr:rowOff>174625</xdr:rowOff>
    </xdr:to>
    <xdr:sp macro="" textlink="">
      <xdr:nvSpPr>
        <xdr:cNvPr id="366" name="Text Box 1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298</xdr:row>
      <xdr:rowOff>0</xdr:rowOff>
    </xdr:from>
    <xdr:to>
      <xdr:col>1</xdr:col>
      <xdr:colOff>65087</xdr:colOff>
      <xdr:row>299</xdr:row>
      <xdr:rowOff>165100</xdr:rowOff>
    </xdr:to>
    <xdr:sp macro="" textlink="">
      <xdr:nvSpPr>
        <xdr:cNvPr id="367" name="Text Box 24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298</xdr:row>
      <xdr:rowOff>0</xdr:rowOff>
    </xdr:from>
    <xdr:to>
      <xdr:col>1</xdr:col>
      <xdr:colOff>65087</xdr:colOff>
      <xdr:row>299</xdr:row>
      <xdr:rowOff>174625</xdr:rowOff>
    </xdr:to>
    <xdr:sp macro="" textlink="">
      <xdr:nvSpPr>
        <xdr:cNvPr id="368" name="Text Box 13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298</xdr:row>
      <xdr:rowOff>0</xdr:rowOff>
    </xdr:from>
    <xdr:to>
      <xdr:col>1</xdr:col>
      <xdr:colOff>65087</xdr:colOff>
      <xdr:row>299</xdr:row>
      <xdr:rowOff>174625</xdr:rowOff>
    </xdr:to>
    <xdr:sp macro="" textlink="">
      <xdr:nvSpPr>
        <xdr:cNvPr id="369" name="Text Box 13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298</xdr:row>
      <xdr:rowOff>0</xdr:rowOff>
    </xdr:from>
    <xdr:to>
      <xdr:col>1</xdr:col>
      <xdr:colOff>65087</xdr:colOff>
      <xdr:row>299</xdr:row>
      <xdr:rowOff>165100</xdr:rowOff>
    </xdr:to>
    <xdr:sp macro="" textlink="">
      <xdr:nvSpPr>
        <xdr:cNvPr id="370" name="Text Box 24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298</xdr:row>
      <xdr:rowOff>0</xdr:rowOff>
    </xdr:from>
    <xdr:to>
      <xdr:col>1</xdr:col>
      <xdr:colOff>65087</xdr:colOff>
      <xdr:row>299</xdr:row>
      <xdr:rowOff>165100</xdr:rowOff>
    </xdr:to>
    <xdr:sp macro="" textlink="">
      <xdr:nvSpPr>
        <xdr:cNvPr id="371" name="Text Box 24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298</xdr:row>
      <xdr:rowOff>0</xdr:rowOff>
    </xdr:from>
    <xdr:to>
      <xdr:col>1</xdr:col>
      <xdr:colOff>65087</xdr:colOff>
      <xdr:row>299</xdr:row>
      <xdr:rowOff>174625</xdr:rowOff>
    </xdr:to>
    <xdr:sp macro="" textlink="">
      <xdr:nvSpPr>
        <xdr:cNvPr id="372" name="Text Box 13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298</xdr:row>
      <xdr:rowOff>0</xdr:rowOff>
    </xdr:from>
    <xdr:to>
      <xdr:col>1</xdr:col>
      <xdr:colOff>65087</xdr:colOff>
      <xdr:row>299</xdr:row>
      <xdr:rowOff>174625</xdr:rowOff>
    </xdr:to>
    <xdr:sp macro="" textlink="">
      <xdr:nvSpPr>
        <xdr:cNvPr id="373" name="Text Box 13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174625</xdr:rowOff>
    </xdr:to>
    <xdr:sp macro="" textlink="">
      <xdr:nvSpPr>
        <xdr:cNvPr id="383" name="Text Box 1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174625</xdr:rowOff>
    </xdr:to>
    <xdr:sp macro="" textlink="">
      <xdr:nvSpPr>
        <xdr:cNvPr id="384" name="Text Box 1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165100</xdr:rowOff>
    </xdr:to>
    <xdr:sp macro="" textlink="">
      <xdr:nvSpPr>
        <xdr:cNvPr id="385" name="Text Box 2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174625</xdr:rowOff>
    </xdr:to>
    <xdr:sp macro="" textlink="">
      <xdr:nvSpPr>
        <xdr:cNvPr id="386" name="Text Box 13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174625</xdr:rowOff>
    </xdr:to>
    <xdr:sp macro="" textlink="">
      <xdr:nvSpPr>
        <xdr:cNvPr id="387" name="Text Box 13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165100</xdr:rowOff>
    </xdr:to>
    <xdr:sp macro="" textlink="">
      <xdr:nvSpPr>
        <xdr:cNvPr id="388" name="Text Box 24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165100</xdr:rowOff>
    </xdr:to>
    <xdr:sp macro="" textlink="">
      <xdr:nvSpPr>
        <xdr:cNvPr id="389" name="Text Box 24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174625</xdr:rowOff>
    </xdr:to>
    <xdr:sp macro="" textlink="">
      <xdr:nvSpPr>
        <xdr:cNvPr id="390" name="Text Box 13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174625</xdr:rowOff>
    </xdr:to>
    <xdr:sp macro="" textlink="">
      <xdr:nvSpPr>
        <xdr:cNvPr id="391" name="Text Box 13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</xdr:row>
      <xdr:rowOff>0</xdr:rowOff>
    </xdr:from>
    <xdr:to>
      <xdr:col>1</xdr:col>
      <xdr:colOff>65087</xdr:colOff>
      <xdr:row>27</xdr:row>
      <xdr:rowOff>174625</xdr:rowOff>
    </xdr:to>
    <xdr:sp macro="" textlink="">
      <xdr:nvSpPr>
        <xdr:cNvPr id="392" name="Text Box 13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</xdr:row>
      <xdr:rowOff>0</xdr:rowOff>
    </xdr:from>
    <xdr:to>
      <xdr:col>1</xdr:col>
      <xdr:colOff>65087</xdr:colOff>
      <xdr:row>27</xdr:row>
      <xdr:rowOff>174625</xdr:rowOff>
    </xdr:to>
    <xdr:sp macro="" textlink="">
      <xdr:nvSpPr>
        <xdr:cNvPr id="393" name="Text Box 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</xdr:row>
      <xdr:rowOff>0</xdr:rowOff>
    </xdr:from>
    <xdr:to>
      <xdr:col>1</xdr:col>
      <xdr:colOff>65087</xdr:colOff>
      <xdr:row>27</xdr:row>
      <xdr:rowOff>165100</xdr:rowOff>
    </xdr:to>
    <xdr:sp macro="" textlink="">
      <xdr:nvSpPr>
        <xdr:cNvPr id="394" name="Text Box 2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</xdr:row>
      <xdr:rowOff>0</xdr:rowOff>
    </xdr:from>
    <xdr:to>
      <xdr:col>1</xdr:col>
      <xdr:colOff>65087</xdr:colOff>
      <xdr:row>27</xdr:row>
      <xdr:rowOff>174625</xdr:rowOff>
    </xdr:to>
    <xdr:sp macro="" textlink="">
      <xdr:nvSpPr>
        <xdr:cNvPr id="395" name="Text Box 13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</xdr:row>
      <xdr:rowOff>0</xdr:rowOff>
    </xdr:from>
    <xdr:to>
      <xdr:col>1</xdr:col>
      <xdr:colOff>65087</xdr:colOff>
      <xdr:row>27</xdr:row>
      <xdr:rowOff>174625</xdr:rowOff>
    </xdr:to>
    <xdr:sp macro="" textlink="">
      <xdr:nvSpPr>
        <xdr:cNvPr id="396" name="Text Box 13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</xdr:row>
      <xdr:rowOff>0</xdr:rowOff>
    </xdr:from>
    <xdr:to>
      <xdr:col>1</xdr:col>
      <xdr:colOff>65087</xdr:colOff>
      <xdr:row>27</xdr:row>
      <xdr:rowOff>165100</xdr:rowOff>
    </xdr:to>
    <xdr:sp macro="" textlink="">
      <xdr:nvSpPr>
        <xdr:cNvPr id="397" name="Text Box 24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</xdr:row>
      <xdr:rowOff>0</xdr:rowOff>
    </xdr:from>
    <xdr:to>
      <xdr:col>1</xdr:col>
      <xdr:colOff>65087</xdr:colOff>
      <xdr:row>27</xdr:row>
      <xdr:rowOff>165100</xdr:rowOff>
    </xdr:to>
    <xdr:sp macro="" textlink="">
      <xdr:nvSpPr>
        <xdr:cNvPr id="398" name="Text Box 24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</xdr:row>
      <xdr:rowOff>0</xdr:rowOff>
    </xdr:from>
    <xdr:to>
      <xdr:col>1</xdr:col>
      <xdr:colOff>65087</xdr:colOff>
      <xdr:row>27</xdr:row>
      <xdr:rowOff>174625</xdr:rowOff>
    </xdr:to>
    <xdr:sp macro="" textlink="">
      <xdr:nvSpPr>
        <xdr:cNvPr id="399" name="Text Box 1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</xdr:row>
      <xdr:rowOff>0</xdr:rowOff>
    </xdr:from>
    <xdr:to>
      <xdr:col>1</xdr:col>
      <xdr:colOff>65087</xdr:colOff>
      <xdr:row>27</xdr:row>
      <xdr:rowOff>174625</xdr:rowOff>
    </xdr:to>
    <xdr:sp macro="" textlink="">
      <xdr:nvSpPr>
        <xdr:cNvPr id="400" name="Text Box 13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172</xdr:row>
      <xdr:rowOff>0</xdr:rowOff>
    </xdr:from>
    <xdr:to>
      <xdr:col>1</xdr:col>
      <xdr:colOff>65087</xdr:colOff>
      <xdr:row>173</xdr:row>
      <xdr:rowOff>174625</xdr:rowOff>
    </xdr:to>
    <xdr:sp macro="" textlink="">
      <xdr:nvSpPr>
        <xdr:cNvPr id="401" name="Text Box 13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172</xdr:row>
      <xdr:rowOff>0</xdr:rowOff>
    </xdr:from>
    <xdr:to>
      <xdr:col>1</xdr:col>
      <xdr:colOff>65087</xdr:colOff>
      <xdr:row>173</xdr:row>
      <xdr:rowOff>174625</xdr:rowOff>
    </xdr:to>
    <xdr:sp macro="" textlink="">
      <xdr:nvSpPr>
        <xdr:cNvPr id="402" name="Text Box 13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172</xdr:row>
      <xdr:rowOff>0</xdr:rowOff>
    </xdr:from>
    <xdr:to>
      <xdr:col>1</xdr:col>
      <xdr:colOff>65087</xdr:colOff>
      <xdr:row>173</xdr:row>
      <xdr:rowOff>165100</xdr:rowOff>
    </xdr:to>
    <xdr:sp macro="" textlink="">
      <xdr:nvSpPr>
        <xdr:cNvPr id="403" name="Text Box 24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172</xdr:row>
      <xdr:rowOff>0</xdr:rowOff>
    </xdr:from>
    <xdr:to>
      <xdr:col>1</xdr:col>
      <xdr:colOff>65087</xdr:colOff>
      <xdr:row>173</xdr:row>
      <xdr:rowOff>174625</xdr:rowOff>
    </xdr:to>
    <xdr:sp macro="" textlink="">
      <xdr:nvSpPr>
        <xdr:cNvPr id="404" name="Text Box 1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172</xdr:row>
      <xdr:rowOff>0</xdr:rowOff>
    </xdr:from>
    <xdr:to>
      <xdr:col>1</xdr:col>
      <xdr:colOff>65087</xdr:colOff>
      <xdr:row>173</xdr:row>
      <xdr:rowOff>174625</xdr:rowOff>
    </xdr:to>
    <xdr:sp macro="" textlink="">
      <xdr:nvSpPr>
        <xdr:cNvPr id="405" name="Text Box 1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172</xdr:row>
      <xdr:rowOff>0</xdr:rowOff>
    </xdr:from>
    <xdr:to>
      <xdr:col>1</xdr:col>
      <xdr:colOff>65087</xdr:colOff>
      <xdr:row>173</xdr:row>
      <xdr:rowOff>165100</xdr:rowOff>
    </xdr:to>
    <xdr:sp macro="" textlink="">
      <xdr:nvSpPr>
        <xdr:cNvPr id="406" name="Text Box 24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172</xdr:row>
      <xdr:rowOff>0</xdr:rowOff>
    </xdr:from>
    <xdr:to>
      <xdr:col>1</xdr:col>
      <xdr:colOff>65087</xdr:colOff>
      <xdr:row>173</xdr:row>
      <xdr:rowOff>165100</xdr:rowOff>
    </xdr:to>
    <xdr:sp macro="" textlink="">
      <xdr:nvSpPr>
        <xdr:cNvPr id="407" name="Text Box 2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172</xdr:row>
      <xdr:rowOff>0</xdr:rowOff>
    </xdr:from>
    <xdr:to>
      <xdr:col>1</xdr:col>
      <xdr:colOff>65087</xdr:colOff>
      <xdr:row>173</xdr:row>
      <xdr:rowOff>174625</xdr:rowOff>
    </xdr:to>
    <xdr:sp macro="" textlink="">
      <xdr:nvSpPr>
        <xdr:cNvPr id="408" name="Text Box 1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172</xdr:row>
      <xdr:rowOff>0</xdr:rowOff>
    </xdr:from>
    <xdr:to>
      <xdr:col>1</xdr:col>
      <xdr:colOff>65087</xdr:colOff>
      <xdr:row>173</xdr:row>
      <xdr:rowOff>174625</xdr:rowOff>
    </xdr:to>
    <xdr:sp macro="" textlink="">
      <xdr:nvSpPr>
        <xdr:cNvPr id="409" name="Text Box 1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10" name="Text Box 1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11" name="Text Box 1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12" name="Text Box 24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13" name="Text Box 1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14" name="Text Box 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15" name="Text Box 2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16" name="Text Box 24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17" name="Text Box 13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18" name="Text Box 1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19" name="Text Box 1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0" name="Text Box 1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421" name="Text Box 24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2" name="Text Box 13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3" name="Text Box 1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424" name="Text Box 24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425" name="Text Box 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6" name="Text Box 13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7" name="Text Box 13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428" name="Text Box 13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429" name="Text Box 1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430" name="Text Box 24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431" name="Text Box 13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432" name="Text Box 1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433" name="Text Box 24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434" name="Text Box 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435" name="Text Box 13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436" name="Text Box 13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37" name="Text Box 13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38" name="Text Box 13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439" name="Text Box 24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40" name="Text Box 13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41" name="Text Box 13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442" name="Text Box 24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443" name="Text Box 24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44" name="Text Box 1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45" name="Text Box 13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446" name="Text Box 1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447" name="Text Box 1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448" name="Text Box 24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449" name="Text Box 13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450" name="Text Box 13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451" name="Text Box 24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452" name="Text Box 24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453" name="Text Box 13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454" name="Text Box 1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55" name="Text Box 13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56" name="Text Box 13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457" name="Text Box 24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58" name="Text Box 1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59" name="Text Box 1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460" name="Text Box 2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461" name="Text Box 24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62" name="Text Box 13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63" name="Text Box 13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64" name="Text Box 1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65" name="Text Box 13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466" name="Text Box 24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67" name="Text Box 13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68" name="Text Box 13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469" name="Text Box 24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470" name="Text Box 24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71" name="Text Box 13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72" name="Text Box 13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73" name="Text Box 13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74" name="Text Box 1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475" name="Text Box 2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76" name="Text Box 1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77" name="Text Box 13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478" name="Text Box 24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479" name="Text Box 24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80" name="Text Box 13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81" name="Text Box 13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82" name="Text Box 13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83" name="Text Box 13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84" name="Text Box 24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85" name="Text Box 13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86" name="Text Box 13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87" name="Text Box 2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88" name="Text Box 24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89" name="Text Box 1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90" name="Text Box 13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491" name="Text Box 13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492" name="Text Box 13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493" name="Text Box 24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494" name="Text Box 1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495" name="Text Box 13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496" name="Text Box 24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497" name="Text Box 24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498" name="Text Box 13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499" name="Text Box 13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500" name="Text Box 1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501" name="Text Box 1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502" name="Text Box 2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503" name="Text Box 13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504" name="Text Box 1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505" name="Text Box 2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506" name="Text Box 24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507" name="Text Box 13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508" name="Text Box 13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174625</xdr:rowOff>
    </xdr:to>
    <xdr:sp macro="" textlink="">
      <xdr:nvSpPr>
        <xdr:cNvPr id="509" name="Text Box 13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174625</xdr:rowOff>
    </xdr:to>
    <xdr:sp macro="" textlink="">
      <xdr:nvSpPr>
        <xdr:cNvPr id="510" name="Text Box 13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165100</xdr:rowOff>
    </xdr:to>
    <xdr:sp macro="" textlink="">
      <xdr:nvSpPr>
        <xdr:cNvPr id="511" name="Text Box 24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174625</xdr:rowOff>
    </xdr:to>
    <xdr:sp macro="" textlink="">
      <xdr:nvSpPr>
        <xdr:cNvPr id="512" name="Text Box 13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174625</xdr:rowOff>
    </xdr:to>
    <xdr:sp macro="" textlink="">
      <xdr:nvSpPr>
        <xdr:cNvPr id="513" name="Text Box 13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165100</xdr:rowOff>
    </xdr:to>
    <xdr:sp macro="" textlink="">
      <xdr:nvSpPr>
        <xdr:cNvPr id="514" name="Text Box 24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165100</xdr:rowOff>
    </xdr:to>
    <xdr:sp macro="" textlink="">
      <xdr:nvSpPr>
        <xdr:cNvPr id="515" name="Text Box 2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174625</xdr:rowOff>
    </xdr:to>
    <xdr:sp macro="" textlink="">
      <xdr:nvSpPr>
        <xdr:cNvPr id="516" name="Text Box 13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</xdr:row>
      <xdr:rowOff>0</xdr:rowOff>
    </xdr:from>
    <xdr:to>
      <xdr:col>1</xdr:col>
      <xdr:colOff>65087</xdr:colOff>
      <xdr:row>22</xdr:row>
      <xdr:rowOff>174625</xdr:rowOff>
    </xdr:to>
    <xdr:sp macro="" textlink="">
      <xdr:nvSpPr>
        <xdr:cNvPr id="517" name="Text Box 13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254250" y="186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518" name="Text Box 13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519" name="Text Box 13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165100</xdr:rowOff>
    </xdr:to>
    <xdr:sp macro="" textlink="">
      <xdr:nvSpPr>
        <xdr:cNvPr id="520" name="Text Box 24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521" name="Text Box 13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522" name="Text Box 13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165100</xdr:rowOff>
    </xdr:to>
    <xdr:sp macro="" textlink="">
      <xdr:nvSpPr>
        <xdr:cNvPr id="523" name="Text Box 24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165100</xdr:rowOff>
    </xdr:to>
    <xdr:sp macro="" textlink="">
      <xdr:nvSpPr>
        <xdr:cNvPr id="524" name="Text Box 24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525" name="Text Box 13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526" name="Text Box 13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527" name="Text Box 13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528" name="Text Box 13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165100</xdr:rowOff>
    </xdr:to>
    <xdr:sp macro="" textlink="">
      <xdr:nvSpPr>
        <xdr:cNvPr id="529" name="Text Box 24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530" name="Text Box 13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531" name="Text Box 13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165100</xdr:rowOff>
    </xdr:to>
    <xdr:sp macro="" textlink="">
      <xdr:nvSpPr>
        <xdr:cNvPr id="532" name="Text Box 24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165100</xdr:rowOff>
    </xdr:to>
    <xdr:sp macro="" textlink="">
      <xdr:nvSpPr>
        <xdr:cNvPr id="533" name="Text Box 2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534" name="Text Box 1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535" name="Text Box 13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254250" y="43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</xdr:row>
      <xdr:rowOff>0</xdr:rowOff>
    </xdr:from>
    <xdr:to>
      <xdr:col>1</xdr:col>
      <xdr:colOff>65087</xdr:colOff>
      <xdr:row>28</xdr:row>
      <xdr:rowOff>174625</xdr:rowOff>
    </xdr:to>
    <xdr:sp macro="" textlink="">
      <xdr:nvSpPr>
        <xdr:cNvPr id="536" name="Text Box 13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</xdr:row>
      <xdr:rowOff>0</xdr:rowOff>
    </xdr:from>
    <xdr:to>
      <xdr:col>1</xdr:col>
      <xdr:colOff>65087</xdr:colOff>
      <xdr:row>28</xdr:row>
      <xdr:rowOff>174625</xdr:rowOff>
    </xdr:to>
    <xdr:sp macro="" textlink="">
      <xdr:nvSpPr>
        <xdr:cNvPr id="537" name="Text Box 13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</xdr:row>
      <xdr:rowOff>0</xdr:rowOff>
    </xdr:from>
    <xdr:to>
      <xdr:col>1</xdr:col>
      <xdr:colOff>65087</xdr:colOff>
      <xdr:row>28</xdr:row>
      <xdr:rowOff>165100</xdr:rowOff>
    </xdr:to>
    <xdr:sp macro="" textlink="">
      <xdr:nvSpPr>
        <xdr:cNvPr id="538" name="Text Box 24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</xdr:row>
      <xdr:rowOff>0</xdr:rowOff>
    </xdr:from>
    <xdr:to>
      <xdr:col>1</xdr:col>
      <xdr:colOff>65087</xdr:colOff>
      <xdr:row>28</xdr:row>
      <xdr:rowOff>174625</xdr:rowOff>
    </xdr:to>
    <xdr:sp macro="" textlink="">
      <xdr:nvSpPr>
        <xdr:cNvPr id="539" name="Text Box 13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</xdr:row>
      <xdr:rowOff>0</xdr:rowOff>
    </xdr:from>
    <xdr:to>
      <xdr:col>1</xdr:col>
      <xdr:colOff>65087</xdr:colOff>
      <xdr:row>28</xdr:row>
      <xdr:rowOff>174625</xdr:rowOff>
    </xdr:to>
    <xdr:sp macro="" textlink="">
      <xdr:nvSpPr>
        <xdr:cNvPr id="540" name="Text Box 13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</xdr:row>
      <xdr:rowOff>0</xdr:rowOff>
    </xdr:from>
    <xdr:to>
      <xdr:col>1</xdr:col>
      <xdr:colOff>65087</xdr:colOff>
      <xdr:row>28</xdr:row>
      <xdr:rowOff>165100</xdr:rowOff>
    </xdr:to>
    <xdr:sp macro="" textlink="">
      <xdr:nvSpPr>
        <xdr:cNvPr id="541" name="Text Box 24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</xdr:row>
      <xdr:rowOff>0</xdr:rowOff>
    </xdr:from>
    <xdr:to>
      <xdr:col>1</xdr:col>
      <xdr:colOff>65087</xdr:colOff>
      <xdr:row>28</xdr:row>
      <xdr:rowOff>165100</xdr:rowOff>
    </xdr:to>
    <xdr:sp macro="" textlink="">
      <xdr:nvSpPr>
        <xdr:cNvPr id="542" name="Text Box 24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</xdr:row>
      <xdr:rowOff>0</xdr:rowOff>
    </xdr:from>
    <xdr:to>
      <xdr:col>1</xdr:col>
      <xdr:colOff>65087</xdr:colOff>
      <xdr:row>28</xdr:row>
      <xdr:rowOff>174625</xdr:rowOff>
    </xdr:to>
    <xdr:sp macro="" textlink="">
      <xdr:nvSpPr>
        <xdr:cNvPr id="543" name="Text Box 13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</xdr:row>
      <xdr:rowOff>0</xdr:rowOff>
    </xdr:from>
    <xdr:to>
      <xdr:col>1</xdr:col>
      <xdr:colOff>65087</xdr:colOff>
      <xdr:row>28</xdr:row>
      <xdr:rowOff>174625</xdr:rowOff>
    </xdr:to>
    <xdr:sp macro="" textlink="">
      <xdr:nvSpPr>
        <xdr:cNvPr id="544" name="Text Box 1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</xdr:row>
      <xdr:rowOff>0</xdr:rowOff>
    </xdr:from>
    <xdr:to>
      <xdr:col>1</xdr:col>
      <xdr:colOff>65087</xdr:colOff>
      <xdr:row>29</xdr:row>
      <xdr:rowOff>174625</xdr:rowOff>
    </xdr:to>
    <xdr:sp macro="" textlink="">
      <xdr:nvSpPr>
        <xdr:cNvPr id="545" name="Text Box 1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</xdr:row>
      <xdr:rowOff>0</xdr:rowOff>
    </xdr:from>
    <xdr:to>
      <xdr:col>1</xdr:col>
      <xdr:colOff>65087</xdr:colOff>
      <xdr:row>29</xdr:row>
      <xdr:rowOff>174625</xdr:rowOff>
    </xdr:to>
    <xdr:sp macro="" textlink="">
      <xdr:nvSpPr>
        <xdr:cNvPr id="546" name="Text Box 1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</xdr:row>
      <xdr:rowOff>0</xdr:rowOff>
    </xdr:from>
    <xdr:to>
      <xdr:col>1</xdr:col>
      <xdr:colOff>65087</xdr:colOff>
      <xdr:row>29</xdr:row>
      <xdr:rowOff>165100</xdr:rowOff>
    </xdr:to>
    <xdr:sp macro="" textlink="">
      <xdr:nvSpPr>
        <xdr:cNvPr id="547" name="Text Box 2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</xdr:row>
      <xdr:rowOff>0</xdr:rowOff>
    </xdr:from>
    <xdr:to>
      <xdr:col>1</xdr:col>
      <xdr:colOff>65087</xdr:colOff>
      <xdr:row>29</xdr:row>
      <xdr:rowOff>174625</xdr:rowOff>
    </xdr:to>
    <xdr:sp macro="" textlink="">
      <xdr:nvSpPr>
        <xdr:cNvPr id="548" name="Text Box 13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</xdr:row>
      <xdr:rowOff>0</xdr:rowOff>
    </xdr:from>
    <xdr:to>
      <xdr:col>1</xdr:col>
      <xdr:colOff>65087</xdr:colOff>
      <xdr:row>29</xdr:row>
      <xdr:rowOff>174625</xdr:rowOff>
    </xdr:to>
    <xdr:sp macro="" textlink="">
      <xdr:nvSpPr>
        <xdr:cNvPr id="549" name="Text Box 13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</xdr:row>
      <xdr:rowOff>0</xdr:rowOff>
    </xdr:from>
    <xdr:to>
      <xdr:col>1</xdr:col>
      <xdr:colOff>65087</xdr:colOff>
      <xdr:row>29</xdr:row>
      <xdr:rowOff>165100</xdr:rowOff>
    </xdr:to>
    <xdr:sp macro="" textlink="">
      <xdr:nvSpPr>
        <xdr:cNvPr id="550" name="Text Box 24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</xdr:row>
      <xdr:rowOff>0</xdr:rowOff>
    </xdr:from>
    <xdr:to>
      <xdr:col>1</xdr:col>
      <xdr:colOff>65087</xdr:colOff>
      <xdr:row>29</xdr:row>
      <xdr:rowOff>165100</xdr:rowOff>
    </xdr:to>
    <xdr:sp macro="" textlink="">
      <xdr:nvSpPr>
        <xdr:cNvPr id="551" name="Text Box 24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</xdr:row>
      <xdr:rowOff>0</xdr:rowOff>
    </xdr:from>
    <xdr:to>
      <xdr:col>1</xdr:col>
      <xdr:colOff>65087</xdr:colOff>
      <xdr:row>29</xdr:row>
      <xdr:rowOff>174625</xdr:rowOff>
    </xdr:to>
    <xdr:sp macro="" textlink="">
      <xdr:nvSpPr>
        <xdr:cNvPr id="552" name="Text Box 13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</xdr:row>
      <xdr:rowOff>0</xdr:rowOff>
    </xdr:from>
    <xdr:to>
      <xdr:col>1</xdr:col>
      <xdr:colOff>65087</xdr:colOff>
      <xdr:row>29</xdr:row>
      <xdr:rowOff>174625</xdr:rowOff>
    </xdr:to>
    <xdr:sp macro="" textlink="">
      <xdr:nvSpPr>
        <xdr:cNvPr id="553" name="Text Box 13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174625</xdr:rowOff>
    </xdr:to>
    <xdr:sp macro="" textlink="">
      <xdr:nvSpPr>
        <xdr:cNvPr id="554" name="Text Box 1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174625</xdr:rowOff>
    </xdr:to>
    <xdr:sp macro="" textlink="">
      <xdr:nvSpPr>
        <xdr:cNvPr id="555" name="Text Box 13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165100</xdr:rowOff>
    </xdr:to>
    <xdr:sp macro="" textlink="">
      <xdr:nvSpPr>
        <xdr:cNvPr id="556" name="Text Box 24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174625</xdr:rowOff>
    </xdr:to>
    <xdr:sp macro="" textlink="">
      <xdr:nvSpPr>
        <xdr:cNvPr id="557" name="Text Box 13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174625</xdr:rowOff>
    </xdr:to>
    <xdr:sp macro="" textlink="">
      <xdr:nvSpPr>
        <xdr:cNvPr id="558" name="Text Box 1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165100</xdr:rowOff>
    </xdr:to>
    <xdr:sp macro="" textlink="">
      <xdr:nvSpPr>
        <xdr:cNvPr id="559" name="Text Box 2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165100</xdr:rowOff>
    </xdr:to>
    <xdr:sp macro="" textlink="">
      <xdr:nvSpPr>
        <xdr:cNvPr id="560" name="Text Box 24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174625</xdr:rowOff>
    </xdr:to>
    <xdr:sp macro="" textlink="">
      <xdr:nvSpPr>
        <xdr:cNvPr id="561" name="Text Box 13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174625</xdr:rowOff>
    </xdr:to>
    <xdr:sp macro="" textlink="">
      <xdr:nvSpPr>
        <xdr:cNvPr id="562" name="Text Box 13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174625</xdr:rowOff>
    </xdr:to>
    <xdr:sp macro="" textlink="">
      <xdr:nvSpPr>
        <xdr:cNvPr id="563" name="Text Box 13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174625</xdr:rowOff>
    </xdr:to>
    <xdr:sp macro="" textlink="">
      <xdr:nvSpPr>
        <xdr:cNvPr id="564" name="Text Box 1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165100</xdr:rowOff>
    </xdr:to>
    <xdr:sp macro="" textlink="">
      <xdr:nvSpPr>
        <xdr:cNvPr id="565" name="Text Box 2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174625</xdr:rowOff>
    </xdr:to>
    <xdr:sp macro="" textlink="">
      <xdr:nvSpPr>
        <xdr:cNvPr id="566" name="Text Box 13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174625</xdr:rowOff>
    </xdr:to>
    <xdr:sp macro="" textlink="">
      <xdr:nvSpPr>
        <xdr:cNvPr id="567" name="Text Box 13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165100</xdr:rowOff>
    </xdr:to>
    <xdr:sp macro="" textlink="">
      <xdr:nvSpPr>
        <xdr:cNvPr id="568" name="Text Box 24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165100</xdr:rowOff>
    </xdr:to>
    <xdr:sp macro="" textlink="">
      <xdr:nvSpPr>
        <xdr:cNvPr id="569" name="Text Box 24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174625</xdr:rowOff>
    </xdr:to>
    <xdr:sp macro="" textlink="">
      <xdr:nvSpPr>
        <xdr:cNvPr id="570" name="Text Box 13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29</xdr:row>
      <xdr:rowOff>0</xdr:rowOff>
    </xdr:from>
    <xdr:to>
      <xdr:col>1</xdr:col>
      <xdr:colOff>65087</xdr:colOff>
      <xdr:row>30</xdr:row>
      <xdr:rowOff>174625</xdr:rowOff>
    </xdr:to>
    <xdr:sp macro="" textlink="">
      <xdr:nvSpPr>
        <xdr:cNvPr id="571" name="Text Box 13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174625</xdr:rowOff>
    </xdr:to>
    <xdr:sp macro="" textlink="">
      <xdr:nvSpPr>
        <xdr:cNvPr id="572" name="Text Box 1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174625</xdr:rowOff>
    </xdr:to>
    <xdr:sp macro="" textlink="">
      <xdr:nvSpPr>
        <xdr:cNvPr id="573" name="Text Box 13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165100</xdr:rowOff>
    </xdr:to>
    <xdr:sp macro="" textlink="">
      <xdr:nvSpPr>
        <xdr:cNvPr id="574" name="Text Box 24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174625</xdr:rowOff>
    </xdr:to>
    <xdr:sp macro="" textlink="">
      <xdr:nvSpPr>
        <xdr:cNvPr id="575" name="Text Box 13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174625</xdr:rowOff>
    </xdr:to>
    <xdr:sp macro="" textlink="">
      <xdr:nvSpPr>
        <xdr:cNvPr id="576" name="Text Box 13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165100</xdr:rowOff>
    </xdr:to>
    <xdr:sp macro="" textlink="">
      <xdr:nvSpPr>
        <xdr:cNvPr id="577" name="Text Box 24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165100</xdr:rowOff>
    </xdr:to>
    <xdr:sp macro="" textlink="">
      <xdr:nvSpPr>
        <xdr:cNvPr id="578" name="Text Box 24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174625</xdr:rowOff>
    </xdr:to>
    <xdr:sp macro="" textlink="">
      <xdr:nvSpPr>
        <xdr:cNvPr id="579" name="Text Box 13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174625</xdr:rowOff>
    </xdr:to>
    <xdr:sp macro="" textlink="">
      <xdr:nvSpPr>
        <xdr:cNvPr id="580" name="Text Box 13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174625</xdr:rowOff>
    </xdr:to>
    <xdr:sp macro="" textlink="">
      <xdr:nvSpPr>
        <xdr:cNvPr id="581" name="Text Box 13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174625</xdr:rowOff>
    </xdr:to>
    <xdr:sp macro="" textlink="">
      <xdr:nvSpPr>
        <xdr:cNvPr id="582" name="Text Box 13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165100</xdr:rowOff>
    </xdr:to>
    <xdr:sp macro="" textlink="">
      <xdr:nvSpPr>
        <xdr:cNvPr id="583" name="Text Box 24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174625</xdr:rowOff>
    </xdr:to>
    <xdr:sp macro="" textlink="">
      <xdr:nvSpPr>
        <xdr:cNvPr id="584" name="Text Box 1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174625</xdr:rowOff>
    </xdr:to>
    <xdr:sp macro="" textlink="">
      <xdr:nvSpPr>
        <xdr:cNvPr id="585" name="Text Box 1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165100</xdr:rowOff>
    </xdr:to>
    <xdr:sp macro="" textlink="">
      <xdr:nvSpPr>
        <xdr:cNvPr id="586" name="Text Box 2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165100</xdr:rowOff>
    </xdr:to>
    <xdr:sp macro="" textlink="">
      <xdr:nvSpPr>
        <xdr:cNvPr id="587" name="Text Box 24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174625</xdr:rowOff>
    </xdr:to>
    <xdr:sp macro="" textlink="">
      <xdr:nvSpPr>
        <xdr:cNvPr id="588" name="Text Box 13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</xdr:row>
      <xdr:rowOff>0</xdr:rowOff>
    </xdr:from>
    <xdr:to>
      <xdr:col>1</xdr:col>
      <xdr:colOff>65087</xdr:colOff>
      <xdr:row>31</xdr:row>
      <xdr:rowOff>174625</xdr:rowOff>
    </xdr:to>
    <xdr:sp macro="" textlink="">
      <xdr:nvSpPr>
        <xdr:cNvPr id="589" name="Text Box 13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174625</xdr:rowOff>
    </xdr:to>
    <xdr:sp macro="" textlink="">
      <xdr:nvSpPr>
        <xdr:cNvPr id="590" name="Text Box 13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174625</xdr:rowOff>
    </xdr:to>
    <xdr:sp macro="" textlink="">
      <xdr:nvSpPr>
        <xdr:cNvPr id="591" name="Text Box 13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165100</xdr:rowOff>
    </xdr:to>
    <xdr:sp macro="" textlink="">
      <xdr:nvSpPr>
        <xdr:cNvPr id="592" name="Text Box 24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174625</xdr:rowOff>
    </xdr:to>
    <xdr:sp macro="" textlink="">
      <xdr:nvSpPr>
        <xdr:cNvPr id="593" name="Text Box 13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174625</xdr:rowOff>
    </xdr:to>
    <xdr:sp macro="" textlink="">
      <xdr:nvSpPr>
        <xdr:cNvPr id="594" name="Text Box 1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165100</xdr:rowOff>
    </xdr:to>
    <xdr:sp macro="" textlink="">
      <xdr:nvSpPr>
        <xdr:cNvPr id="595" name="Text Box 2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165100</xdr:rowOff>
    </xdr:to>
    <xdr:sp macro="" textlink="">
      <xdr:nvSpPr>
        <xdr:cNvPr id="596" name="Text Box 24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174625</xdr:rowOff>
    </xdr:to>
    <xdr:sp macro="" textlink="">
      <xdr:nvSpPr>
        <xdr:cNvPr id="597" name="Text Box 13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174625</xdr:rowOff>
    </xdr:to>
    <xdr:sp macro="" textlink="">
      <xdr:nvSpPr>
        <xdr:cNvPr id="598" name="Text Box 13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174625</xdr:rowOff>
    </xdr:to>
    <xdr:sp macro="" textlink="">
      <xdr:nvSpPr>
        <xdr:cNvPr id="599" name="Text Box 13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174625</xdr:rowOff>
    </xdr:to>
    <xdr:sp macro="" textlink="">
      <xdr:nvSpPr>
        <xdr:cNvPr id="600" name="Text Box 1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165100</xdr:rowOff>
    </xdr:to>
    <xdr:sp macro="" textlink="">
      <xdr:nvSpPr>
        <xdr:cNvPr id="601" name="Text Box 2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174625</xdr:rowOff>
    </xdr:to>
    <xdr:sp macro="" textlink="">
      <xdr:nvSpPr>
        <xdr:cNvPr id="602" name="Text Box 13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174625</xdr:rowOff>
    </xdr:to>
    <xdr:sp macro="" textlink="">
      <xdr:nvSpPr>
        <xdr:cNvPr id="603" name="Text Box 13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165100</xdr:rowOff>
    </xdr:to>
    <xdr:sp macro="" textlink="">
      <xdr:nvSpPr>
        <xdr:cNvPr id="604" name="Text Box 24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165100</xdr:rowOff>
    </xdr:to>
    <xdr:sp macro="" textlink="">
      <xdr:nvSpPr>
        <xdr:cNvPr id="605" name="Text Box 2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174625</xdr:rowOff>
    </xdr:to>
    <xdr:sp macro="" textlink="">
      <xdr:nvSpPr>
        <xdr:cNvPr id="606" name="Text Box 13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</xdr:row>
      <xdr:rowOff>0</xdr:rowOff>
    </xdr:from>
    <xdr:to>
      <xdr:col>1</xdr:col>
      <xdr:colOff>65087</xdr:colOff>
      <xdr:row>32</xdr:row>
      <xdr:rowOff>174625</xdr:rowOff>
    </xdr:to>
    <xdr:sp macro="" textlink="">
      <xdr:nvSpPr>
        <xdr:cNvPr id="607" name="Text Box 13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174625</xdr:rowOff>
    </xdr:to>
    <xdr:sp macro="" textlink="">
      <xdr:nvSpPr>
        <xdr:cNvPr id="608" name="Text Box 13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174625</xdr:rowOff>
    </xdr:to>
    <xdr:sp macro="" textlink="">
      <xdr:nvSpPr>
        <xdr:cNvPr id="609" name="Text Box 13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165100</xdr:rowOff>
    </xdr:to>
    <xdr:sp macro="" textlink="">
      <xdr:nvSpPr>
        <xdr:cNvPr id="610" name="Text Box 24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174625</xdr:rowOff>
    </xdr:to>
    <xdr:sp macro="" textlink="">
      <xdr:nvSpPr>
        <xdr:cNvPr id="611" name="Text Box 13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174625</xdr:rowOff>
    </xdr:to>
    <xdr:sp macro="" textlink="">
      <xdr:nvSpPr>
        <xdr:cNvPr id="612" name="Text Box 13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165100</xdr:rowOff>
    </xdr:to>
    <xdr:sp macro="" textlink="">
      <xdr:nvSpPr>
        <xdr:cNvPr id="613" name="Text Box 24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165100</xdr:rowOff>
    </xdr:to>
    <xdr:sp macro="" textlink="">
      <xdr:nvSpPr>
        <xdr:cNvPr id="614" name="Text Box 24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174625</xdr:rowOff>
    </xdr:to>
    <xdr:sp macro="" textlink="">
      <xdr:nvSpPr>
        <xdr:cNvPr id="615" name="Text Box 1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174625</xdr:rowOff>
    </xdr:to>
    <xdr:sp macro="" textlink="">
      <xdr:nvSpPr>
        <xdr:cNvPr id="616" name="Text Box 13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174625</xdr:rowOff>
    </xdr:to>
    <xdr:sp macro="" textlink="">
      <xdr:nvSpPr>
        <xdr:cNvPr id="617" name="Text Box 13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174625</xdr:rowOff>
    </xdr:to>
    <xdr:sp macro="" textlink="">
      <xdr:nvSpPr>
        <xdr:cNvPr id="618" name="Text Box 13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165100</xdr:rowOff>
    </xdr:to>
    <xdr:sp macro="" textlink="">
      <xdr:nvSpPr>
        <xdr:cNvPr id="619" name="Text Box 24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174625</xdr:rowOff>
    </xdr:to>
    <xdr:sp macro="" textlink="">
      <xdr:nvSpPr>
        <xdr:cNvPr id="620" name="Text Box 13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174625</xdr:rowOff>
    </xdr:to>
    <xdr:sp macro="" textlink="">
      <xdr:nvSpPr>
        <xdr:cNvPr id="621" name="Text Box 13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165100</xdr:rowOff>
    </xdr:to>
    <xdr:sp macro="" textlink="">
      <xdr:nvSpPr>
        <xdr:cNvPr id="622" name="Text Box 24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165100</xdr:rowOff>
    </xdr:to>
    <xdr:sp macro="" textlink="">
      <xdr:nvSpPr>
        <xdr:cNvPr id="623" name="Text Box 24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174625</xdr:rowOff>
    </xdr:to>
    <xdr:sp macro="" textlink="">
      <xdr:nvSpPr>
        <xdr:cNvPr id="624" name="Text Box 1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32</xdr:row>
      <xdr:rowOff>0</xdr:rowOff>
    </xdr:from>
    <xdr:to>
      <xdr:col>1</xdr:col>
      <xdr:colOff>65087</xdr:colOff>
      <xdr:row>33</xdr:row>
      <xdr:rowOff>174625</xdr:rowOff>
    </xdr:to>
    <xdr:sp macro="" textlink="">
      <xdr:nvSpPr>
        <xdr:cNvPr id="625" name="Text Box 13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174625</xdr:rowOff>
    </xdr:to>
    <xdr:sp macro="" textlink="">
      <xdr:nvSpPr>
        <xdr:cNvPr id="626" name="Text Box 13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174625</xdr:rowOff>
    </xdr:to>
    <xdr:sp macro="" textlink="">
      <xdr:nvSpPr>
        <xdr:cNvPr id="627" name="Text Box 13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165100</xdr:rowOff>
    </xdr:to>
    <xdr:sp macro="" textlink="">
      <xdr:nvSpPr>
        <xdr:cNvPr id="628" name="Text Box 24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174625</xdr:rowOff>
    </xdr:to>
    <xdr:sp macro="" textlink="">
      <xdr:nvSpPr>
        <xdr:cNvPr id="629" name="Text Box 13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174625</xdr:rowOff>
    </xdr:to>
    <xdr:sp macro="" textlink="">
      <xdr:nvSpPr>
        <xdr:cNvPr id="630" name="Text Box 13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165100</xdr:rowOff>
    </xdr:to>
    <xdr:sp macro="" textlink="">
      <xdr:nvSpPr>
        <xdr:cNvPr id="631" name="Text Box 24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165100</xdr:rowOff>
    </xdr:to>
    <xdr:sp macro="" textlink="">
      <xdr:nvSpPr>
        <xdr:cNvPr id="632" name="Text Box 24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174625</xdr:rowOff>
    </xdr:to>
    <xdr:sp macro="" textlink="">
      <xdr:nvSpPr>
        <xdr:cNvPr id="633" name="Text Box 13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174625</xdr:rowOff>
    </xdr:to>
    <xdr:sp macro="" textlink="">
      <xdr:nvSpPr>
        <xdr:cNvPr id="634" name="Text Box 1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174625</xdr:rowOff>
    </xdr:to>
    <xdr:sp macro="" textlink="">
      <xdr:nvSpPr>
        <xdr:cNvPr id="635" name="Text Box 13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174625</xdr:rowOff>
    </xdr:to>
    <xdr:sp macro="" textlink="">
      <xdr:nvSpPr>
        <xdr:cNvPr id="636" name="Text Box 13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165100</xdr:rowOff>
    </xdr:to>
    <xdr:sp macro="" textlink="">
      <xdr:nvSpPr>
        <xdr:cNvPr id="637" name="Text Box 24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174625</xdr:rowOff>
    </xdr:to>
    <xdr:sp macro="" textlink="">
      <xdr:nvSpPr>
        <xdr:cNvPr id="638" name="Text Box 13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174625</xdr:rowOff>
    </xdr:to>
    <xdr:sp macro="" textlink="">
      <xdr:nvSpPr>
        <xdr:cNvPr id="639" name="Text Box 13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165100</xdr:rowOff>
    </xdr:to>
    <xdr:sp macro="" textlink="">
      <xdr:nvSpPr>
        <xdr:cNvPr id="640" name="Text Box 24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165100</xdr:rowOff>
    </xdr:to>
    <xdr:sp macro="" textlink="">
      <xdr:nvSpPr>
        <xdr:cNvPr id="641" name="Text Box 24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174625</xdr:rowOff>
    </xdr:to>
    <xdr:sp macro="" textlink="">
      <xdr:nvSpPr>
        <xdr:cNvPr id="642" name="Text Box 13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</xdr:row>
      <xdr:rowOff>0</xdr:rowOff>
    </xdr:from>
    <xdr:to>
      <xdr:col>1</xdr:col>
      <xdr:colOff>65087</xdr:colOff>
      <xdr:row>34</xdr:row>
      <xdr:rowOff>174625</xdr:rowOff>
    </xdr:to>
    <xdr:sp macro="" textlink="">
      <xdr:nvSpPr>
        <xdr:cNvPr id="643" name="Text Box 13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254250" y="5321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</xdr:row>
      <xdr:rowOff>0</xdr:rowOff>
    </xdr:from>
    <xdr:to>
      <xdr:col>1</xdr:col>
      <xdr:colOff>65087</xdr:colOff>
      <xdr:row>35</xdr:row>
      <xdr:rowOff>174625</xdr:rowOff>
    </xdr:to>
    <xdr:sp macro="" textlink="">
      <xdr:nvSpPr>
        <xdr:cNvPr id="644" name="Text Box 1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</xdr:row>
      <xdr:rowOff>0</xdr:rowOff>
    </xdr:from>
    <xdr:to>
      <xdr:col>1</xdr:col>
      <xdr:colOff>65087</xdr:colOff>
      <xdr:row>35</xdr:row>
      <xdr:rowOff>174625</xdr:rowOff>
    </xdr:to>
    <xdr:sp macro="" textlink="">
      <xdr:nvSpPr>
        <xdr:cNvPr id="645" name="Text Box 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</xdr:row>
      <xdr:rowOff>0</xdr:rowOff>
    </xdr:from>
    <xdr:to>
      <xdr:col>1</xdr:col>
      <xdr:colOff>65087</xdr:colOff>
      <xdr:row>35</xdr:row>
      <xdr:rowOff>165100</xdr:rowOff>
    </xdr:to>
    <xdr:sp macro="" textlink="">
      <xdr:nvSpPr>
        <xdr:cNvPr id="646" name="Text Box 2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</xdr:row>
      <xdr:rowOff>0</xdr:rowOff>
    </xdr:from>
    <xdr:to>
      <xdr:col>1</xdr:col>
      <xdr:colOff>65087</xdr:colOff>
      <xdr:row>35</xdr:row>
      <xdr:rowOff>174625</xdr:rowOff>
    </xdr:to>
    <xdr:sp macro="" textlink="">
      <xdr:nvSpPr>
        <xdr:cNvPr id="647" name="Text Box 1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</xdr:row>
      <xdr:rowOff>0</xdr:rowOff>
    </xdr:from>
    <xdr:to>
      <xdr:col>1</xdr:col>
      <xdr:colOff>65087</xdr:colOff>
      <xdr:row>35</xdr:row>
      <xdr:rowOff>174625</xdr:rowOff>
    </xdr:to>
    <xdr:sp macro="" textlink="">
      <xdr:nvSpPr>
        <xdr:cNvPr id="648" name="Text Box 13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</xdr:row>
      <xdr:rowOff>0</xdr:rowOff>
    </xdr:from>
    <xdr:to>
      <xdr:col>1</xdr:col>
      <xdr:colOff>65087</xdr:colOff>
      <xdr:row>35</xdr:row>
      <xdr:rowOff>165100</xdr:rowOff>
    </xdr:to>
    <xdr:sp macro="" textlink="">
      <xdr:nvSpPr>
        <xdr:cNvPr id="649" name="Text Box 24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</xdr:row>
      <xdr:rowOff>0</xdr:rowOff>
    </xdr:from>
    <xdr:to>
      <xdr:col>1</xdr:col>
      <xdr:colOff>65087</xdr:colOff>
      <xdr:row>35</xdr:row>
      <xdr:rowOff>165100</xdr:rowOff>
    </xdr:to>
    <xdr:sp macro="" textlink="">
      <xdr:nvSpPr>
        <xdr:cNvPr id="650" name="Text Box 24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</xdr:row>
      <xdr:rowOff>0</xdr:rowOff>
    </xdr:from>
    <xdr:to>
      <xdr:col>1</xdr:col>
      <xdr:colOff>65087</xdr:colOff>
      <xdr:row>35</xdr:row>
      <xdr:rowOff>174625</xdr:rowOff>
    </xdr:to>
    <xdr:sp macro="" textlink="">
      <xdr:nvSpPr>
        <xdr:cNvPr id="651" name="Text Box 13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</xdr:row>
      <xdr:rowOff>0</xdr:rowOff>
    </xdr:from>
    <xdr:to>
      <xdr:col>1</xdr:col>
      <xdr:colOff>65087</xdr:colOff>
      <xdr:row>35</xdr:row>
      <xdr:rowOff>174625</xdr:rowOff>
    </xdr:to>
    <xdr:sp macro="" textlink="">
      <xdr:nvSpPr>
        <xdr:cNvPr id="652" name="Text Box 13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254250" y="552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49</xdr:row>
      <xdr:rowOff>0</xdr:rowOff>
    </xdr:from>
    <xdr:to>
      <xdr:col>1</xdr:col>
      <xdr:colOff>65087</xdr:colOff>
      <xdr:row>50</xdr:row>
      <xdr:rowOff>174625</xdr:rowOff>
    </xdr:to>
    <xdr:sp macro="" textlink="">
      <xdr:nvSpPr>
        <xdr:cNvPr id="653" name="Text Box 13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49</xdr:row>
      <xdr:rowOff>0</xdr:rowOff>
    </xdr:from>
    <xdr:to>
      <xdr:col>1</xdr:col>
      <xdr:colOff>65087</xdr:colOff>
      <xdr:row>50</xdr:row>
      <xdr:rowOff>174625</xdr:rowOff>
    </xdr:to>
    <xdr:sp macro="" textlink="">
      <xdr:nvSpPr>
        <xdr:cNvPr id="654" name="Text Box 1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49</xdr:row>
      <xdr:rowOff>0</xdr:rowOff>
    </xdr:from>
    <xdr:to>
      <xdr:col>1</xdr:col>
      <xdr:colOff>65087</xdr:colOff>
      <xdr:row>50</xdr:row>
      <xdr:rowOff>165100</xdr:rowOff>
    </xdr:to>
    <xdr:sp macro="" textlink="">
      <xdr:nvSpPr>
        <xdr:cNvPr id="655" name="Text Box 2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49</xdr:row>
      <xdr:rowOff>0</xdr:rowOff>
    </xdr:from>
    <xdr:to>
      <xdr:col>1</xdr:col>
      <xdr:colOff>65087</xdr:colOff>
      <xdr:row>50</xdr:row>
      <xdr:rowOff>174625</xdr:rowOff>
    </xdr:to>
    <xdr:sp macro="" textlink="">
      <xdr:nvSpPr>
        <xdr:cNvPr id="656" name="Text Box 13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49</xdr:row>
      <xdr:rowOff>0</xdr:rowOff>
    </xdr:from>
    <xdr:to>
      <xdr:col>1</xdr:col>
      <xdr:colOff>65087</xdr:colOff>
      <xdr:row>50</xdr:row>
      <xdr:rowOff>174625</xdr:rowOff>
    </xdr:to>
    <xdr:sp macro="" textlink="">
      <xdr:nvSpPr>
        <xdr:cNvPr id="657" name="Text Box 13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49</xdr:row>
      <xdr:rowOff>0</xdr:rowOff>
    </xdr:from>
    <xdr:to>
      <xdr:col>1</xdr:col>
      <xdr:colOff>65087</xdr:colOff>
      <xdr:row>50</xdr:row>
      <xdr:rowOff>165100</xdr:rowOff>
    </xdr:to>
    <xdr:sp macro="" textlink="">
      <xdr:nvSpPr>
        <xdr:cNvPr id="658" name="Text Box 2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49</xdr:row>
      <xdr:rowOff>0</xdr:rowOff>
    </xdr:from>
    <xdr:to>
      <xdr:col>1</xdr:col>
      <xdr:colOff>65087</xdr:colOff>
      <xdr:row>50</xdr:row>
      <xdr:rowOff>165100</xdr:rowOff>
    </xdr:to>
    <xdr:sp macro="" textlink="">
      <xdr:nvSpPr>
        <xdr:cNvPr id="659" name="Text Box 24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49</xdr:row>
      <xdr:rowOff>0</xdr:rowOff>
    </xdr:from>
    <xdr:to>
      <xdr:col>1</xdr:col>
      <xdr:colOff>65087</xdr:colOff>
      <xdr:row>50</xdr:row>
      <xdr:rowOff>174625</xdr:rowOff>
    </xdr:to>
    <xdr:sp macro="" textlink="">
      <xdr:nvSpPr>
        <xdr:cNvPr id="660" name="Text Box 13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49</xdr:row>
      <xdr:rowOff>0</xdr:rowOff>
    </xdr:from>
    <xdr:to>
      <xdr:col>1</xdr:col>
      <xdr:colOff>65087</xdr:colOff>
      <xdr:row>50</xdr:row>
      <xdr:rowOff>174625</xdr:rowOff>
    </xdr:to>
    <xdr:sp macro="" textlink="">
      <xdr:nvSpPr>
        <xdr:cNvPr id="661" name="Text Box 13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50</xdr:row>
      <xdr:rowOff>0</xdr:rowOff>
    </xdr:from>
    <xdr:to>
      <xdr:col>1</xdr:col>
      <xdr:colOff>65087</xdr:colOff>
      <xdr:row>51</xdr:row>
      <xdr:rowOff>174625</xdr:rowOff>
    </xdr:to>
    <xdr:sp macro="" textlink="">
      <xdr:nvSpPr>
        <xdr:cNvPr id="662" name="Text Box 13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50</xdr:row>
      <xdr:rowOff>0</xdr:rowOff>
    </xdr:from>
    <xdr:to>
      <xdr:col>1</xdr:col>
      <xdr:colOff>65087</xdr:colOff>
      <xdr:row>51</xdr:row>
      <xdr:rowOff>174625</xdr:rowOff>
    </xdr:to>
    <xdr:sp macro="" textlink="">
      <xdr:nvSpPr>
        <xdr:cNvPr id="663" name="Text Box 13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50</xdr:row>
      <xdr:rowOff>0</xdr:rowOff>
    </xdr:from>
    <xdr:to>
      <xdr:col>1</xdr:col>
      <xdr:colOff>65087</xdr:colOff>
      <xdr:row>51</xdr:row>
      <xdr:rowOff>165100</xdr:rowOff>
    </xdr:to>
    <xdr:sp macro="" textlink="">
      <xdr:nvSpPr>
        <xdr:cNvPr id="664" name="Text Box 24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50</xdr:row>
      <xdr:rowOff>0</xdr:rowOff>
    </xdr:from>
    <xdr:to>
      <xdr:col>1</xdr:col>
      <xdr:colOff>65087</xdr:colOff>
      <xdr:row>51</xdr:row>
      <xdr:rowOff>174625</xdr:rowOff>
    </xdr:to>
    <xdr:sp macro="" textlink="">
      <xdr:nvSpPr>
        <xdr:cNvPr id="665" name="Text Box 13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50</xdr:row>
      <xdr:rowOff>0</xdr:rowOff>
    </xdr:from>
    <xdr:to>
      <xdr:col>1</xdr:col>
      <xdr:colOff>65087</xdr:colOff>
      <xdr:row>51</xdr:row>
      <xdr:rowOff>174625</xdr:rowOff>
    </xdr:to>
    <xdr:sp macro="" textlink="">
      <xdr:nvSpPr>
        <xdr:cNvPr id="666" name="Text Box 13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50</xdr:row>
      <xdr:rowOff>0</xdr:rowOff>
    </xdr:from>
    <xdr:to>
      <xdr:col>1</xdr:col>
      <xdr:colOff>65087</xdr:colOff>
      <xdr:row>51</xdr:row>
      <xdr:rowOff>165100</xdr:rowOff>
    </xdr:to>
    <xdr:sp macro="" textlink="">
      <xdr:nvSpPr>
        <xdr:cNvPr id="667" name="Text Box 24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50</xdr:row>
      <xdr:rowOff>0</xdr:rowOff>
    </xdr:from>
    <xdr:to>
      <xdr:col>1</xdr:col>
      <xdr:colOff>65087</xdr:colOff>
      <xdr:row>51</xdr:row>
      <xdr:rowOff>165100</xdr:rowOff>
    </xdr:to>
    <xdr:sp macro="" textlink="">
      <xdr:nvSpPr>
        <xdr:cNvPr id="668" name="Text Box 24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50</xdr:row>
      <xdr:rowOff>0</xdr:rowOff>
    </xdr:from>
    <xdr:to>
      <xdr:col>1</xdr:col>
      <xdr:colOff>65087</xdr:colOff>
      <xdr:row>51</xdr:row>
      <xdr:rowOff>174625</xdr:rowOff>
    </xdr:to>
    <xdr:sp macro="" textlink="">
      <xdr:nvSpPr>
        <xdr:cNvPr id="669" name="Text Box 13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50</xdr:row>
      <xdr:rowOff>0</xdr:rowOff>
    </xdr:from>
    <xdr:to>
      <xdr:col>1</xdr:col>
      <xdr:colOff>65087</xdr:colOff>
      <xdr:row>51</xdr:row>
      <xdr:rowOff>174625</xdr:rowOff>
    </xdr:to>
    <xdr:sp macro="" textlink="">
      <xdr:nvSpPr>
        <xdr:cNvPr id="670" name="Text Box 13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174625</xdr:rowOff>
    </xdr:to>
    <xdr:sp macro="" textlink="">
      <xdr:nvSpPr>
        <xdr:cNvPr id="671" name="Text Box 1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174625</xdr:rowOff>
    </xdr:to>
    <xdr:sp macro="" textlink="">
      <xdr:nvSpPr>
        <xdr:cNvPr id="672" name="Text Box 13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165100</xdr:rowOff>
    </xdr:to>
    <xdr:sp macro="" textlink="">
      <xdr:nvSpPr>
        <xdr:cNvPr id="673" name="Text Box 24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174625</xdr:rowOff>
    </xdr:to>
    <xdr:sp macro="" textlink="">
      <xdr:nvSpPr>
        <xdr:cNvPr id="674" name="Text Box 1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174625</xdr:rowOff>
    </xdr:to>
    <xdr:sp macro="" textlink="">
      <xdr:nvSpPr>
        <xdr:cNvPr id="675" name="Text Box 13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165100</xdr:rowOff>
    </xdr:to>
    <xdr:sp macro="" textlink="">
      <xdr:nvSpPr>
        <xdr:cNvPr id="676" name="Text Box 24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165100</xdr:rowOff>
    </xdr:to>
    <xdr:sp macro="" textlink="">
      <xdr:nvSpPr>
        <xdr:cNvPr id="677" name="Text Box 24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174625</xdr:rowOff>
    </xdr:to>
    <xdr:sp macro="" textlink="">
      <xdr:nvSpPr>
        <xdr:cNvPr id="678" name="Text Box 13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174625</xdr:rowOff>
    </xdr:to>
    <xdr:sp macro="" textlink="">
      <xdr:nvSpPr>
        <xdr:cNvPr id="679" name="Text Box 13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174625</xdr:rowOff>
    </xdr:to>
    <xdr:sp macro="" textlink="">
      <xdr:nvSpPr>
        <xdr:cNvPr id="680" name="Text Box 13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174625</xdr:rowOff>
    </xdr:to>
    <xdr:sp macro="" textlink="">
      <xdr:nvSpPr>
        <xdr:cNvPr id="681" name="Text Box 13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165100</xdr:rowOff>
    </xdr:to>
    <xdr:sp macro="" textlink="">
      <xdr:nvSpPr>
        <xdr:cNvPr id="682" name="Text Box 24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174625</xdr:rowOff>
    </xdr:to>
    <xdr:sp macro="" textlink="">
      <xdr:nvSpPr>
        <xdr:cNvPr id="683" name="Text Box 1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174625</xdr:rowOff>
    </xdr:to>
    <xdr:sp macro="" textlink="">
      <xdr:nvSpPr>
        <xdr:cNvPr id="684" name="Text Box 1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165100</xdr:rowOff>
    </xdr:to>
    <xdr:sp macro="" textlink="">
      <xdr:nvSpPr>
        <xdr:cNvPr id="685" name="Text Box 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165100</xdr:rowOff>
    </xdr:to>
    <xdr:sp macro="" textlink="">
      <xdr:nvSpPr>
        <xdr:cNvPr id="686" name="Text Box 24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174625</xdr:rowOff>
    </xdr:to>
    <xdr:sp macro="" textlink="">
      <xdr:nvSpPr>
        <xdr:cNvPr id="687" name="Text Box 13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51</xdr:row>
      <xdr:rowOff>0</xdr:rowOff>
    </xdr:from>
    <xdr:to>
      <xdr:col>1</xdr:col>
      <xdr:colOff>65087</xdr:colOff>
      <xdr:row>52</xdr:row>
      <xdr:rowOff>174625</xdr:rowOff>
    </xdr:to>
    <xdr:sp macro="" textlink="">
      <xdr:nvSpPr>
        <xdr:cNvPr id="688" name="Text Box 13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174625</xdr:rowOff>
    </xdr:to>
    <xdr:sp macro="" textlink="">
      <xdr:nvSpPr>
        <xdr:cNvPr id="689" name="Text Box 13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174625</xdr:rowOff>
    </xdr:to>
    <xdr:sp macro="" textlink="">
      <xdr:nvSpPr>
        <xdr:cNvPr id="690" name="Text Box 13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165100</xdr:rowOff>
    </xdr:to>
    <xdr:sp macro="" textlink="">
      <xdr:nvSpPr>
        <xdr:cNvPr id="691" name="Text Box 24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174625</xdr:rowOff>
    </xdr:to>
    <xdr:sp macro="" textlink="">
      <xdr:nvSpPr>
        <xdr:cNvPr id="692" name="Text Box 13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174625</xdr:rowOff>
    </xdr:to>
    <xdr:sp macro="" textlink="">
      <xdr:nvSpPr>
        <xdr:cNvPr id="693" name="Text Box 1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165100</xdr:rowOff>
    </xdr:to>
    <xdr:sp macro="" textlink="">
      <xdr:nvSpPr>
        <xdr:cNvPr id="694" name="Text Box 2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165100</xdr:rowOff>
    </xdr:to>
    <xdr:sp macro="" textlink="">
      <xdr:nvSpPr>
        <xdr:cNvPr id="695" name="Text Box 2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174625</xdr:rowOff>
    </xdr:to>
    <xdr:sp macro="" textlink="">
      <xdr:nvSpPr>
        <xdr:cNvPr id="696" name="Text Box 13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174625</xdr:rowOff>
    </xdr:to>
    <xdr:sp macro="" textlink="">
      <xdr:nvSpPr>
        <xdr:cNvPr id="697" name="Text Box 13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174625</xdr:rowOff>
    </xdr:to>
    <xdr:sp macro="" textlink="">
      <xdr:nvSpPr>
        <xdr:cNvPr id="698" name="Text Box 13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174625</xdr:rowOff>
    </xdr:to>
    <xdr:sp macro="" textlink="">
      <xdr:nvSpPr>
        <xdr:cNvPr id="699" name="Text Box 13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165100</xdr:rowOff>
    </xdr:to>
    <xdr:sp macro="" textlink="">
      <xdr:nvSpPr>
        <xdr:cNvPr id="700" name="Text Box 24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174625</xdr:rowOff>
    </xdr:to>
    <xdr:sp macro="" textlink="">
      <xdr:nvSpPr>
        <xdr:cNvPr id="701" name="Text Box 13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174625</xdr:rowOff>
    </xdr:to>
    <xdr:sp macro="" textlink="">
      <xdr:nvSpPr>
        <xdr:cNvPr id="702" name="Text Box 13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165100</xdr:rowOff>
    </xdr:to>
    <xdr:sp macro="" textlink="">
      <xdr:nvSpPr>
        <xdr:cNvPr id="703" name="Text Box 24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165100</xdr:rowOff>
    </xdr:to>
    <xdr:sp macro="" textlink="">
      <xdr:nvSpPr>
        <xdr:cNvPr id="704" name="Text Box 24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174625</xdr:rowOff>
    </xdr:to>
    <xdr:sp macro="" textlink="">
      <xdr:nvSpPr>
        <xdr:cNvPr id="705" name="Text Box 13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52</xdr:row>
      <xdr:rowOff>0</xdr:rowOff>
    </xdr:from>
    <xdr:to>
      <xdr:col>1</xdr:col>
      <xdr:colOff>65087</xdr:colOff>
      <xdr:row>53</xdr:row>
      <xdr:rowOff>174625</xdr:rowOff>
    </xdr:to>
    <xdr:sp macro="" textlink="">
      <xdr:nvSpPr>
        <xdr:cNvPr id="706" name="Text Box 13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174625</xdr:rowOff>
    </xdr:to>
    <xdr:sp macro="" textlink="">
      <xdr:nvSpPr>
        <xdr:cNvPr id="707" name="Text Box 1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174625</xdr:rowOff>
    </xdr:to>
    <xdr:sp macro="" textlink="">
      <xdr:nvSpPr>
        <xdr:cNvPr id="708" name="Text Box 13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165100</xdr:rowOff>
    </xdr:to>
    <xdr:sp macro="" textlink="">
      <xdr:nvSpPr>
        <xdr:cNvPr id="709" name="Text Box 24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174625</xdr:rowOff>
    </xdr:to>
    <xdr:sp macro="" textlink="">
      <xdr:nvSpPr>
        <xdr:cNvPr id="710" name="Text Box 13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174625</xdr:rowOff>
    </xdr:to>
    <xdr:sp macro="" textlink="">
      <xdr:nvSpPr>
        <xdr:cNvPr id="711" name="Text Box 13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165100</xdr:rowOff>
    </xdr:to>
    <xdr:sp macro="" textlink="">
      <xdr:nvSpPr>
        <xdr:cNvPr id="712" name="Text Box 24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165100</xdr:rowOff>
    </xdr:to>
    <xdr:sp macro="" textlink="">
      <xdr:nvSpPr>
        <xdr:cNvPr id="713" name="Text Box 24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174625</xdr:rowOff>
    </xdr:to>
    <xdr:sp macro="" textlink="">
      <xdr:nvSpPr>
        <xdr:cNvPr id="714" name="Text Box 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174625</xdr:rowOff>
    </xdr:to>
    <xdr:sp macro="" textlink="">
      <xdr:nvSpPr>
        <xdr:cNvPr id="715" name="Text Box 13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174625</xdr:rowOff>
    </xdr:to>
    <xdr:sp macro="" textlink="">
      <xdr:nvSpPr>
        <xdr:cNvPr id="716" name="Text Box 1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174625</xdr:rowOff>
    </xdr:to>
    <xdr:sp macro="" textlink="">
      <xdr:nvSpPr>
        <xdr:cNvPr id="717" name="Text Box 13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165100</xdr:rowOff>
    </xdr:to>
    <xdr:sp macro="" textlink="">
      <xdr:nvSpPr>
        <xdr:cNvPr id="718" name="Text Box 24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174625</xdr:rowOff>
    </xdr:to>
    <xdr:sp macro="" textlink="">
      <xdr:nvSpPr>
        <xdr:cNvPr id="719" name="Text Box 13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174625</xdr:rowOff>
    </xdr:to>
    <xdr:sp macro="" textlink="">
      <xdr:nvSpPr>
        <xdr:cNvPr id="720" name="Text Box 1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165100</xdr:rowOff>
    </xdr:to>
    <xdr:sp macro="" textlink="">
      <xdr:nvSpPr>
        <xdr:cNvPr id="721" name="Text Box 2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165100</xdr:rowOff>
    </xdr:to>
    <xdr:sp macro="" textlink="">
      <xdr:nvSpPr>
        <xdr:cNvPr id="722" name="Text Box 24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174625</xdr:rowOff>
    </xdr:to>
    <xdr:sp macro="" textlink="">
      <xdr:nvSpPr>
        <xdr:cNvPr id="723" name="Text Box 1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53</xdr:row>
      <xdr:rowOff>0</xdr:rowOff>
    </xdr:from>
    <xdr:to>
      <xdr:col>1</xdr:col>
      <xdr:colOff>65087</xdr:colOff>
      <xdr:row>54</xdr:row>
      <xdr:rowOff>174625</xdr:rowOff>
    </xdr:to>
    <xdr:sp macro="" textlink="">
      <xdr:nvSpPr>
        <xdr:cNvPr id="724" name="Text Box 1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174625</xdr:rowOff>
    </xdr:to>
    <xdr:sp macro="" textlink="">
      <xdr:nvSpPr>
        <xdr:cNvPr id="725" name="Text Box 1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174625</xdr:rowOff>
    </xdr:to>
    <xdr:sp macro="" textlink="">
      <xdr:nvSpPr>
        <xdr:cNvPr id="726" name="Text Box 13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165100</xdr:rowOff>
    </xdr:to>
    <xdr:sp macro="" textlink="">
      <xdr:nvSpPr>
        <xdr:cNvPr id="727" name="Text Box 24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174625</xdr:rowOff>
    </xdr:to>
    <xdr:sp macro="" textlink="">
      <xdr:nvSpPr>
        <xdr:cNvPr id="728" name="Text Box 13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174625</xdr:rowOff>
    </xdr:to>
    <xdr:sp macro="" textlink="">
      <xdr:nvSpPr>
        <xdr:cNvPr id="729" name="Text Box 13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165100</xdr:rowOff>
    </xdr:to>
    <xdr:sp macro="" textlink="">
      <xdr:nvSpPr>
        <xdr:cNvPr id="730" name="Text Box 24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165100</xdr:rowOff>
    </xdr:to>
    <xdr:sp macro="" textlink="">
      <xdr:nvSpPr>
        <xdr:cNvPr id="731" name="Text Box 24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174625</xdr:rowOff>
    </xdr:to>
    <xdr:sp macro="" textlink="">
      <xdr:nvSpPr>
        <xdr:cNvPr id="732" name="Text Box 1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174625</xdr:rowOff>
    </xdr:to>
    <xdr:sp macro="" textlink="">
      <xdr:nvSpPr>
        <xdr:cNvPr id="733" name="Text Box 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174625</xdr:rowOff>
    </xdr:to>
    <xdr:sp macro="" textlink="">
      <xdr:nvSpPr>
        <xdr:cNvPr id="734" name="Text Box 1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174625</xdr:rowOff>
    </xdr:to>
    <xdr:sp macro="" textlink="">
      <xdr:nvSpPr>
        <xdr:cNvPr id="735" name="Text Box 13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165100</xdr:rowOff>
    </xdr:to>
    <xdr:sp macro="" textlink="">
      <xdr:nvSpPr>
        <xdr:cNvPr id="736" name="Text Box 24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174625</xdr:rowOff>
    </xdr:to>
    <xdr:sp macro="" textlink="">
      <xdr:nvSpPr>
        <xdr:cNvPr id="737" name="Text Box 13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174625</xdr:rowOff>
    </xdr:to>
    <xdr:sp macro="" textlink="">
      <xdr:nvSpPr>
        <xdr:cNvPr id="738" name="Text Box 13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165100</xdr:rowOff>
    </xdr:to>
    <xdr:sp macro="" textlink="">
      <xdr:nvSpPr>
        <xdr:cNvPr id="739" name="Text Box 24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165100</xdr:rowOff>
    </xdr:to>
    <xdr:sp macro="" textlink="">
      <xdr:nvSpPr>
        <xdr:cNvPr id="740" name="Text Box 24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174625</xdr:rowOff>
    </xdr:to>
    <xdr:sp macro="" textlink="">
      <xdr:nvSpPr>
        <xdr:cNvPr id="741" name="Text Box 13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54</xdr:row>
      <xdr:rowOff>0</xdr:rowOff>
    </xdr:from>
    <xdr:to>
      <xdr:col>1</xdr:col>
      <xdr:colOff>65087</xdr:colOff>
      <xdr:row>55</xdr:row>
      <xdr:rowOff>174625</xdr:rowOff>
    </xdr:to>
    <xdr:sp macro="" textlink="">
      <xdr:nvSpPr>
        <xdr:cNvPr id="742" name="Text Box 13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254250" y="6946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174625</xdr:rowOff>
    </xdr:to>
    <xdr:sp macro="" textlink="">
      <xdr:nvSpPr>
        <xdr:cNvPr id="743" name="Text Box 13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174625</xdr:rowOff>
    </xdr:to>
    <xdr:sp macro="" textlink="">
      <xdr:nvSpPr>
        <xdr:cNvPr id="744" name="Text Box 1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165100</xdr:rowOff>
    </xdr:to>
    <xdr:sp macro="" textlink="">
      <xdr:nvSpPr>
        <xdr:cNvPr id="745" name="Text Box 2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174625</xdr:rowOff>
    </xdr:to>
    <xdr:sp macro="" textlink="">
      <xdr:nvSpPr>
        <xdr:cNvPr id="746" name="Text Box 13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174625</xdr:rowOff>
    </xdr:to>
    <xdr:sp macro="" textlink="">
      <xdr:nvSpPr>
        <xdr:cNvPr id="747" name="Text Box 1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165100</xdr:rowOff>
    </xdr:to>
    <xdr:sp macro="" textlink="">
      <xdr:nvSpPr>
        <xdr:cNvPr id="748" name="Text Box 24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165100</xdr:rowOff>
    </xdr:to>
    <xdr:sp macro="" textlink="">
      <xdr:nvSpPr>
        <xdr:cNvPr id="749" name="Text Box 24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174625</xdr:rowOff>
    </xdr:to>
    <xdr:sp macro="" textlink="">
      <xdr:nvSpPr>
        <xdr:cNvPr id="750" name="Text Box 13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55</xdr:row>
      <xdr:rowOff>0</xdr:rowOff>
    </xdr:from>
    <xdr:to>
      <xdr:col>1</xdr:col>
      <xdr:colOff>65087</xdr:colOff>
      <xdr:row>56</xdr:row>
      <xdr:rowOff>174625</xdr:rowOff>
    </xdr:to>
    <xdr:sp macro="" textlink="">
      <xdr:nvSpPr>
        <xdr:cNvPr id="751" name="Text Box 13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254250" y="715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174625</xdr:rowOff>
    </xdr:to>
    <xdr:sp macro="" textlink="">
      <xdr:nvSpPr>
        <xdr:cNvPr id="752" name="Text Box 13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174625</xdr:rowOff>
    </xdr:to>
    <xdr:sp macro="" textlink="">
      <xdr:nvSpPr>
        <xdr:cNvPr id="753" name="Text Box 13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165100</xdr:rowOff>
    </xdr:to>
    <xdr:sp macro="" textlink="">
      <xdr:nvSpPr>
        <xdr:cNvPr id="754" name="Text Box 24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174625</xdr:rowOff>
    </xdr:to>
    <xdr:sp macro="" textlink="">
      <xdr:nvSpPr>
        <xdr:cNvPr id="755" name="Text Box 13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174625</xdr:rowOff>
    </xdr:to>
    <xdr:sp macro="" textlink="">
      <xdr:nvSpPr>
        <xdr:cNvPr id="756" name="Text Box 13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165100</xdr:rowOff>
    </xdr:to>
    <xdr:sp macro="" textlink="">
      <xdr:nvSpPr>
        <xdr:cNvPr id="757" name="Text Box 24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165100</xdr:rowOff>
    </xdr:to>
    <xdr:sp macro="" textlink="">
      <xdr:nvSpPr>
        <xdr:cNvPr id="758" name="Text Box 2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174625</xdr:rowOff>
    </xdr:to>
    <xdr:sp macro="" textlink="">
      <xdr:nvSpPr>
        <xdr:cNvPr id="759" name="Text Box 13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69</xdr:row>
      <xdr:rowOff>0</xdr:rowOff>
    </xdr:from>
    <xdr:to>
      <xdr:col>1</xdr:col>
      <xdr:colOff>65087</xdr:colOff>
      <xdr:row>70</xdr:row>
      <xdr:rowOff>174625</xdr:rowOff>
    </xdr:to>
    <xdr:sp macro="" textlink="">
      <xdr:nvSpPr>
        <xdr:cNvPr id="760" name="Text Box 1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761" name="Text Box 13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762" name="Text Box 13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165100</xdr:rowOff>
    </xdr:to>
    <xdr:sp macro="" textlink="">
      <xdr:nvSpPr>
        <xdr:cNvPr id="763" name="Text Box 24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764" name="Text Box 1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765" name="Text Box 13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165100</xdr:rowOff>
    </xdr:to>
    <xdr:sp macro="" textlink="">
      <xdr:nvSpPr>
        <xdr:cNvPr id="766" name="Text Box 24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165100</xdr:rowOff>
    </xdr:to>
    <xdr:sp macro="" textlink="">
      <xdr:nvSpPr>
        <xdr:cNvPr id="767" name="Text Box 24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768" name="Text Box 13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70</xdr:row>
      <xdr:rowOff>0</xdr:rowOff>
    </xdr:from>
    <xdr:to>
      <xdr:col>1</xdr:col>
      <xdr:colOff>65087</xdr:colOff>
      <xdr:row>71</xdr:row>
      <xdr:rowOff>174625</xdr:rowOff>
    </xdr:to>
    <xdr:sp macro="" textlink="">
      <xdr:nvSpPr>
        <xdr:cNvPr id="769" name="Text Box 13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174625</xdr:rowOff>
    </xdr:to>
    <xdr:sp macro="" textlink="">
      <xdr:nvSpPr>
        <xdr:cNvPr id="770" name="Text Box 13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174625</xdr:rowOff>
    </xdr:to>
    <xdr:sp macro="" textlink="">
      <xdr:nvSpPr>
        <xdr:cNvPr id="771" name="Text Box 13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165100</xdr:rowOff>
    </xdr:to>
    <xdr:sp macro="" textlink="">
      <xdr:nvSpPr>
        <xdr:cNvPr id="772" name="Text Box 24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174625</xdr:rowOff>
    </xdr:to>
    <xdr:sp macro="" textlink="">
      <xdr:nvSpPr>
        <xdr:cNvPr id="773" name="Text Box 13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174625</xdr:rowOff>
    </xdr:to>
    <xdr:sp macro="" textlink="">
      <xdr:nvSpPr>
        <xdr:cNvPr id="774" name="Text Box 1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165100</xdr:rowOff>
    </xdr:to>
    <xdr:sp macro="" textlink="">
      <xdr:nvSpPr>
        <xdr:cNvPr id="775" name="Text Box 2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165100</xdr:rowOff>
    </xdr:to>
    <xdr:sp macro="" textlink="">
      <xdr:nvSpPr>
        <xdr:cNvPr id="776" name="Text Box 2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174625</xdr:rowOff>
    </xdr:to>
    <xdr:sp macro="" textlink="">
      <xdr:nvSpPr>
        <xdr:cNvPr id="777" name="Text Box 13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71</xdr:row>
      <xdr:rowOff>0</xdr:rowOff>
    </xdr:from>
    <xdr:to>
      <xdr:col>1</xdr:col>
      <xdr:colOff>65087</xdr:colOff>
      <xdr:row>72</xdr:row>
      <xdr:rowOff>174625</xdr:rowOff>
    </xdr:to>
    <xdr:sp macro="" textlink="">
      <xdr:nvSpPr>
        <xdr:cNvPr id="778" name="Text Box 13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174625</xdr:rowOff>
    </xdr:to>
    <xdr:sp macro="" textlink="">
      <xdr:nvSpPr>
        <xdr:cNvPr id="779" name="Text Box 13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174625</xdr:rowOff>
    </xdr:to>
    <xdr:sp macro="" textlink="">
      <xdr:nvSpPr>
        <xdr:cNvPr id="780" name="Text Box 13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165100</xdr:rowOff>
    </xdr:to>
    <xdr:sp macro="" textlink="">
      <xdr:nvSpPr>
        <xdr:cNvPr id="781" name="Text Box 24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174625</xdr:rowOff>
    </xdr:to>
    <xdr:sp macro="" textlink="">
      <xdr:nvSpPr>
        <xdr:cNvPr id="782" name="Text Box 13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174625</xdr:rowOff>
    </xdr:to>
    <xdr:sp macro="" textlink="">
      <xdr:nvSpPr>
        <xdr:cNvPr id="783" name="Text Box 13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165100</xdr:rowOff>
    </xdr:to>
    <xdr:sp macro="" textlink="">
      <xdr:nvSpPr>
        <xdr:cNvPr id="784" name="Text Box 24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165100</xdr:rowOff>
    </xdr:to>
    <xdr:sp macro="" textlink="">
      <xdr:nvSpPr>
        <xdr:cNvPr id="785" name="Text Box 2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174625</xdr:rowOff>
    </xdr:to>
    <xdr:sp macro="" textlink="">
      <xdr:nvSpPr>
        <xdr:cNvPr id="786" name="Text Box 13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72</xdr:row>
      <xdr:rowOff>0</xdr:rowOff>
    </xdr:from>
    <xdr:to>
      <xdr:col>1</xdr:col>
      <xdr:colOff>65087</xdr:colOff>
      <xdr:row>73</xdr:row>
      <xdr:rowOff>174625</xdr:rowOff>
    </xdr:to>
    <xdr:sp macro="" textlink="">
      <xdr:nvSpPr>
        <xdr:cNvPr id="787" name="Text Box 13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174625</xdr:rowOff>
    </xdr:to>
    <xdr:sp macro="" textlink="">
      <xdr:nvSpPr>
        <xdr:cNvPr id="788" name="Text Box 1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174625</xdr:rowOff>
    </xdr:to>
    <xdr:sp macro="" textlink="">
      <xdr:nvSpPr>
        <xdr:cNvPr id="789" name="Text Box 13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165100</xdr:rowOff>
    </xdr:to>
    <xdr:sp macro="" textlink="">
      <xdr:nvSpPr>
        <xdr:cNvPr id="790" name="Text Box 24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174625</xdr:rowOff>
    </xdr:to>
    <xdr:sp macro="" textlink="">
      <xdr:nvSpPr>
        <xdr:cNvPr id="791" name="Text Box 13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174625</xdr:rowOff>
    </xdr:to>
    <xdr:sp macro="" textlink="">
      <xdr:nvSpPr>
        <xdr:cNvPr id="792" name="Text Box 13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165100</xdr:rowOff>
    </xdr:to>
    <xdr:sp macro="" textlink="">
      <xdr:nvSpPr>
        <xdr:cNvPr id="793" name="Text Box 24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165100</xdr:rowOff>
    </xdr:to>
    <xdr:sp macro="" textlink="">
      <xdr:nvSpPr>
        <xdr:cNvPr id="794" name="Text Box 24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174625</xdr:rowOff>
    </xdr:to>
    <xdr:sp macro="" textlink="">
      <xdr:nvSpPr>
        <xdr:cNvPr id="795" name="Text Box 13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73</xdr:row>
      <xdr:rowOff>0</xdr:rowOff>
    </xdr:from>
    <xdr:to>
      <xdr:col>1</xdr:col>
      <xdr:colOff>65087</xdr:colOff>
      <xdr:row>74</xdr:row>
      <xdr:rowOff>174625</xdr:rowOff>
    </xdr:to>
    <xdr:sp macro="" textlink="">
      <xdr:nvSpPr>
        <xdr:cNvPr id="796" name="Text Box 13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174625</xdr:rowOff>
    </xdr:to>
    <xdr:sp macro="" textlink="">
      <xdr:nvSpPr>
        <xdr:cNvPr id="797" name="Text Box 13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174625</xdr:rowOff>
    </xdr:to>
    <xdr:sp macro="" textlink="">
      <xdr:nvSpPr>
        <xdr:cNvPr id="798" name="Text Box 13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165100</xdr:rowOff>
    </xdr:to>
    <xdr:sp macro="" textlink="">
      <xdr:nvSpPr>
        <xdr:cNvPr id="799" name="Text Box 24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174625</xdr:rowOff>
    </xdr:to>
    <xdr:sp macro="" textlink="">
      <xdr:nvSpPr>
        <xdr:cNvPr id="800" name="Text Box 1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174625</xdr:rowOff>
    </xdr:to>
    <xdr:sp macro="" textlink="">
      <xdr:nvSpPr>
        <xdr:cNvPr id="801" name="Text Box 13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165100</xdr:rowOff>
    </xdr:to>
    <xdr:sp macro="" textlink="">
      <xdr:nvSpPr>
        <xdr:cNvPr id="802" name="Text Box 24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165100</xdr:rowOff>
    </xdr:to>
    <xdr:sp macro="" textlink="">
      <xdr:nvSpPr>
        <xdr:cNvPr id="803" name="Text Box 24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174625</xdr:rowOff>
    </xdr:to>
    <xdr:sp macro="" textlink="">
      <xdr:nvSpPr>
        <xdr:cNvPr id="804" name="Text Box 1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74</xdr:row>
      <xdr:rowOff>0</xdr:rowOff>
    </xdr:from>
    <xdr:to>
      <xdr:col>1</xdr:col>
      <xdr:colOff>65087</xdr:colOff>
      <xdr:row>75</xdr:row>
      <xdr:rowOff>174625</xdr:rowOff>
    </xdr:to>
    <xdr:sp macro="" textlink="">
      <xdr:nvSpPr>
        <xdr:cNvPr id="805" name="Text Box 13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174625</xdr:rowOff>
    </xdr:to>
    <xdr:sp macro="" textlink="">
      <xdr:nvSpPr>
        <xdr:cNvPr id="806" name="Text Box 13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174625</xdr:rowOff>
    </xdr:to>
    <xdr:sp macro="" textlink="">
      <xdr:nvSpPr>
        <xdr:cNvPr id="807" name="Text Box 13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165100</xdr:rowOff>
    </xdr:to>
    <xdr:sp macro="" textlink="">
      <xdr:nvSpPr>
        <xdr:cNvPr id="808" name="Text Box 24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174625</xdr:rowOff>
    </xdr:to>
    <xdr:sp macro="" textlink="">
      <xdr:nvSpPr>
        <xdr:cNvPr id="809" name="Text Box 13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174625</xdr:rowOff>
    </xdr:to>
    <xdr:sp macro="" textlink="">
      <xdr:nvSpPr>
        <xdr:cNvPr id="810" name="Text Box 13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165100</xdr:rowOff>
    </xdr:to>
    <xdr:sp macro="" textlink="">
      <xdr:nvSpPr>
        <xdr:cNvPr id="811" name="Text Box 24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165100</xdr:rowOff>
    </xdr:to>
    <xdr:sp macro="" textlink="">
      <xdr:nvSpPr>
        <xdr:cNvPr id="812" name="Text Box 24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174625</xdr:rowOff>
    </xdr:to>
    <xdr:sp macro="" textlink="">
      <xdr:nvSpPr>
        <xdr:cNvPr id="813" name="Text Box 13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75</xdr:row>
      <xdr:rowOff>0</xdr:rowOff>
    </xdr:from>
    <xdr:to>
      <xdr:col>1</xdr:col>
      <xdr:colOff>65087</xdr:colOff>
      <xdr:row>76</xdr:row>
      <xdr:rowOff>174625</xdr:rowOff>
    </xdr:to>
    <xdr:sp macro="" textlink="">
      <xdr:nvSpPr>
        <xdr:cNvPr id="814" name="Text Box 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174625</xdr:rowOff>
    </xdr:to>
    <xdr:sp macro="" textlink="">
      <xdr:nvSpPr>
        <xdr:cNvPr id="815" name="Text Box 13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174625</xdr:rowOff>
    </xdr:to>
    <xdr:sp macro="" textlink="">
      <xdr:nvSpPr>
        <xdr:cNvPr id="816" name="Text Box 13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165100</xdr:rowOff>
    </xdr:to>
    <xdr:sp macro="" textlink="">
      <xdr:nvSpPr>
        <xdr:cNvPr id="817" name="Text Box 24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174625</xdr:rowOff>
    </xdr:to>
    <xdr:sp macro="" textlink="">
      <xdr:nvSpPr>
        <xdr:cNvPr id="818" name="Text Box 13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174625</xdr:rowOff>
    </xdr:to>
    <xdr:sp macro="" textlink="">
      <xdr:nvSpPr>
        <xdr:cNvPr id="819" name="Text Box 1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165100</xdr:rowOff>
    </xdr:to>
    <xdr:sp macro="" textlink="">
      <xdr:nvSpPr>
        <xdr:cNvPr id="820" name="Text Box 2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165100</xdr:rowOff>
    </xdr:to>
    <xdr:sp macro="" textlink="">
      <xdr:nvSpPr>
        <xdr:cNvPr id="821" name="Text Box 2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174625</xdr:rowOff>
    </xdr:to>
    <xdr:sp macro="" textlink="">
      <xdr:nvSpPr>
        <xdr:cNvPr id="822" name="Text Box 13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76</xdr:row>
      <xdr:rowOff>0</xdr:rowOff>
    </xdr:from>
    <xdr:to>
      <xdr:col>1</xdr:col>
      <xdr:colOff>65087</xdr:colOff>
      <xdr:row>77</xdr:row>
      <xdr:rowOff>174625</xdr:rowOff>
    </xdr:to>
    <xdr:sp macro="" textlink="">
      <xdr:nvSpPr>
        <xdr:cNvPr id="823" name="Text Box 13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174625</xdr:rowOff>
    </xdr:to>
    <xdr:sp macro="" textlink="">
      <xdr:nvSpPr>
        <xdr:cNvPr id="824" name="Text Box 1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174625</xdr:rowOff>
    </xdr:to>
    <xdr:sp macro="" textlink="">
      <xdr:nvSpPr>
        <xdr:cNvPr id="825" name="Text Box 13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165100</xdr:rowOff>
    </xdr:to>
    <xdr:sp macro="" textlink="">
      <xdr:nvSpPr>
        <xdr:cNvPr id="826" name="Text Box 24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174625</xdr:rowOff>
    </xdr:to>
    <xdr:sp macro="" textlink="">
      <xdr:nvSpPr>
        <xdr:cNvPr id="827" name="Text Box 13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174625</xdr:rowOff>
    </xdr:to>
    <xdr:sp macro="" textlink="">
      <xdr:nvSpPr>
        <xdr:cNvPr id="828" name="Text Box 13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165100</xdr:rowOff>
    </xdr:to>
    <xdr:sp macro="" textlink="">
      <xdr:nvSpPr>
        <xdr:cNvPr id="829" name="Text Box 24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165100</xdr:rowOff>
    </xdr:to>
    <xdr:sp macro="" textlink="">
      <xdr:nvSpPr>
        <xdr:cNvPr id="830" name="Text Box 24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174625</xdr:rowOff>
    </xdr:to>
    <xdr:sp macro="" textlink="">
      <xdr:nvSpPr>
        <xdr:cNvPr id="831" name="Text Box 13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77</xdr:row>
      <xdr:rowOff>0</xdr:rowOff>
    </xdr:from>
    <xdr:to>
      <xdr:col>1</xdr:col>
      <xdr:colOff>65087</xdr:colOff>
      <xdr:row>78</xdr:row>
      <xdr:rowOff>174625</xdr:rowOff>
    </xdr:to>
    <xdr:sp macro="" textlink="">
      <xdr:nvSpPr>
        <xdr:cNvPr id="832" name="Text Box 1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174625</xdr:rowOff>
    </xdr:to>
    <xdr:sp macro="" textlink="">
      <xdr:nvSpPr>
        <xdr:cNvPr id="833" name="Text Box 13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174625</xdr:rowOff>
    </xdr:to>
    <xdr:sp macro="" textlink="">
      <xdr:nvSpPr>
        <xdr:cNvPr id="834" name="Text Box 1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165100</xdr:rowOff>
    </xdr:to>
    <xdr:sp macro="" textlink="">
      <xdr:nvSpPr>
        <xdr:cNvPr id="835" name="Text Box 2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174625</xdr:rowOff>
    </xdr:to>
    <xdr:sp macro="" textlink="">
      <xdr:nvSpPr>
        <xdr:cNvPr id="836" name="Text Box 13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174625</xdr:rowOff>
    </xdr:to>
    <xdr:sp macro="" textlink="">
      <xdr:nvSpPr>
        <xdr:cNvPr id="837" name="Text Box 13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165100</xdr:rowOff>
    </xdr:to>
    <xdr:sp macro="" textlink="">
      <xdr:nvSpPr>
        <xdr:cNvPr id="838" name="Text Box 24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165100</xdr:rowOff>
    </xdr:to>
    <xdr:sp macro="" textlink="">
      <xdr:nvSpPr>
        <xdr:cNvPr id="839" name="Text Box 24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174625</xdr:rowOff>
    </xdr:to>
    <xdr:sp macro="" textlink="">
      <xdr:nvSpPr>
        <xdr:cNvPr id="840" name="Text Box 13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78</xdr:row>
      <xdr:rowOff>0</xdr:rowOff>
    </xdr:from>
    <xdr:to>
      <xdr:col>1</xdr:col>
      <xdr:colOff>65087</xdr:colOff>
      <xdr:row>79</xdr:row>
      <xdr:rowOff>174625</xdr:rowOff>
    </xdr:to>
    <xdr:sp macro="" textlink="">
      <xdr:nvSpPr>
        <xdr:cNvPr id="841" name="Text Box 13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174625</xdr:rowOff>
    </xdr:to>
    <xdr:sp macro="" textlink="">
      <xdr:nvSpPr>
        <xdr:cNvPr id="842" name="Text Box 13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174625</xdr:rowOff>
    </xdr:to>
    <xdr:sp macro="" textlink="">
      <xdr:nvSpPr>
        <xdr:cNvPr id="843" name="Text Box 13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165100</xdr:rowOff>
    </xdr:to>
    <xdr:sp macro="" textlink="">
      <xdr:nvSpPr>
        <xdr:cNvPr id="844" name="Text Box 24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174625</xdr:rowOff>
    </xdr:to>
    <xdr:sp macro="" textlink="">
      <xdr:nvSpPr>
        <xdr:cNvPr id="845" name="Text Box 13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174625</xdr:rowOff>
    </xdr:to>
    <xdr:sp macro="" textlink="">
      <xdr:nvSpPr>
        <xdr:cNvPr id="846" name="Text Box 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165100</xdr:rowOff>
    </xdr:to>
    <xdr:sp macro="" textlink="">
      <xdr:nvSpPr>
        <xdr:cNvPr id="847" name="Text Box 2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165100</xdr:rowOff>
    </xdr:to>
    <xdr:sp macro="" textlink="">
      <xdr:nvSpPr>
        <xdr:cNvPr id="848" name="Text Box 24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174625</xdr:rowOff>
    </xdr:to>
    <xdr:sp macro="" textlink="">
      <xdr:nvSpPr>
        <xdr:cNvPr id="849" name="Text Box 13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79</xdr:row>
      <xdr:rowOff>0</xdr:rowOff>
    </xdr:from>
    <xdr:to>
      <xdr:col>1</xdr:col>
      <xdr:colOff>65087</xdr:colOff>
      <xdr:row>80</xdr:row>
      <xdr:rowOff>174625</xdr:rowOff>
    </xdr:to>
    <xdr:sp macro="" textlink="">
      <xdr:nvSpPr>
        <xdr:cNvPr id="850" name="Text Box 13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174625</xdr:rowOff>
    </xdr:to>
    <xdr:sp macro="" textlink="">
      <xdr:nvSpPr>
        <xdr:cNvPr id="851" name="Text Box 13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174625</xdr:rowOff>
    </xdr:to>
    <xdr:sp macro="" textlink="">
      <xdr:nvSpPr>
        <xdr:cNvPr id="852" name="Text Box 13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165100</xdr:rowOff>
    </xdr:to>
    <xdr:sp macro="" textlink="">
      <xdr:nvSpPr>
        <xdr:cNvPr id="853" name="Text Box 24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174625</xdr:rowOff>
    </xdr:to>
    <xdr:sp macro="" textlink="">
      <xdr:nvSpPr>
        <xdr:cNvPr id="854" name="Text Box 1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174625</xdr:rowOff>
    </xdr:to>
    <xdr:sp macro="" textlink="">
      <xdr:nvSpPr>
        <xdr:cNvPr id="855" name="Text Box 13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165100</xdr:rowOff>
    </xdr:to>
    <xdr:sp macro="" textlink="">
      <xdr:nvSpPr>
        <xdr:cNvPr id="856" name="Text Box 24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165100</xdr:rowOff>
    </xdr:to>
    <xdr:sp macro="" textlink="">
      <xdr:nvSpPr>
        <xdr:cNvPr id="857" name="Text Box 24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174625</xdr:rowOff>
    </xdr:to>
    <xdr:sp macro="" textlink="">
      <xdr:nvSpPr>
        <xdr:cNvPr id="858" name="Text Box 1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80</xdr:row>
      <xdr:rowOff>0</xdr:rowOff>
    </xdr:from>
    <xdr:to>
      <xdr:col>1</xdr:col>
      <xdr:colOff>65087</xdr:colOff>
      <xdr:row>81</xdr:row>
      <xdr:rowOff>174625</xdr:rowOff>
    </xdr:to>
    <xdr:sp macro="" textlink="">
      <xdr:nvSpPr>
        <xdr:cNvPr id="859" name="Text Box 1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174625</xdr:rowOff>
    </xdr:to>
    <xdr:sp macro="" textlink="">
      <xdr:nvSpPr>
        <xdr:cNvPr id="860" name="Text Box 13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174625</xdr:rowOff>
    </xdr:to>
    <xdr:sp macro="" textlink="">
      <xdr:nvSpPr>
        <xdr:cNvPr id="861" name="Text Box 13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165100</xdr:rowOff>
    </xdr:to>
    <xdr:sp macro="" textlink="">
      <xdr:nvSpPr>
        <xdr:cNvPr id="862" name="Text Box 24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174625</xdr:rowOff>
    </xdr:to>
    <xdr:sp macro="" textlink="">
      <xdr:nvSpPr>
        <xdr:cNvPr id="863" name="Text Box 13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174625</xdr:rowOff>
    </xdr:to>
    <xdr:sp macro="" textlink="">
      <xdr:nvSpPr>
        <xdr:cNvPr id="864" name="Text Box 1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165100</xdr:rowOff>
    </xdr:to>
    <xdr:sp macro="" textlink="">
      <xdr:nvSpPr>
        <xdr:cNvPr id="865" name="Text Box 2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165100</xdr:rowOff>
    </xdr:to>
    <xdr:sp macro="" textlink="">
      <xdr:nvSpPr>
        <xdr:cNvPr id="866" name="Text Box 24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174625</xdr:rowOff>
    </xdr:to>
    <xdr:sp macro="" textlink="">
      <xdr:nvSpPr>
        <xdr:cNvPr id="867" name="Text Box 1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81</xdr:row>
      <xdr:rowOff>0</xdr:rowOff>
    </xdr:from>
    <xdr:to>
      <xdr:col>1</xdr:col>
      <xdr:colOff>65087</xdr:colOff>
      <xdr:row>82</xdr:row>
      <xdr:rowOff>174625</xdr:rowOff>
    </xdr:to>
    <xdr:sp macro="" textlink="">
      <xdr:nvSpPr>
        <xdr:cNvPr id="868" name="Text Box 1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2254250" y="10604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869" name="Text Box 13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870" name="Text Box 13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165100</xdr:rowOff>
    </xdr:to>
    <xdr:sp macro="" textlink="">
      <xdr:nvSpPr>
        <xdr:cNvPr id="871" name="Text Box 24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872" name="Text Box 13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873" name="Text Box 13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165100</xdr:rowOff>
    </xdr:to>
    <xdr:sp macro="" textlink="">
      <xdr:nvSpPr>
        <xdr:cNvPr id="874" name="Text Box 24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165100</xdr:rowOff>
    </xdr:to>
    <xdr:sp macro="" textlink="">
      <xdr:nvSpPr>
        <xdr:cNvPr id="875" name="Text Box 2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876" name="Text Box 13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877" name="Text Box 13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878" name="Text Box 13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879" name="Text Box 13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165100</xdr:rowOff>
    </xdr:to>
    <xdr:sp macro="" textlink="">
      <xdr:nvSpPr>
        <xdr:cNvPr id="880" name="Text Box 24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881" name="Text Box 13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882" name="Text Box 1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165100</xdr:rowOff>
    </xdr:to>
    <xdr:sp macro="" textlink="">
      <xdr:nvSpPr>
        <xdr:cNvPr id="883" name="Text Box 24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165100</xdr:rowOff>
    </xdr:to>
    <xdr:sp macro="" textlink="">
      <xdr:nvSpPr>
        <xdr:cNvPr id="884" name="Text Box 24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885" name="Text Box 13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886" name="Text Box 13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887" name="Text Box 13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888" name="Text Box 13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165100</xdr:rowOff>
    </xdr:to>
    <xdr:sp macro="" textlink="">
      <xdr:nvSpPr>
        <xdr:cNvPr id="889" name="Text Box 24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890" name="Text Box 13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891" name="Text Box 13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165100</xdr:rowOff>
    </xdr:to>
    <xdr:sp macro="" textlink="">
      <xdr:nvSpPr>
        <xdr:cNvPr id="892" name="Text Box 24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165100</xdr:rowOff>
    </xdr:to>
    <xdr:sp macro="" textlink="">
      <xdr:nvSpPr>
        <xdr:cNvPr id="893" name="Text Box 24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894" name="Text Box 1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82</xdr:row>
      <xdr:rowOff>0</xdr:rowOff>
    </xdr:from>
    <xdr:to>
      <xdr:col>1</xdr:col>
      <xdr:colOff>65087</xdr:colOff>
      <xdr:row>83</xdr:row>
      <xdr:rowOff>174625</xdr:rowOff>
    </xdr:to>
    <xdr:sp macro="" textlink="">
      <xdr:nvSpPr>
        <xdr:cNvPr id="895" name="Text Box 13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896" name="Text Box 13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897" name="Text Box 13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165100</xdr:rowOff>
    </xdr:to>
    <xdr:sp macro="" textlink="">
      <xdr:nvSpPr>
        <xdr:cNvPr id="898" name="Text Box 24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899" name="Text Box 13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900" name="Text Box 13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165100</xdr:rowOff>
    </xdr:to>
    <xdr:sp macro="" textlink="">
      <xdr:nvSpPr>
        <xdr:cNvPr id="901" name="Text Box 24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165100</xdr:rowOff>
    </xdr:to>
    <xdr:sp macro="" textlink="">
      <xdr:nvSpPr>
        <xdr:cNvPr id="902" name="Text Box 24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903" name="Text Box 13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904" name="Text Box 1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05" name="Text Box 13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06" name="Text Box 13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907" name="Text Box 24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08" name="Text Box 13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09" name="Text Box 1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910" name="Text Box 2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911" name="Text Box 2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12" name="Text Box 13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13" name="Text Box 13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914" name="Text Box 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915" name="Text Box 13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165100</xdr:rowOff>
    </xdr:to>
    <xdr:sp macro="" textlink="">
      <xdr:nvSpPr>
        <xdr:cNvPr id="916" name="Text Box 24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917" name="Text Box 13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918" name="Text Box 13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165100</xdr:rowOff>
    </xdr:to>
    <xdr:sp macro="" textlink="">
      <xdr:nvSpPr>
        <xdr:cNvPr id="919" name="Text Box 24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165100</xdr:rowOff>
    </xdr:to>
    <xdr:sp macro="" textlink="">
      <xdr:nvSpPr>
        <xdr:cNvPr id="920" name="Text Box 24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921" name="Text Box 13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83</xdr:row>
      <xdr:rowOff>0</xdr:rowOff>
    </xdr:from>
    <xdr:to>
      <xdr:col>1</xdr:col>
      <xdr:colOff>65087</xdr:colOff>
      <xdr:row>84</xdr:row>
      <xdr:rowOff>174625</xdr:rowOff>
    </xdr:to>
    <xdr:sp macro="" textlink="">
      <xdr:nvSpPr>
        <xdr:cNvPr id="922" name="Text Box 13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23" name="Text Box 1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24" name="Text Box 1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925" name="Text Box 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26" name="Text Box 13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27" name="Text Box 13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928" name="Text Box 24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929" name="Text Box 24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30" name="Text Box 13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31" name="Text Box 13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32" name="Text Box 13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33" name="Text Box 13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934" name="Text Box 24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35" name="Text Box 1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36" name="Text Box 13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937" name="Text Box 24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938" name="Text Box 24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39" name="Text Box 13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40" name="Text Box 13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41" name="Text Box 13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42" name="Text Box 13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943" name="Text Box 24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44" name="Text Box 1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45" name="Text Box 13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946" name="Text Box 24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947" name="Text Box 24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48" name="Text Box 1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49" name="Text Box 1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50" name="Text Box 1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51" name="Text Box 13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165100</xdr:rowOff>
    </xdr:to>
    <xdr:sp macro="" textlink="">
      <xdr:nvSpPr>
        <xdr:cNvPr id="952" name="Text Box 24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53" name="Text Box 13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54" name="Text Box 1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165100</xdr:rowOff>
    </xdr:to>
    <xdr:sp macro="" textlink="">
      <xdr:nvSpPr>
        <xdr:cNvPr id="955" name="Text Box 2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165100</xdr:rowOff>
    </xdr:to>
    <xdr:sp macro="" textlink="">
      <xdr:nvSpPr>
        <xdr:cNvPr id="956" name="Text Box 24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57" name="Text Box 13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58" name="Text Box 13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59" name="Text Box 13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60" name="Text Box 13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961" name="Text Box 2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62" name="Text Box 13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63" name="Text Box 1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964" name="Text Box 24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165100</xdr:rowOff>
    </xdr:to>
    <xdr:sp macro="" textlink="">
      <xdr:nvSpPr>
        <xdr:cNvPr id="965" name="Text Box 2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66" name="Text Box 13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84</xdr:row>
      <xdr:rowOff>0</xdr:rowOff>
    </xdr:from>
    <xdr:to>
      <xdr:col>1</xdr:col>
      <xdr:colOff>65087</xdr:colOff>
      <xdr:row>85</xdr:row>
      <xdr:rowOff>174625</xdr:rowOff>
    </xdr:to>
    <xdr:sp macro="" textlink="">
      <xdr:nvSpPr>
        <xdr:cNvPr id="967" name="Text Box 13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254250" y="1324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68" name="Text Box 13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69" name="Text Box 13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165100</xdr:rowOff>
    </xdr:to>
    <xdr:sp macro="" textlink="">
      <xdr:nvSpPr>
        <xdr:cNvPr id="970" name="Text Box 24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71" name="Text Box 13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72" name="Text Box 13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165100</xdr:rowOff>
    </xdr:to>
    <xdr:sp macro="" textlink="">
      <xdr:nvSpPr>
        <xdr:cNvPr id="973" name="Text Box 24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165100</xdr:rowOff>
    </xdr:to>
    <xdr:sp macro="" textlink="">
      <xdr:nvSpPr>
        <xdr:cNvPr id="974" name="Text Box 24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75" name="Text Box 1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76" name="Text Box 13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77" name="Text Box 13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78" name="Text Box 13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165100</xdr:rowOff>
    </xdr:to>
    <xdr:sp macro="" textlink="">
      <xdr:nvSpPr>
        <xdr:cNvPr id="979" name="Text Box 24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80" name="Text Box 13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81" name="Text Box 13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165100</xdr:rowOff>
    </xdr:to>
    <xdr:sp macro="" textlink="">
      <xdr:nvSpPr>
        <xdr:cNvPr id="982" name="Text Box 24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165100</xdr:rowOff>
    </xdr:to>
    <xdr:sp macro="" textlink="">
      <xdr:nvSpPr>
        <xdr:cNvPr id="983" name="Text Box 24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84" name="Text Box 1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85</xdr:row>
      <xdr:rowOff>0</xdr:rowOff>
    </xdr:from>
    <xdr:to>
      <xdr:col>1</xdr:col>
      <xdr:colOff>65087</xdr:colOff>
      <xdr:row>86</xdr:row>
      <xdr:rowOff>174625</xdr:rowOff>
    </xdr:to>
    <xdr:sp macro="" textlink="">
      <xdr:nvSpPr>
        <xdr:cNvPr id="985" name="Text Box 13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254250" y="1344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263</xdr:row>
      <xdr:rowOff>0</xdr:rowOff>
    </xdr:from>
    <xdr:to>
      <xdr:col>1</xdr:col>
      <xdr:colOff>65087</xdr:colOff>
      <xdr:row>264</xdr:row>
      <xdr:rowOff>174625</xdr:rowOff>
    </xdr:to>
    <xdr:sp macro="" textlink="">
      <xdr:nvSpPr>
        <xdr:cNvPr id="986" name="Text Box 13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263</xdr:row>
      <xdr:rowOff>0</xdr:rowOff>
    </xdr:from>
    <xdr:to>
      <xdr:col>1</xdr:col>
      <xdr:colOff>65087</xdr:colOff>
      <xdr:row>264</xdr:row>
      <xdr:rowOff>174625</xdr:rowOff>
    </xdr:to>
    <xdr:sp macro="" textlink="">
      <xdr:nvSpPr>
        <xdr:cNvPr id="987" name="Text Box 13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263</xdr:row>
      <xdr:rowOff>0</xdr:rowOff>
    </xdr:from>
    <xdr:to>
      <xdr:col>1</xdr:col>
      <xdr:colOff>65087</xdr:colOff>
      <xdr:row>264</xdr:row>
      <xdr:rowOff>165100</xdr:rowOff>
    </xdr:to>
    <xdr:sp macro="" textlink="">
      <xdr:nvSpPr>
        <xdr:cNvPr id="988" name="Text Box 24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263</xdr:row>
      <xdr:rowOff>0</xdr:rowOff>
    </xdr:from>
    <xdr:to>
      <xdr:col>1</xdr:col>
      <xdr:colOff>65087</xdr:colOff>
      <xdr:row>264</xdr:row>
      <xdr:rowOff>174625</xdr:rowOff>
    </xdr:to>
    <xdr:sp macro="" textlink="">
      <xdr:nvSpPr>
        <xdr:cNvPr id="989" name="Text Box 13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263</xdr:row>
      <xdr:rowOff>0</xdr:rowOff>
    </xdr:from>
    <xdr:to>
      <xdr:col>1</xdr:col>
      <xdr:colOff>65087</xdr:colOff>
      <xdr:row>264</xdr:row>
      <xdr:rowOff>174625</xdr:rowOff>
    </xdr:to>
    <xdr:sp macro="" textlink="">
      <xdr:nvSpPr>
        <xdr:cNvPr id="990" name="Text Box 13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263</xdr:row>
      <xdr:rowOff>0</xdr:rowOff>
    </xdr:from>
    <xdr:to>
      <xdr:col>1</xdr:col>
      <xdr:colOff>65087</xdr:colOff>
      <xdr:row>264</xdr:row>
      <xdr:rowOff>165100</xdr:rowOff>
    </xdr:to>
    <xdr:sp macro="" textlink="">
      <xdr:nvSpPr>
        <xdr:cNvPr id="991" name="Text Box 24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263</xdr:row>
      <xdr:rowOff>0</xdr:rowOff>
    </xdr:from>
    <xdr:to>
      <xdr:col>1</xdr:col>
      <xdr:colOff>65087</xdr:colOff>
      <xdr:row>264</xdr:row>
      <xdr:rowOff>165100</xdr:rowOff>
    </xdr:to>
    <xdr:sp macro="" textlink="">
      <xdr:nvSpPr>
        <xdr:cNvPr id="992" name="Text Box 2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263</xdr:row>
      <xdr:rowOff>0</xdr:rowOff>
    </xdr:from>
    <xdr:to>
      <xdr:col>1</xdr:col>
      <xdr:colOff>65087</xdr:colOff>
      <xdr:row>264</xdr:row>
      <xdr:rowOff>174625</xdr:rowOff>
    </xdr:to>
    <xdr:sp macro="" textlink="">
      <xdr:nvSpPr>
        <xdr:cNvPr id="993" name="Text Box 13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263</xdr:row>
      <xdr:rowOff>0</xdr:rowOff>
    </xdr:from>
    <xdr:to>
      <xdr:col>1</xdr:col>
      <xdr:colOff>65087</xdr:colOff>
      <xdr:row>264</xdr:row>
      <xdr:rowOff>174625</xdr:rowOff>
    </xdr:to>
    <xdr:sp macro="" textlink="">
      <xdr:nvSpPr>
        <xdr:cNvPr id="994" name="Text Box 1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264</xdr:row>
      <xdr:rowOff>0</xdr:rowOff>
    </xdr:from>
    <xdr:to>
      <xdr:col>1</xdr:col>
      <xdr:colOff>65087</xdr:colOff>
      <xdr:row>265</xdr:row>
      <xdr:rowOff>174625</xdr:rowOff>
    </xdr:to>
    <xdr:sp macro="" textlink="">
      <xdr:nvSpPr>
        <xdr:cNvPr id="995" name="Text Box 13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264</xdr:row>
      <xdr:rowOff>0</xdr:rowOff>
    </xdr:from>
    <xdr:to>
      <xdr:col>1</xdr:col>
      <xdr:colOff>65087</xdr:colOff>
      <xdr:row>265</xdr:row>
      <xdr:rowOff>174625</xdr:rowOff>
    </xdr:to>
    <xdr:sp macro="" textlink="">
      <xdr:nvSpPr>
        <xdr:cNvPr id="996" name="Text Box 13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264</xdr:row>
      <xdr:rowOff>0</xdr:rowOff>
    </xdr:from>
    <xdr:to>
      <xdr:col>1</xdr:col>
      <xdr:colOff>65087</xdr:colOff>
      <xdr:row>265</xdr:row>
      <xdr:rowOff>165100</xdr:rowOff>
    </xdr:to>
    <xdr:sp macro="" textlink="">
      <xdr:nvSpPr>
        <xdr:cNvPr id="997" name="Text Box 24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264</xdr:row>
      <xdr:rowOff>0</xdr:rowOff>
    </xdr:from>
    <xdr:to>
      <xdr:col>1</xdr:col>
      <xdr:colOff>65087</xdr:colOff>
      <xdr:row>265</xdr:row>
      <xdr:rowOff>174625</xdr:rowOff>
    </xdr:to>
    <xdr:sp macro="" textlink="">
      <xdr:nvSpPr>
        <xdr:cNvPr id="998" name="Text Box 13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264</xdr:row>
      <xdr:rowOff>0</xdr:rowOff>
    </xdr:from>
    <xdr:to>
      <xdr:col>1</xdr:col>
      <xdr:colOff>65087</xdr:colOff>
      <xdr:row>265</xdr:row>
      <xdr:rowOff>174625</xdr:rowOff>
    </xdr:to>
    <xdr:sp macro="" textlink="">
      <xdr:nvSpPr>
        <xdr:cNvPr id="999" name="Text Box 13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264</xdr:row>
      <xdr:rowOff>0</xdr:rowOff>
    </xdr:from>
    <xdr:to>
      <xdr:col>1</xdr:col>
      <xdr:colOff>65087</xdr:colOff>
      <xdr:row>265</xdr:row>
      <xdr:rowOff>165100</xdr:rowOff>
    </xdr:to>
    <xdr:sp macro="" textlink="">
      <xdr:nvSpPr>
        <xdr:cNvPr id="1000" name="Text Box 24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264</xdr:row>
      <xdr:rowOff>0</xdr:rowOff>
    </xdr:from>
    <xdr:to>
      <xdr:col>1</xdr:col>
      <xdr:colOff>65087</xdr:colOff>
      <xdr:row>265</xdr:row>
      <xdr:rowOff>165100</xdr:rowOff>
    </xdr:to>
    <xdr:sp macro="" textlink="">
      <xdr:nvSpPr>
        <xdr:cNvPr id="1001" name="Text Box 24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264</xdr:row>
      <xdr:rowOff>0</xdr:rowOff>
    </xdr:from>
    <xdr:to>
      <xdr:col>1</xdr:col>
      <xdr:colOff>65087</xdr:colOff>
      <xdr:row>265</xdr:row>
      <xdr:rowOff>174625</xdr:rowOff>
    </xdr:to>
    <xdr:sp macro="" textlink="">
      <xdr:nvSpPr>
        <xdr:cNvPr id="1002" name="Text Box 13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264</xdr:row>
      <xdr:rowOff>0</xdr:rowOff>
    </xdr:from>
    <xdr:to>
      <xdr:col>1</xdr:col>
      <xdr:colOff>65087</xdr:colOff>
      <xdr:row>265</xdr:row>
      <xdr:rowOff>174625</xdr:rowOff>
    </xdr:to>
    <xdr:sp macro="" textlink="">
      <xdr:nvSpPr>
        <xdr:cNvPr id="1003" name="Text Box 1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265</xdr:row>
      <xdr:rowOff>0</xdr:rowOff>
    </xdr:from>
    <xdr:to>
      <xdr:col>1</xdr:col>
      <xdr:colOff>65087</xdr:colOff>
      <xdr:row>266</xdr:row>
      <xdr:rowOff>174625</xdr:rowOff>
    </xdr:to>
    <xdr:sp macro="" textlink="">
      <xdr:nvSpPr>
        <xdr:cNvPr id="1004" name="Text Box 1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265</xdr:row>
      <xdr:rowOff>0</xdr:rowOff>
    </xdr:from>
    <xdr:to>
      <xdr:col>1</xdr:col>
      <xdr:colOff>65087</xdr:colOff>
      <xdr:row>266</xdr:row>
      <xdr:rowOff>174625</xdr:rowOff>
    </xdr:to>
    <xdr:sp macro="" textlink="">
      <xdr:nvSpPr>
        <xdr:cNvPr id="1005" name="Text Box 13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265</xdr:row>
      <xdr:rowOff>0</xdr:rowOff>
    </xdr:from>
    <xdr:to>
      <xdr:col>1</xdr:col>
      <xdr:colOff>65087</xdr:colOff>
      <xdr:row>266</xdr:row>
      <xdr:rowOff>165100</xdr:rowOff>
    </xdr:to>
    <xdr:sp macro="" textlink="">
      <xdr:nvSpPr>
        <xdr:cNvPr id="1006" name="Text Box 24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265</xdr:row>
      <xdr:rowOff>0</xdr:rowOff>
    </xdr:from>
    <xdr:to>
      <xdr:col>1</xdr:col>
      <xdr:colOff>65087</xdr:colOff>
      <xdr:row>266</xdr:row>
      <xdr:rowOff>174625</xdr:rowOff>
    </xdr:to>
    <xdr:sp macro="" textlink="">
      <xdr:nvSpPr>
        <xdr:cNvPr id="1007" name="Text Box 13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265</xdr:row>
      <xdr:rowOff>0</xdr:rowOff>
    </xdr:from>
    <xdr:to>
      <xdr:col>1</xdr:col>
      <xdr:colOff>65087</xdr:colOff>
      <xdr:row>266</xdr:row>
      <xdr:rowOff>174625</xdr:rowOff>
    </xdr:to>
    <xdr:sp macro="" textlink="">
      <xdr:nvSpPr>
        <xdr:cNvPr id="1008" name="Text Box 13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265</xdr:row>
      <xdr:rowOff>0</xdr:rowOff>
    </xdr:from>
    <xdr:to>
      <xdr:col>1</xdr:col>
      <xdr:colOff>65087</xdr:colOff>
      <xdr:row>266</xdr:row>
      <xdr:rowOff>165100</xdr:rowOff>
    </xdr:to>
    <xdr:sp macro="" textlink="">
      <xdr:nvSpPr>
        <xdr:cNvPr id="1009" name="Text Box 24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265</xdr:row>
      <xdr:rowOff>0</xdr:rowOff>
    </xdr:from>
    <xdr:to>
      <xdr:col>1</xdr:col>
      <xdr:colOff>65087</xdr:colOff>
      <xdr:row>266</xdr:row>
      <xdr:rowOff>165100</xdr:rowOff>
    </xdr:to>
    <xdr:sp macro="" textlink="">
      <xdr:nvSpPr>
        <xdr:cNvPr id="1010" name="Text Box 24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265</xdr:row>
      <xdr:rowOff>0</xdr:rowOff>
    </xdr:from>
    <xdr:to>
      <xdr:col>1</xdr:col>
      <xdr:colOff>65087</xdr:colOff>
      <xdr:row>266</xdr:row>
      <xdr:rowOff>174625</xdr:rowOff>
    </xdr:to>
    <xdr:sp macro="" textlink="">
      <xdr:nvSpPr>
        <xdr:cNvPr id="1011" name="Text Box 13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265</xdr:row>
      <xdr:rowOff>0</xdr:rowOff>
    </xdr:from>
    <xdr:to>
      <xdr:col>1</xdr:col>
      <xdr:colOff>65087</xdr:colOff>
      <xdr:row>266</xdr:row>
      <xdr:rowOff>174625</xdr:rowOff>
    </xdr:to>
    <xdr:sp macro="" textlink="">
      <xdr:nvSpPr>
        <xdr:cNvPr id="1012" name="Text Box 13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266</xdr:row>
      <xdr:rowOff>0</xdr:rowOff>
    </xdr:from>
    <xdr:to>
      <xdr:col>1</xdr:col>
      <xdr:colOff>65087</xdr:colOff>
      <xdr:row>267</xdr:row>
      <xdr:rowOff>174625</xdr:rowOff>
    </xdr:to>
    <xdr:sp macro="" textlink="">
      <xdr:nvSpPr>
        <xdr:cNvPr id="1013" name="Text Box 13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266</xdr:row>
      <xdr:rowOff>0</xdr:rowOff>
    </xdr:from>
    <xdr:to>
      <xdr:col>1</xdr:col>
      <xdr:colOff>65087</xdr:colOff>
      <xdr:row>267</xdr:row>
      <xdr:rowOff>174625</xdr:rowOff>
    </xdr:to>
    <xdr:sp macro="" textlink="">
      <xdr:nvSpPr>
        <xdr:cNvPr id="1014" name="Text Box 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266</xdr:row>
      <xdr:rowOff>0</xdr:rowOff>
    </xdr:from>
    <xdr:to>
      <xdr:col>1</xdr:col>
      <xdr:colOff>65087</xdr:colOff>
      <xdr:row>267</xdr:row>
      <xdr:rowOff>165100</xdr:rowOff>
    </xdr:to>
    <xdr:sp macro="" textlink="">
      <xdr:nvSpPr>
        <xdr:cNvPr id="1015" name="Text Box 2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266</xdr:row>
      <xdr:rowOff>0</xdr:rowOff>
    </xdr:from>
    <xdr:to>
      <xdr:col>1</xdr:col>
      <xdr:colOff>65087</xdr:colOff>
      <xdr:row>267</xdr:row>
      <xdr:rowOff>174625</xdr:rowOff>
    </xdr:to>
    <xdr:sp macro="" textlink="">
      <xdr:nvSpPr>
        <xdr:cNvPr id="1016" name="Text Box 1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266</xdr:row>
      <xdr:rowOff>0</xdr:rowOff>
    </xdr:from>
    <xdr:to>
      <xdr:col>1</xdr:col>
      <xdr:colOff>65087</xdr:colOff>
      <xdr:row>267</xdr:row>
      <xdr:rowOff>174625</xdr:rowOff>
    </xdr:to>
    <xdr:sp macro="" textlink="">
      <xdr:nvSpPr>
        <xdr:cNvPr id="1017" name="Text Box 13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266</xdr:row>
      <xdr:rowOff>0</xdr:rowOff>
    </xdr:from>
    <xdr:to>
      <xdr:col>1</xdr:col>
      <xdr:colOff>65087</xdr:colOff>
      <xdr:row>267</xdr:row>
      <xdr:rowOff>165100</xdr:rowOff>
    </xdr:to>
    <xdr:sp macro="" textlink="">
      <xdr:nvSpPr>
        <xdr:cNvPr id="1018" name="Text Box 24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266</xdr:row>
      <xdr:rowOff>0</xdr:rowOff>
    </xdr:from>
    <xdr:to>
      <xdr:col>1</xdr:col>
      <xdr:colOff>65087</xdr:colOff>
      <xdr:row>267</xdr:row>
      <xdr:rowOff>165100</xdr:rowOff>
    </xdr:to>
    <xdr:sp macro="" textlink="">
      <xdr:nvSpPr>
        <xdr:cNvPr id="1019" name="Text Box 24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266</xdr:row>
      <xdr:rowOff>0</xdr:rowOff>
    </xdr:from>
    <xdr:to>
      <xdr:col>1</xdr:col>
      <xdr:colOff>65087</xdr:colOff>
      <xdr:row>267</xdr:row>
      <xdr:rowOff>174625</xdr:rowOff>
    </xdr:to>
    <xdr:sp macro="" textlink="">
      <xdr:nvSpPr>
        <xdr:cNvPr id="1020" name="Text Box 13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266</xdr:row>
      <xdr:rowOff>0</xdr:rowOff>
    </xdr:from>
    <xdr:to>
      <xdr:col>1</xdr:col>
      <xdr:colOff>65087</xdr:colOff>
      <xdr:row>267</xdr:row>
      <xdr:rowOff>174625</xdr:rowOff>
    </xdr:to>
    <xdr:sp macro="" textlink="">
      <xdr:nvSpPr>
        <xdr:cNvPr id="1021" name="Text Box 13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267</xdr:row>
      <xdr:rowOff>0</xdr:rowOff>
    </xdr:from>
    <xdr:to>
      <xdr:col>1</xdr:col>
      <xdr:colOff>65087</xdr:colOff>
      <xdr:row>268</xdr:row>
      <xdr:rowOff>174625</xdr:rowOff>
    </xdr:to>
    <xdr:sp macro="" textlink="">
      <xdr:nvSpPr>
        <xdr:cNvPr id="1022" name="Text Box 13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267</xdr:row>
      <xdr:rowOff>0</xdr:rowOff>
    </xdr:from>
    <xdr:to>
      <xdr:col>1</xdr:col>
      <xdr:colOff>65087</xdr:colOff>
      <xdr:row>268</xdr:row>
      <xdr:rowOff>174625</xdr:rowOff>
    </xdr:to>
    <xdr:sp macro="" textlink="">
      <xdr:nvSpPr>
        <xdr:cNvPr id="1023" name="Text Box 13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267</xdr:row>
      <xdr:rowOff>0</xdr:rowOff>
    </xdr:from>
    <xdr:to>
      <xdr:col>1</xdr:col>
      <xdr:colOff>65087</xdr:colOff>
      <xdr:row>268</xdr:row>
      <xdr:rowOff>165100</xdr:rowOff>
    </xdr:to>
    <xdr:sp macro="" textlink="">
      <xdr:nvSpPr>
        <xdr:cNvPr id="1024" name="Text Box 24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267</xdr:row>
      <xdr:rowOff>0</xdr:rowOff>
    </xdr:from>
    <xdr:to>
      <xdr:col>1</xdr:col>
      <xdr:colOff>65087</xdr:colOff>
      <xdr:row>268</xdr:row>
      <xdr:rowOff>174625</xdr:rowOff>
    </xdr:to>
    <xdr:sp macro="" textlink="">
      <xdr:nvSpPr>
        <xdr:cNvPr id="1025" name="Text Box 1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267</xdr:row>
      <xdr:rowOff>0</xdr:rowOff>
    </xdr:from>
    <xdr:to>
      <xdr:col>1</xdr:col>
      <xdr:colOff>65087</xdr:colOff>
      <xdr:row>268</xdr:row>
      <xdr:rowOff>174625</xdr:rowOff>
    </xdr:to>
    <xdr:sp macro="" textlink="">
      <xdr:nvSpPr>
        <xdr:cNvPr id="1026" name="Text Box 1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267</xdr:row>
      <xdr:rowOff>0</xdr:rowOff>
    </xdr:from>
    <xdr:to>
      <xdr:col>1</xdr:col>
      <xdr:colOff>65087</xdr:colOff>
      <xdr:row>268</xdr:row>
      <xdr:rowOff>165100</xdr:rowOff>
    </xdr:to>
    <xdr:sp macro="" textlink="">
      <xdr:nvSpPr>
        <xdr:cNvPr id="1027" name="Text Box 24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267</xdr:row>
      <xdr:rowOff>0</xdr:rowOff>
    </xdr:from>
    <xdr:to>
      <xdr:col>1</xdr:col>
      <xdr:colOff>65087</xdr:colOff>
      <xdr:row>268</xdr:row>
      <xdr:rowOff>165100</xdr:rowOff>
    </xdr:to>
    <xdr:sp macro="" textlink="">
      <xdr:nvSpPr>
        <xdr:cNvPr id="1028" name="Text Box 2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267</xdr:row>
      <xdr:rowOff>0</xdr:rowOff>
    </xdr:from>
    <xdr:to>
      <xdr:col>1</xdr:col>
      <xdr:colOff>65087</xdr:colOff>
      <xdr:row>268</xdr:row>
      <xdr:rowOff>174625</xdr:rowOff>
    </xdr:to>
    <xdr:sp macro="" textlink="">
      <xdr:nvSpPr>
        <xdr:cNvPr id="1029" name="Text Box 13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267</xdr:row>
      <xdr:rowOff>0</xdr:rowOff>
    </xdr:from>
    <xdr:to>
      <xdr:col>1</xdr:col>
      <xdr:colOff>65087</xdr:colOff>
      <xdr:row>268</xdr:row>
      <xdr:rowOff>174625</xdr:rowOff>
    </xdr:to>
    <xdr:sp macro="" textlink="">
      <xdr:nvSpPr>
        <xdr:cNvPr id="1030" name="Text Box 1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268</xdr:row>
      <xdr:rowOff>0</xdr:rowOff>
    </xdr:from>
    <xdr:to>
      <xdr:col>1</xdr:col>
      <xdr:colOff>65087</xdr:colOff>
      <xdr:row>269</xdr:row>
      <xdr:rowOff>174625</xdr:rowOff>
    </xdr:to>
    <xdr:sp macro="" textlink="">
      <xdr:nvSpPr>
        <xdr:cNvPr id="1031" name="Text Box 1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268</xdr:row>
      <xdr:rowOff>0</xdr:rowOff>
    </xdr:from>
    <xdr:to>
      <xdr:col>1</xdr:col>
      <xdr:colOff>65087</xdr:colOff>
      <xdr:row>269</xdr:row>
      <xdr:rowOff>174625</xdr:rowOff>
    </xdr:to>
    <xdr:sp macro="" textlink="">
      <xdr:nvSpPr>
        <xdr:cNvPr id="1032" name="Text Box 13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268</xdr:row>
      <xdr:rowOff>0</xdr:rowOff>
    </xdr:from>
    <xdr:to>
      <xdr:col>1</xdr:col>
      <xdr:colOff>65087</xdr:colOff>
      <xdr:row>269</xdr:row>
      <xdr:rowOff>165100</xdr:rowOff>
    </xdr:to>
    <xdr:sp macro="" textlink="">
      <xdr:nvSpPr>
        <xdr:cNvPr id="1033" name="Text Box 24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268</xdr:row>
      <xdr:rowOff>0</xdr:rowOff>
    </xdr:from>
    <xdr:to>
      <xdr:col>1</xdr:col>
      <xdr:colOff>65087</xdr:colOff>
      <xdr:row>269</xdr:row>
      <xdr:rowOff>174625</xdr:rowOff>
    </xdr:to>
    <xdr:sp macro="" textlink="">
      <xdr:nvSpPr>
        <xdr:cNvPr id="1034" name="Text Box 1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268</xdr:row>
      <xdr:rowOff>0</xdr:rowOff>
    </xdr:from>
    <xdr:to>
      <xdr:col>1</xdr:col>
      <xdr:colOff>65087</xdr:colOff>
      <xdr:row>269</xdr:row>
      <xdr:rowOff>174625</xdr:rowOff>
    </xdr:to>
    <xdr:sp macro="" textlink="">
      <xdr:nvSpPr>
        <xdr:cNvPr id="1035" name="Text Box 13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268</xdr:row>
      <xdr:rowOff>0</xdr:rowOff>
    </xdr:from>
    <xdr:to>
      <xdr:col>1</xdr:col>
      <xdr:colOff>65087</xdr:colOff>
      <xdr:row>269</xdr:row>
      <xdr:rowOff>165100</xdr:rowOff>
    </xdr:to>
    <xdr:sp macro="" textlink="">
      <xdr:nvSpPr>
        <xdr:cNvPr id="1036" name="Text Box 24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268</xdr:row>
      <xdr:rowOff>0</xdr:rowOff>
    </xdr:from>
    <xdr:to>
      <xdr:col>1</xdr:col>
      <xdr:colOff>65087</xdr:colOff>
      <xdr:row>269</xdr:row>
      <xdr:rowOff>165100</xdr:rowOff>
    </xdr:to>
    <xdr:sp macro="" textlink="">
      <xdr:nvSpPr>
        <xdr:cNvPr id="1037" name="Text Box 24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268</xdr:row>
      <xdr:rowOff>0</xdr:rowOff>
    </xdr:from>
    <xdr:to>
      <xdr:col>1</xdr:col>
      <xdr:colOff>65087</xdr:colOff>
      <xdr:row>269</xdr:row>
      <xdr:rowOff>174625</xdr:rowOff>
    </xdr:to>
    <xdr:sp macro="" textlink="">
      <xdr:nvSpPr>
        <xdr:cNvPr id="1038" name="Text Box 13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268</xdr:row>
      <xdr:rowOff>0</xdr:rowOff>
    </xdr:from>
    <xdr:to>
      <xdr:col>1</xdr:col>
      <xdr:colOff>65087</xdr:colOff>
      <xdr:row>269</xdr:row>
      <xdr:rowOff>174625</xdr:rowOff>
    </xdr:to>
    <xdr:sp macro="" textlink="">
      <xdr:nvSpPr>
        <xdr:cNvPr id="1039" name="Text Box 13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269</xdr:row>
      <xdr:rowOff>0</xdr:rowOff>
    </xdr:from>
    <xdr:to>
      <xdr:col>1</xdr:col>
      <xdr:colOff>65087</xdr:colOff>
      <xdr:row>270</xdr:row>
      <xdr:rowOff>174625</xdr:rowOff>
    </xdr:to>
    <xdr:sp macro="" textlink="">
      <xdr:nvSpPr>
        <xdr:cNvPr id="1040" name="Text Box 13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269</xdr:row>
      <xdr:rowOff>0</xdr:rowOff>
    </xdr:from>
    <xdr:to>
      <xdr:col>1</xdr:col>
      <xdr:colOff>65087</xdr:colOff>
      <xdr:row>270</xdr:row>
      <xdr:rowOff>174625</xdr:rowOff>
    </xdr:to>
    <xdr:sp macro="" textlink="">
      <xdr:nvSpPr>
        <xdr:cNvPr id="1041" name="Text Box 13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269</xdr:row>
      <xdr:rowOff>0</xdr:rowOff>
    </xdr:from>
    <xdr:to>
      <xdr:col>1</xdr:col>
      <xdr:colOff>65087</xdr:colOff>
      <xdr:row>270</xdr:row>
      <xdr:rowOff>165100</xdr:rowOff>
    </xdr:to>
    <xdr:sp macro="" textlink="">
      <xdr:nvSpPr>
        <xdr:cNvPr id="1042" name="Text Box 2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269</xdr:row>
      <xdr:rowOff>0</xdr:rowOff>
    </xdr:from>
    <xdr:to>
      <xdr:col>1</xdr:col>
      <xdr:colOff>65087</xdr:colOff>
      <xdr:row>270</xdr:row>
      <xdr:rowOff>174625</xdr:rowOff>
    </xdr:to>
    <xdr:sp macro="" textlink="">
      <xdr:nvSpPr>
        <xdr:cNvPr id="1043" name="Text Box 1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269</xdr:row>
      <xdr:rowOff>0</xdr:rowOff>
    </xdr:from>
    <xdr:to>
      <xdr:col>1</xdr:col>
      <xdr:colOff>65087</xdr:colOff>
      <xdr:row>270</xdr:row>
      <xdr:rowOff>174625</xdr:rowOff>
    </xdr:to>
    <xdr:sp macro="" textlink="">
      <xdr:nvSpPr>
        <xdr:cNvPr id="1044" name="Text Box 1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269</xdr:row>
      <xdr:rowOff>0</xdr:rowOff>
    </xdr:from>
    <xdr:to>
      <xdr:col>1</xdr:col>
      <xdr:colOff>65087</xdr:colOff>
      <xdr:row>270</xdr:row>
      <xdr:rowOff>165100</xdr:rowOff>
    </xdr:to>
    <xdr:sp macro="" textlink="">
      <xdr:nvSpPr>
        <xdr:cNvPr id="1045" name="Text Box 2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269</xdr:row>
      <xdr:rowOff>0</xdr:rowOff>
    </xdr:from>
    <xdr:to>
      <xdr:col>1</xdr:col>
      <xdr:colOff>65087</xdr:colOff>
      <xdr:row>270</xdr:row>
      <xdr:rowOff>165100</xdr:rowOff>
    </xdr:to>
    <xdr:sp macro="" textlink="">
      <xdr:nvSpPr>
        <xdr:cNvPr id="1046" name="Text Box 24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269</xdr:row>
      <xdr:rowOff>0</xdr:rowOff>
    </xdr:from>
    <xdr:to>
      <xdr:col>1</xdr:col>
      <xdr:colOff>65087</xdr:colOff>
      <xdr:row>270</xdr:row>
      <xdr:rowOff>174625</xdr:rowOff>
    </xdr:to>
    <xdr:sp macro="" textlink="">
      <xdr:nvSpPr>
        <xdr:cNvPr id="1047" name="Text Box 1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269</xdr:row>
      <xdr:rowOff>0</xdr:rowOff>
    </xdr:from>
    <xdr:to>
      <xdr:col>1</xdr:col>
      <xdr:colOff>65087</xdr:colOff>
      <xdr:row>270</xdr:row>
      <xdr:rowOff>174625</xdr:rowOff>
    </xdr:to>
    <xdr:sp macro="" textlink="">
      <xdr:nvSpPr>
        <xdr:cNvPr id="1048" name="Text Box 13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270</xdr:row>
      <xdr:rowOff>0</xdr:rowOff>
    </xdr:from>
    <xdr:to>
      <xdr:col>1</xdr:col>
      <xdr:colOff>65087</xdr:colOff>
      <xdr:row>271</xdr:row>
      <xdr:rowOff>174625</xdr:rowOff>
    </xdr:to>
    <xdr:sp macro="" textlink="">
      <xdr:nvSpPr>
        <xdr:cNvPr id="1049" name="Text Box 13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270</xdr:row>
      <xdr:rowOff>0</xdr:rowOff>
    </xdr:from>
    <xdr:to>
      <xdr:col>1</xdr:col>
      <xdr:colOff>65087</xdr:colOff>
      <xdr:row>271</xdr:row>
      <xdr:rowOff>174625</xdr:rowOff>
    </xdr:to>
    <xdr:sp macro="" textlink="">
      <xdr:nvSpPr>
        <xdr:cNvPr id="1050" name="Text Box 13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270</xdr:row>
      <xdr:rowOff>0</xdr:rowOff>
    </xdr:from>
    <xdr:to>
      <xdr:col>1</xdr:col>
      <xdr:colOff>65087</xdr:colOff>
      <xdr:row>271</xdr:row>
      <xdr:rowOff>165100</xdr:rowOff>
    </xdr:to>
    <xdr:sp macro="" textlink="">
      <xdr:nvSpPr>
        <xdr:cNvPr id="1051" name="Text Box 24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270</xdr:row>
      <xdr:rowOff>0</xdr:rowOff>
    </xdr:from>
    <xdr:to>
      <xdr:col>1</xdr:col>
      <xdr:colOff>65087</xdr:colOff>
      <xdr:row>271</xdr:row>
      <xdr:rowOff>174625</xdr:rowOff>
    </xdr:to>
    <xdr:sp macro="" textlink="">
      <xdr:nvSpPr>
        <xdr:cNvPr id="1052" name="Text Box 13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270</xdr:row>
      <xdr:rowOff>0</xdr:rowOff>
    </xdr:from>
    <xdr:to>
      <xdr:col>1</xdr:col>
      <xdr:colOff>65087</xdr:colOff>
      <xdr:row>271</xdr:row>
      <xdr:rowOff>174625</xdr:rowOff>
    </xdr:to>
    <xdr:sp macro="" textlink="">
      <xdr:nvSpPr>
        <xdr:cNvPr id="1053" name="Text Box 13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270</xdr:row>
      <xdr:rowOff>0</xdr:rowOff>
    </xdr:from>
    <xdr:to>
      <xdr:col>1</xdr:col>
      <xdr:colOff>65087</xdr:colOff>
      <xdr:row>271</xdr:row>
      <xdr:rowOff>165100</xdr:rowOff>
    </xdr:to>
    <xdr:sp macro="" textlink="">
      <xdr:nvSpPr>
        <xdr:cNvPr id="1054" name="Text Box 24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270</xdr:row>
      <xdr:rowOff>0</xdr:rowOff>
    </xdr:from>
    <xdr:to>
      <xdr:col>1</xdr:col>
      <xdr:colOff>65087</xdr:colOff>
      <xdr:row>271</xdr:row>
      <xdr:rowOff>165100</xdr:rowOff>
    </xdr:to>
    <xdr:sp macro="" textlink="">
      <xdr:nvSpPr>
        <xdr:cNvPr id="1055" name="Text Box 2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270</xdr:row>
      <xdr:rowOff>0</xdr:rowOff>
    </xdr:from>
    <xdr:to>
      <xdr:col>1</xdr:col>
      <xdr:colOff>65087</xdr:colOff>
      <xdr:row>271</xdr:row>
      <xdr:rowOff>174625</xdr:rowOff>
    </xdr:to>
    <xdr:sp macro="" textlink="">
      <xdr:nvSpPr>
        <xdr:cNvPr id="1056" name="Text Box 1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270</xdr:row>
      <xdr:rowOff>0</xdr:rowOff>
    </xdr:from>
    <xdr:to>
      <xdr:col>1</xdr:col>
      <xdr:colOff>65087</xdr:colOff>
      <xdr:row>271</xdr:row>
      <xdr:rowOff>174625</xdr:rowOff>
    </xdr:to>
    <xdr:sp macro="" textlink="">
      <xdr:nvSpPr>
        <xdr:cNvPr id="1057" name="Text Box 1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271</xdr:row>
      <xdr:rowOff>0</xdr:rowOff>
    </xdr:from>
    <xdr:to>
      <xdr:col>1</xdr:col>
      <xdr:colOff>65087</xdr:colOff>
      <xdr:row>272</xdr:row>
      <xdr:rowOff>174625</xdr:rowOff>
    </xdr:to>
    <xdr:sp macro="" textlink="">
      <xdr:nvSpPr>
        <xdr:cNvPr id="1058" name="Text Box 13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271</xdr:row>
      <xdr:rowOff>0</xdr:rowOff>
    </xdr:from>
    <xdr:to>
      <xdr:col>1</xdr:col>
      <xdr:colOff>65087</xdr:colOff>
      <xdr:row>272</xdr:row>
      <xdr:rowOff>174625</xdr:rowOff>
    </xdr:to>
    <xdr:sp macro="" textlink="">
      <xdr:nvSpPr>
        <xdr:cNvPr id="1059" name="Text Box 13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271</xdr:row>
      <xdr:rowOff>0</xdr:rowOff>
    </xdr:from>
    <xdr:to>
      <xdr:col>1</xdr:col>
      <xdr:colOff>65087</xdr:colOff>
      <xdr:row>272</xdr:row>
      <xdr:rowOff>165100</xdr:rowOff>
    </xdr:to>
    <xdr:sp macro="" textlink="">
      <xdr:nvSpPr>
        <xdr:cNvPr id="1060" name="Text Box 24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271</xdr:row>
      <xdr:rowOff>0</xdr:rowOff>
    </xdr:from>
    <xdr:to>
      <xdr:col>1</xdr:col>
      <xdr:colOff>65087</xdr:colOff>
      <xdr:row>272</xdr:row>
      <xdr:rowOff>174625</xdr:rowOff>
    </xdr:to>
    <xdr:sp macro="" textlink="">
      <xdr:nvSpPr>
        <xdr:cNvPr id="1061" name="Text Box 13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271</xdr:row>
      <xdr:rowOff>0</xdr:rowOff>
    </xdr:from>
    <xdr:to>
      <xdr:col>1</xdr:col>
      <xdr:colOff>65087</xdr:colOff>
      <xdr:row>272</xdr:row>
      <xdr:rowOff>174625</xdr:rowOff>
    </xdr:to>
    <xdr:sp macro="" textlink="">
      <xdr:nvSpPr>
        <xdr:cNvPr id="1062" name="Text Box 13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271</xdr:row>
      <xdr:rowOff>0</xdr:rowOff>
    </xdr:from>
    <xdr:to>
      <xdr:col>1</xdr:col>
      <xdr:colOff>65087</xdr:colOff>
      <xdr:row>272</xdr:row>
      <xdr:rowOff>165100</xdr:rowOff>
    </xdr:to>
    <xdr:sp macro="" textlink="">
      <xdr:nvSpPr>
        <xdr:cNvPr id="1063" name="Text Box 24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271</xdr:row>
      <xdr:rowOff>0</xdr:rowOff>
    </xdr:from>
    <xdr:to>
      <xdr:col>1</xdr:col>
      <xdr:colOff>65087</xdr:colOff>
      <xdr:row>272</xdr:row>
      <xdr:rowOff>165100</xdr:rowOff>
    </xdr:to>
    <xdr:sp macro="" textlink="">
      <xdr:nvSpPr>
        <xdr:cNvPr id="1064" name="Text Box 24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271</xdr:row>
      <xdr:rowOff>0</xdr:rowOff>
    </xdr:from>
    <xdr:to>
      <xdr:col>1</xdr:col>
      <xdr:colOff>65087</xdr:colOff>
      <xdr:row>272</xdr:row>
      <xdr:rowOff>174625</xdr:rowOff>
    </xdr:to>
    <xdr:sp macro="" textlink="">
      <xdr:nvSpPr>
        <xdr:cNvPr id="1065" name="Text Box 13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271</xdr:row>
      <xdr:rowOff>0</xdr:rowOff>
    </xdr:from>
    <xdr:to>
      <xdr:col>1</xdr:col>
      <xdr:colOff>65087</xdr:colOff>
      <xdr:row>272</xdr:row>
      <xdr:rowOff>174625</xdr:rowOff>
    </xdr:to>
    <xdr:sp macro="" textlink="">
      <xdr:nvSpPr>
        <xdr:cNvPr id="1066" name="Text Box 13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272</xdr:row>
      <xdr:rowOff>0</xdr:rowOff>
    </xdr:from>
    <xdr:to>
      <xdr:col>1</xdr:col>
      <xdr:colOff>65087</xdr:colOff>
      <xdr:row>273</xdr:row>
      <xdr:rowOff>174625</xdr:rowOff>
    </xdr:to>
    <xdr:sp macro="" textlink="">
      <xdr:nvSpPr>
        <xdr:cNvPr id="1067" name="Text Box 13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272</xdr:row>
      <xdr:rowOff>0</xdr:rowOff>
    </xdr:from>
    <xdr:to>
      <xdr:col>1</xdr:col>
      <xdr:colOff>65087</xdr:colOff>
      <xdr:row>273</xdr:row>
      <xdr:rowOff>174625</xdr:rowOff>
    </xdr:to>
    <xdr:sp macro="" textlink="">
      <xdr:nvSpPr>
        <xdr:cNvPr id="1068" name="Text Box 13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272</xdr:row>
      <xdr:rowOff>0</xdr:rowOff>
    </xdr:from>
    <xdr:to>
      <xdr:col>1</xdr:col>
      <xdr:colOff>65087</xdr:colOff>
      <xdr:row>273</xdr:row>
      <xdr:rowOff>165100</xdr:rowOff>
    </xdr:to>
    <xdr:sp macro="" textlink="">
      <xdr:nvSpPr>
        <xdr:cNvPr id="1069" name="Text Box 24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272</xdr:row>
      <xdr:rowOff>0</xdr:rowOff>
    </xdr:from>
    <xdr:to>
      <xdr:col>1</xdr:col>
      <xdr:colOff>65087</xdr:colOff>
      <xdr:row>273</xdr:row>
      <xdr:rowOff>174625</xdr:rowOff>
    </xdr:to>
    <xdr:sp macro="" textlink="">
      <xdr:nvSpPr>
        <xdr:cNvPr id="1070" name="Text Box 13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272</xdr:row>
      <xdr:rowOff>0</xdr:rowOff>
    </xdr:from>
    <xdr:to>
      <xdr:col>1</xdr:col>
      <xdr:colOff>65087</xdr:colOff>
      <xdr:row>273</xdr:row>
      <xdr:rowOff>174625</xdr:rowOff>
    </xdr:to>
    <xdr:sp macro="" textlink="">
      <xdr:nvSpPr>
        <xdr:cNvPr id="1071" name="Text Box 1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272</xdr:row>
      <xdr:rowOff>0</xdr:rowOff>
    </xdr:from>
    <xdr:to>
      <xdr:col>1</xdr:col>
      <xdr:colOff>65087</xdr:colOff>
      <xdr:row>273</xdr:row>
      <xdr:rowOff>165100</xdr:rowOff>
    </xdr:to>
    <xdr:sp macro="" textlink="">
      <xdr:nvSpPr>
        <xdr:cNvPr id="1072" name="Text Box 2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272</xdr:row>
      <xdr:rowOff>0</xdr:rowOff>
    </xdr:from>
    <xdr:to>
      <xdr:col>1</xdr:col>
      <xdr:colOff>65087</xdr:colOff>
      <xdr:row>273</xdr:row>
      <xdr:rowOff>165100</xdr:rowOff>
    </xdr:to>
    <xdr:sp macro="" textlink="">
      <xdr:nvSpPr>
        <xdr:cNvPr id="1073" name="Text Box 24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272</xdr:row>
      <xdr:rowOff>0</xdr:rowOff>
    </xdr:from>
    <xdr:to>
      <xdr:col>1</xdr:col>
      <xdr:colOff>65087</xdr:colOff>
      <xdr:row>273</xdr:row>
      <xdr:rowOff>174625</xdr:rowOff>
    </xdr:to>
    <xdr:sp macro="" textlink="">
      <xdr:nvSpPr>
        <xdr:cNvPr id="1074" name="Text Box 1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272</xdr:row>
      <xdr:rowOff>0</xdr:rowOff>
    </xdr:from>
    <xdr:to>
      <xdr:col>1</xdr:col>
      <xdr:colOff>65087</xdr:colOff>
      <xdr:row>273</xdr:row>
      <xdr:rowOff>174625</xdr:rowOff>
    </xdr:to>
    <xdr:sp macro="" textlink="">
      <xdr:nvSpPr>
        <xdr:cNvPr id="1075" name="Text Box 1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273</xdr:row>
      <xdr:rowOff>0</xdr:rowOff>
    </xdr:from>
    <xdr:to>
      <xdr:col>1</xdr:col>
      <xdr:colOff>65087</xdr:colOff>
      <xdr:row>274</xdr:row>
      <xdr:rowOff>174625</xdr:rowOff>
    </xdr:to>
    <xdr:sp macro="" textlink="">
      <xdr:nvSpPr>
        <xdr:cNvPr id="1076" name="Text Box 13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273</xdr:row>
      <xdr:rowOff>0</xdr:rowOff>
    </xdr:from>
    <xdr:to>
      <xdr:col>1</xdr:col>
      <xdr:colOff>65087</xdr:colOff>
      <xdr:row>274</xdr:row>
      <xdr:rowOff>174625</xdr:rowOff>
    </xdr:to>
    <xdr:sp macro="" textlink="">
      <xdr:nvSpPr>
        <xdr:cNvPr id="1077" name="Text Box 13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273</xdr:row>
      <xdr:rowOff>0</xdr:rowOff>
    </xdr:from>
    <xdr:to>
      <xdr:col>1</xdr:col>
      <xdr:colOff>65087</xdr:colOff>
      <xdr:row>274</xdr:row>
      <xdr:rowOff>165100</xdr:rowOff>
    </xdr:to>
    <xdr:sp macro="" textlink="">
      <xdr:nvSpPr>
        <xdr:cNvPr id="1078" name="Text Box 2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273</xdr:row>
      <xdr:rowOff>0</xdr:rowOff>
    </xdr:from>
    <xdr:to>
      <xdr:col>1</xdr:col>
      <xdr:colOff>65087</xdr:colOff>
      <xdr:row>274</xdr:row>
      <xdr:rowOff>174625</xdr:rowOff>
    </xdr:to>
    <xdr:sp macro="" textlink="">
      <xdr:nvSpPr>
        <xdr:cNvPr id="1079" name="Text Box 13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273</xdr:row>
      <xdr:rowOff>0</xdr:rowOff>
    </xdr:from>
    <xdr:to>
      <xdr:col>1</xdr:col>
      <xdr:colOff>65087</xdr:colOff>
      <xdr:row>274</xdr:row>
      <xdr:rowOff>174625</xdr:rowOff>
    </xdr:to>
    <xdr:sp macro="" textlink="">
      <xdr:nvSpPr>
        <xdr:cNvPr id="1080" name="Text Box 13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273</xdr:row>
      <xdr:rowOff>0</xdr:rowOff>
    </xdr:from>
    <xdr:to>
      <xdr:col>1</xdr:col>
      <xdr:colOff>65087</xdr:colOff>
      <xdr:row>274</xdr:row>
      <xdr:rowOff>165100</xdr:rowOff>
    </xdr:to>
    <xdr:sp macro="" textlink="">
      <xdr:nvSpPr>
        <xdr:cNvPr id="1081" name="Text Box 24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273</xdr:row>
      <xdr:rowOff>0</xdr:rowOff>
    </xdr:from>
    <xdr:to>
      <xdr:col>1</xdr:col>
      <xdr:colOff>65087</xdr:colOff>
      <xdr:row>274</xdr:row>
      <xdr:rowOff>165100</xdr:rowOff>
    </xdr:to>
    <xdr:sp macro="" textlink="">
      <xdr:nvSpPr>
        <xdr:cNvPr id="1082" name="Text Box 24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273</xdr:row>
      <xdr:rowOff>0</xdr:rowOff>
    </xdr:from>
    <xdr:to>
      <xdr:col>1</xdr:col>
      <xdr:colOff>65087</xdr:colOff>
      <xdr:row>274</xdr:row>
      <xdr:rowOff>174625</xdr:rowOff>
    </xdr:to>
    <xdr:sp macro="" textlink="">
      <xdr:nvSpPr>
        <xdr:cNvPr id="1083" name="Text Box 13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273</xdr:row>
      <xdr:rowOff>0</xdr:rowOff>
    </xdr:from>
    <xdr:to>
      <xdr:col>1</xdr:col>
      <xdr:colOff>65087</xdr:colOff>
      <xdr:row>274</xdr:row>
      <xdr:rowOff>174625</xdr:rowOff>
    </xdr:to>
    <xdr:sp macro="" textlink="">
      <xdr:nvSpPr>
        <xdr:cNvPr id="1084" name="Text Box 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274</xdr:row>
      <xdr:rowOff>0</xdr:rowOff>
    </xdr:from>
    <xdr:to>
      <xdr:col>1</xdr:col>
      <xdr:colOff>65087</xdr:colOff>
      <xdr:row>275</xdr:row>
      <xdr:rowOff>174625</xdr:rowOff>
    </xdr:to>
    <xdr:sp macro="" textlink="">
      <xdr:nvSpPr>
        <xdr:cNvPr id="1085" name="Text Box 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274</xdr:row>
      <xdr:rowOff>0</xdr:rowOff>
    </xdr:from>
    <xdr:to>
      <xdr:col>1</xdr:col>
      <xdr:colOff>65087</xdr:colOff>
      <xdr:row>275</xdr:row>
      <xdr:rowOff>174625</xdr:rowOff>
    </xdr:to>
    <xdr:sp macro="" textlink="">
      <xdr:nvSpPr>
        <xdr:cNvPr id="1086" name="Text Box 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274</xdr:row>
      <xdr:rowOff>0</xdr:rowOff>
    </xdr:from>
    <xdr:to>
      <xdr:col>1</xdr:col>
      <xdr:colOff>65087</xdr:colOff>
      <xdr:row>275</xdr:row>
      <xdr:rowOff>165100</xdr:rowOff>
    </xdr:to>
    <xdr:sp macro="" textlink="">
      <xdr:nvSpPr>
        <xdr:cNvPr id="1087" name="Text Box 24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274</xdr:row>
      <xdr:rowOff>0</xdr:rowOff>
    </xdr:from>
    <xdr:to>
      <xdr:col>1</xdr:col>
      <xdr:colOff>65087</xdr:colOff>
      <xdr:row>275</xdr:row>
      <xdr:rowOff>174625</xdr:rowOff>
    </xdr:to>
    <xdr:sp macro="" textlink="">
      <xdr:nvSpPr>
        <xdr:cNvPr id="1088" name="Text Box 13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274</xdr:row>
      <xdr:rowOff>0</xdr:rowOff>
    </xdr:from>
    <xdr:to>
      <xdr:col>1</xdr:col>
      <xdr:colOff>65087</xdr:colOff>
      <xdr:row>275</xdr:row>
      <xdr:rowOff>174625</xdr:rowOff>
    </xdr:to>
    <xdr:sp macro="" textlink="">
      <xdr:nvSpPr>
        <xdr:cNvPr id="1089" name="Text Box 13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274</xdr:row>
      <xdr:rowOff>0</xdr:rowOff>
    </xdr:from>
    <xdr:to>
      <xdr:col>1</xdr:col>
      <xdr:colOff>65087</xdr:colOff>
      <xdr:row>275</xdr:row>
      <xdr:rowOff>165100</xdr:rowOff>
    </xdr:to>
    <xdr:sp macro="" textlink="">
      <xdr:nvSpPr>
        <xdr:cNvPr id="1090" name="Text Box 24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274</xdr:row>
      <xdr:rowOff>0</xdr:rowOff>
    </xdr:from>
    <xdr:to>
      <xdr:col>1</xdr:col>
      <xdr:colOff>65087</xdr:colOff>
      <xdr:row>275</xdr:row>
      <xdr:rowOff>165100</xdr:rowOff>
    </xdr:to>
    <xdr:sp macro="" textlink="">
      <xdr:nvSpPr>
        <xdr:cNvPr id="1091" name="Text Box 24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274</xdr:row>
      <xdr:rowOff>0</xdr:rowOff>
    </xdr:from>
    <xdr:to>
      <xdr:col>1</xdr:col>
      <xdr:colOff>65087</xdr:colOff>
      <xdr:row>275</xdr:row>
      <xdr:rowOff>174625</xdr:rowOff>
    </xdr:to>
    <xdr:sp macro="" textlink="">
      <xdr:nvSpPr>
        <xdr:cNvPr id="1092" name="Text Box 13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274</xdr:row>
      <xdr:rowOff>0</xdr:rowOff>
    </xdr:from>
    <xdr:to>
      <xdr:col>1</xdr:col>
      <xdr:colOff>65087</xdr:colOff>
      <xdr:row>275</xdr:row>
      <xdr:rowOff>174625</xdr:rowOff>
    </xdr:to>
    <xdr:sp macro="" textlink="">
      <xdr:nvSpPr>
        <xdr:cNvPr id="1093" name="Text Box 13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275</xdr:row>
      <xdr:rowOff>0</xdr:rowOff>
    </xdr:from>
    <xdr:to>
      <xdr:col>1</xdr:col>
      <xdr:colOff>65087</xdr:colOff>
      <xdr:row>276</xdr:row>
      <xdr:rowOff>174625</xdr:rowOff>
    </xdr:to>
    <xdr:sp macro="" textlink="">
      <xdr:nvSpPr>
        <xdr:cNvPr id="1094" name="Text Box 1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275</xdr:row>
      <xdr:rowOff>0</xdr:rowOff>
    </xdr:from>
    <xdr:to>
      <xdr:col>1</xdr:col>
      <xdr:colOff>65087</xdr:colOff>
      <xdr:row>276</xdr:row>
      <xdr:rowOff>174625</xdr:rowOff>
    </xdr:to>
    <xdr:sp macro="" textlink="">
      <xdr:nvSpPr>
        <xdr:cNvPr id="1095" name="Text Box 13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275</xdr:row>
      <xdr:rowOff>0</xdr:rowOff>
    </xdr:from>
    <xdr:to>
      <xdr:col>1</xdr:col>
      <xdr:colOff>65087</xdr:colOff>
      <xdr:row>276</xdr:row>
      <xdr:rowOff>165100</xdr:rowOff>
    </xdr:to>
    <xdr:sp macro="" textlink="">
      <xdr:nvSpPr>
        <xdr:cNvPr id="1096" name="Text Box 24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275</xdr:row>
      <xdr:rowOff>0</xdr:rowOff>
    </xdr:from>
    <xdr:to>
      <xdr:col>1</xdr:col>
      <xdr:colOff>65087</xdr:colOff>
      <xdr:row>276</xdr:row>
      <xdr:rowOff>174625</xdr:rowOff>
    </xdr:to>
    <xdr:sp macro="" textlink="">
      <xdr:nvSpPr>
        <xdr:cNvPr id="1097" name="Text Box 1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275</xdr:row>
      <xdr:rowOff>0</xdr:rowOff>
    </xdr:from>
    <xdr:to>
      <xdr:col>1</xdr:col>
      <xdr:colOff>65087</xdr:colOff>
      <xdr:row>276</xdr:row>
      <xdr:rowOff>174625</xdr:rowOff>
    </xdr:to>
    <xdr:sp macro="" textlink="">
      <xdr:nvSpPr>
        <xdr:cNvPr id="1098" name="Text Box 13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275</xdr:row>
      <xdr:rowOff>0</xdr:rowOff>
    </xdr:from>
    <xdr:to>
      <xdr:col>1</xdr:col>
      <xdr:colOff>65087</xdr:colOff>
      <xdr:row>276</xdr:row>
      <xdr:rowOff>165100</xdr:rowOff>
    </xdr:to>
    <xdr:sp macro="" textlink="">
      <xdr:nvSpPr>
        <xdr:cNvPr id="1099" name="Text Box 24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275</xdr:row>
      <xdr:rowOff>0</xdr:rowOff>
    </xdr:from>
    <xdr:to>
      <xdr:col>1</xdr:col>
      <xdr:colOff>65087</xdr:colOff>
      <xdr:row>276</xdr:row>
      <xdr:rowOff>165100</xdr:rowOff>
    </xdr:to>
    <xdr:sp macro="" textlink="">
      <xdr:nvSpPr>
        <xdr:cNvPr id="1100" name="Text Box 24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275</xdr:row>
      <xdr:rowOff>0</xdr:rowOff>
    </xdr:from>
    <xdr:to>
      <xdr:col>1</xdr:col>
      <xdr:colOff>65087</xdr:colOff>
      <xdr:row>276</xdr:row>
      <xdr:rowOff>174625</xdr:rowOff>
    </xdr:to>
    <xdr:sp macro="" textlink="">
      <xdr:nvSpPr>
        <xdr:cNvPr id="1101" name="Text Box 13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275</xdr:row>
      <xdr:rowOff>0</xdr:rowOff>
    </xdr:from>
    <xdr:to>
      <xdr:col>1</xdr:col>
      <xdr:colOff>65087</xdr:colOff>
      <xdr:row>276</xdr:row>
      <xdr:rowOff>174625</xdr:rowOff>
    </xdr:to>
    <xdr:sp macro="" textlink="">
      <xdr:nvSpPr>
        <xdr:cNvPr id="1102" name="Text Box 13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276</xdr:row>
      <xdr:rowOff>0</xdr:rowOff>
    </xdr:from>
    <xdr:to>
      <xdr:col>1</xdr:col>
      <xdr:colOff>65087</xdr:colOff>
      <xdr:row>277</xdr:row>
      <xdr:rowOff>174625</xdr:rowOff>
    </xdr:to>
    <xdr:sp macro="" textlink="">
      <xdr:nvSpPr>
        <xdr:cNvPr id="1103" name="Text Box 13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276</xdr:row>
      <xdr:rowOff>0</xdr:rowOff>
    </xdr:from>
    <xdr:to>
      <xdr:col>1</xdr:col>
      <xdr:colOff>65087</xdr:colOff>
      <xdr:row>277</xdr:row>
      <xdr:rowOff>174625</xdr:rowOff>
    </xdr:to>
    <xdr:sp macro="" textlink="">
      <xdr:nvSpPr>
        <xdr:cNvPr id="1104" name="Text Box 1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276</xdr:row>
      <xdr:rowOff>0</xdr:rowOff>
    </xdr:from>
    <xdr:to>
      <xdr:col>1</xdr:col>
      <xdr:colOff>65087</xdr:colOff>
      <xdr:row>277</xdr:row>
      <xdr:rowOff>165100</xdr:rowOff>
    </xdr:to>
    <xdr:sp macro="" textlink="">
      <xdr:nvSpPr>
        <xdr:cNvPr id="1105" name="Text Box 2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276</xdr:row>
      <xdr:rowOff>0</xdr:rowOff>
    </xdr:from>
    <xdr:to>
      <xdr:col>1</xdr:col>
      <xdr:colOff>65087</xdr:colOff>
      <xdr:row>277</xdr:row>
      <xdr:rowOff>174625</xdr:rowOff>
    </xdr:to>
    <xdr:sp macro="" textlink="">
      <xdr:nvSpPr>
        <xdr:cNvPr id="1106" name="Text Box 13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276</xdr:row>
      <xdr:rowOff>0</xdr:rowOff>
    </xdr:from>
    <xdr:to>
      <xdr:col>1</xdr:col>
      <xdr:colOff>65087</xdr:colOff>
      <xdr:row>277</xdr:row>
      <xdr:rowOff>174625</xdr:rowOff>
    </xdr:to>
    <xdr:sp macro="" textlink="">
      <xdr:nvSpPr>
        <xdr:cNvPr id="1107" name="Text Box 1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276</xdr:row>
      <xdr:rowOff>0</xdr:rowOff>
    </xdr:from>
    <xdr:to>
      <xdr:col>1</xdr:col>
      <xdr:colOff>65087</xdr:colOff>
      <xdr:row>277</xdr:row>
      <xdr:rowOff>165100</xdr:rowOff>
    </xdr:to>
    <xdr:sp macro="" textlink="">
      <xdr:nvSpPr>
        <xdr:cNvPr id="1108" name="Text Box 24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276</xdr:row>
      <xdr:rowOff>0</xdr:rowOff>
    </xdr:from>
    <xdr:to>
      <xdr:col>1</xdr:col>
      <xdr:colOff>65087</xdr:colOff>
      <xdr:row>277</xdr:row>
      <xdr:rowOff>165100</xdr:rowOff>
    </xdr:to>
    <xdr:sp macro="" textlink="">
      <xdr:nvSpPr>
        <xdr:cNvPr id="1109" name="Text Box 24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276</xdr:row>
      <xdr:rowOff>0</xdr:rowOff>
    </xdr:from>
    <xdr:to>
      <xdr:col>1</xdr:col>
      <xdr:colOff>65087</xdr:colOff>
      <xdr:row>277</xdr:row>
      <xdr:rowOff>174625</xdr:rowOff>
    </xdr:to>
    <xdr:sp macro="" textlink="">
      <xdr:nvSpPr>
        <xdr:cNvPr id="1110" name="Text Box 13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276</xdr:row>
      <xdr:rowOff>0</xdr:rowOff>
    </xdr:from>
    <xdr:to>
      <xdr:col>1</xdr:col>
      <xdr:colOff>65087</xdr:colOff>
      <xdr:row>277</xdr:row>
      <xdr:rowOff>174625</xdr:rowOff>
    </xdr:to>
    <xdr:sp macro="" textlink="">
      <xdr:nvSpPr>
        <xdr:cNvPr id="1111" name="Text Box 13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277</xdr:row>
      <xdr:rowOff>0</xdr:rowOff>
    </xdr:from>
    <xdr:to>
      <xdr:col>1</xdr:col>
      <xdr:colOff>65087</xdr:colOff>
      <xdr:row>278</xdr:row>
      <xdr:rowOff>174625</xdr:rowOff>
    </xdr:to>
    <xdr:sp macro="" textlink="">
      <xdr:nvSpPr>
        <xdr:cNvPr id="1112" name="Text Box 1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277</xdr:row>
      <xdr:rowOff>0</xdr:rowOff>
    </xdr:from>
    <xdr:to>
      <xdr:col>1</xdr:col>
      <xdr:colOff>65087</xdr:colOff>
      <xdr:row>278</xdr:row>
      <xdr:rowOff>174625</xdr:rowOff>
    </xdr:to>
    <xdr:sp macro="" textlink="">
      <xdr:nvSpPr>
        <xdr:cNvPr id="1113" name="Text Box 13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277</xdr:row>
      <xdr:rowOff>0</xdr:rowOff>
    </xdr:from>
    <xdr:to>
      <xdr:col>1</xdr:col>
      <xdr:colOff>65087</xdr:colOff>
      <xdr:row>278</xdr:row>
      <xdr:rowOff>165100</xdr:rowOff>
    </xdr:to>
    <xdr:sp macro="" textlink="">
      <xdr:nvSpPr>
        <xdr:cNvPr id="1114" name="Text Box 24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277</xdr:row>
      <xdr:rowOff>0</xdr:rowOff>
    </xdr:from>
    <xdr:to>
      <xdr:col>1</xdr:col>
      <xdr:colOff>65087</xdr:colOff>
      <xdr:row>278</xdr:row>
      <xdr:rowOff>174625</xdr:rowOff>
    </xdr:to>
    <xdr:sp macro="" textlink="">
      <xdr:nvSpPr>
        <xdr:cNvPr id="1115" name="Text Box 13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277</xdr:row>
      <xdr:rowOff>0</xdr:rowOff>
    </xdr:from>
    <xdr:to>
      <xdr:col>1</xdr:col>
      <xdr:colOff>65087</xdr:colOff>
      <xdr:row>278</xdr:row>
      <xdr:rowOff>174625</xdr:rowOff>
    </xdr:to>
    <xdr:sp macro="" textlink="">
      <xdr:nvSpPr>
        <xdr:cNvPr id="1116" name="Text Box 1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277</xdr:row>
      <xdr:rowOff>0</xdr:rowOff>
    </xdr:from>
    <xdr:to>
      <xdr:col>1</xdr:col>
      <xdr:colOff>65087</xdr:colOff>
      <xdr:row>278</xdr:row>
      <xdr:rowOff>165100</xdr:rowOff>
    </xdr:to>
    <xdr:sp macro="" textlink="">
      <xdr:nvSpPr>
        <xdr:cNvPr id="1117" name="Text Box 24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277</xdr:row>
      <xdr:rowOff>0</xdr:rowOff>
    </xdr:from>
    <xdr:to>
      <xdr:col>1</xdr:col>
      <xdr:colOff>65087</xdr:colOff>
      <xdr:row>278</xdr:row>
      <xdr:rowOff>165100</xdr:rowOff>
    </xdr:to>
    <xdr:sp macro="" textlink="">
      <xdr:nvSpPr>
        <xdr:cNvPr id="1118" name="Text Box 24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277</xdr:row>
      <xdr:rowOff>0</xdr:rowOff>
    </xdr:from>
    <xdr:to>
      <xdr:col>1</xdr:col>
      <xdr:colOff>65087</xdr:colOff>
      <xdr:row>278</xdr:row>
      <xdr:rowOff>174625</xdr:rowOff>
    </xdr:to>
    <xdr:sp macro="" textlink="">
      <xdr:nvSpPr>
        <xdr:cNvPr id="1119" name="Text Box 13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277</xdr:row>
      <xdr:rowOff>0</xdr:rowOff>
    </xdr:from>
    <xdr:to>
      <xdr:col>1</xdr:col>
      <xdr:colOff>65087</xdr:colOff>
      <xdr:row>278</xdr:row>
      <xdr:rowOff>174625</xdr:rowOff>
    </xdr:to>
    <xdr:sp macro="" textlink="">
      <xdr:nvSpPr>
        <xdr:cNvPr id="1120" name="Text Box 13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278</xdr:row>
      <xdr:rowOff>0</xdr:rowOff>
    </xdr:from>
    <xdr:to>
      <xdr:col>1</xdr:col>
      <xdr:colOff>65087</xdr:colOff>
      <xdr:row>279</xdr:row>
      <xdr:rowOff>174625</xdr:rowOff>
    </xdr:to>
    <xdr:sp macro="" textlink="">
      <xdr:nvSpPr>
        <xdr:cNvPr id="1121" name="Text Box 13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278</xdr:row>
      <xdr:rowOff>0</xdr:rowOff>
    </xdr:from>
    <xdr:to>
      <xdr:col>1</xdr:col>
      <xdr:colOff>65087</xdr:colOff>
      <xdr:row>279</xdr:row>
      <xdr:rowOff>174625</xdr:rowOff>
    </xdr:to>
    <xdr:sp macro="" textlink="">
      <xdr:nvSpPr>
        <xdr:cNvPr id="1122" name="Text Box 13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278</xdr:row>
      <xdr:rowOff>0</xdr:rowOff>
    </xdr:from>
    <xdr:to>
      <xdr:col>1</xdr:col>
      <xdr:colOff>65087</xdr:colOff>
      <xdr:row>279</xdr:row>
      <xdr:rowOff>165100</xdr:rowOff>
    </xdr:to>
    <xdr:sp macro="" textlink="">
      <xdr:nvSpPr>
        <xdr:cNvPr id="1123" name="Text Box 24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278</xdr:row>
      <xdr:rowOff>0</xdr:rowOff>
    </xdr:from>
    <xdr:to>
      <xdr:col>1</xdr:col>
      <xdr:colOff>65087</xdr:colOff>
      <xdr:row>279</xdr:row>
      <xdr:rowOff>174625</xdr:rowOff>
    </xdr:to>
    <xdr:sp macro="" textlink="">
      <xdr:nvSpPr>
        <xdr:cNvPr id="1124" name="Text Box 1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278</xdr:row>
      <xdr:rowOff>0</xdr:rowOff>
    </xdr:from>
    <xdr:to>
      <xdr:col>1</xdr:col>
      <xdr:colOff>65087</xdr:colOff>
      <xdr:row>279</xdr:row>
      <xdr:rowOff>174625</xdr:rowOff>
    </xdr:to>
    <xdr:sp macro="" textlink="">
      <xdr:nvSpPr>
        <xdr:cNvPr id="1125" name="Text Box 13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278</xdr:row>
      <xdr:rowOff>0</xdr:rowOff>
    </xdr:from>
    <xdr:to>
      <xdr:col>1</xdr:col>
      <xdr:colOff>65087</xdr:colOff>
      <xdr:row>279</xdr:row>
      <xdr:rowOff>165100</xdr:rowOff>
    </xdr:to>
    <xdr:sp macro="" textlink="">
      <xdr:nvSpPr>
        <xdr:cNvPr id="1126" name="Text Box 24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278</xdr:row>
      <xdr:rowOff>0</xdr:rowOff>
    </xdr:from>
    <xdr:to>
      <xdr:col>1</xdr:col>
      <xdr:colOff>65087</xdr:colOff>
      <xdr:row>279</xdr:row>
      <xdr:rowOff>165100</xdr:rowOff>
    </xdr:to>
    <xdr:sp macro="" textlink="">
      <xdr:nvSpPr>
        <xdr:cNvPr id="1127" name="Text Box 24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278</xdr:row>
      <xdr:rowOff>0</xdr:rowOff>
    </xdr:from>
    <xdr:to>
      <xdr:col>1</xdr:col>
      <xdr:colOff>65087</xdr:colOff>
      <xdr:row>279</xdr:row>
      <xdr:rowOff>174625</xdr:rowOff>
    </xdr:to>
    <xdr:sp macro="" textlink="">
      <xdr:nvSpPr>
        <xdr:cNvPr id="1128" name="Text Box 13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278</xdr:row>
      <xdr:rowOff>0</xdr:rowOff>
    </xdr:from>
    <xdr:to>
      <xdr:col>1</xdr:col>
      <xdr:colOff>65087</xdr:colOff>
      <xdr:row>279</xdr:row>
      <xdr:rowOff>174625</xdr:rowOff>
    </xdr:to>
    <xdr:sp macro="" textlink="">
      <xdr:nvSpPr>
        <xdr:cNvPr id="1129" name="Text Box 13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279</xdr:row>
      <xdr:rowOff>0</xdr:rowOff>
    </xdr:from>
    <xdr:to>
      <xdr:col>1</xdr:col>
      <xdr:colOff>65087</xdr:colOff>
      <xdr:row>280</xdr:row>
      <xdr:rowOff>174625</xdr:rowOff>
    </xdr:to>
    <xdr:sp macro="" textlink="">
      <xdr:nvSpPr>
        <xdr:cNvPr id="1130" name="Text Box 1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279</xdr:row>
      <xdr:rowOff>0</xdr:rowOff>
    </xdr:from>
    <xdr:to>
      <xdr:col>1</xdr:col>
      <xdr:colOff>65087</xdr:colOff>
      <xdr:row>280</xdr:row>
      <xdr:rowOff>174625</xdr:rowOff>
    </xdr:to>
    <xdr:sp macro="" textlink="">
      <xdr:nvSpPr>
        <xdr:cNvPr id="1131" name="Text Box 1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279</xdr:row>
      <xdr:rowOff>0</xdr:rowOff>
    </xdr:from>
    <xdr:to>
      <xdr:col>1</xdr:col>
      <xdr:colOff>65087</xdr:colOff>
      <xdr:row>280</xdr:row>
      <xdr:rowOff>165100</xdr:rowOff>
    </xdr:to>
    <xdr:sp macro="" textlink="">
      <xdr:nvSpPr>
        <xdr:cNvPr id="1132" name="Text Box 24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279</xdr:row>
      <xdr:rowOff>0</xdr:rowOff>
    </xdr:from>
    <xdr:to>
      <xdr:col>1</xdr:col>
      <xdr:colOff>65087</xdr:colOff>
      <xdr:row>280</xdr:row>
      <xdr:rowOff>174625</xdr:rowOff>
    </xdr:to>
    <xdr:sp macro="" textlink="">
      <xdr:nvSpPr>
        <xdr:cNvPr id="1133" name="Text Box 13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279</xdr:row>
      <xdr:rowOff>0</xdr:rowOff>
    </xdr:from>
    <xdr:to>
      <xdr:col>1</xdr:col>
      <xdr:colOff>65087</xdr:colOff>
      <xdr:row>280</xdr:row>
      <xdr:rowOff>174625</xdr:rowOff>
    </xdr:to>
    <xdr:sp macro="" textlink="">
      <xdr:nvSpPr>
        <xdr:cNvPr id="1134" name="Text Box 1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279</xdr:row>
      <xdr:rowOff>0</xdr:rowOff>
    </xdr:from>
    <xdr:to>
      <xdr:col>1</xdr:col>
      <xdr:colOff>65087</xdr:colOff>
      <xdr:row>280</xdr:row>
      <xdr:rowOff>165100</xdr:rowOff>
    </xdr:to>
    <xdr:sp macro="" textlink="">
      <xdr:nvSpPr>
        <xdr:cNvPr id="1135" name="Text Box 2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279</xdr:row>
      <xdr:rowOff>0</xdr:rowOff>
    </xdr:from>
    <xdr:to>
      <xdr:col>1</xdr:col>
      <xdr:colOff>65087</xdr:colOff>
      <xdr:row>280</xdr:row>
      <xdr:rowOff>165100</xdr:rowOff>
    </xdr:to>
    <xdr:sp macro="" textlink="">
      <xdr:nvSpPr>
        <xdr:cNvPr id="1136" name="Text Box 24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279</xdr:row>
      <xdr:rowOff>0</xdr:rowOff>
    </xdr:from>
    <xdr:to>
      <xdr:col>1</xdr:col>
      <xdr:colOff>65087</xdr:colOff>
      <xdr:row>280</xdr:row>
      <xdr:rowOff>174625</xdr:rowOff>
    </xdr:to>
    <xdr:sp macro="" textlink="">
      <xdr:nvSpPr>
        <xdr:cNvPr id="1137" name="Text Box 13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279</xdr:row>
      <xdr:rowOff>0</xdr:rowOff>
    </xdr:from>
    <xdr:to>
      <xdr:col>1</xdr:col>
      <xdr:colOff>65087</xdr:colOff>
      <xdr:row>280</xdr:row>
      <xdr:rowOff>174625</xdr:rowOff>
    </xdr:to>
    <xdr:sp macro="" textlink="">
      <xdr:nvSpPr>
        <xdr:cNvPr id="1138" name="Text Box 1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280</xdr:row>
      <xdr:rowOff>0</xdr:rowOff>
    </xdr:from>
    <xdr:to>
      <xdr:col>1</xdr:col>
      <xdr:colOff>65087</xdr:colOff>
      <xdr:row>281</xdr:row>
      <xdr:rowOff>174625</xdr:rowOff>
    </xdr:to>
    <xdr:sp macro="" textlink="">
      <xdr:nvSpPr>
        <xdr:cNvPr id="1139" name="Text Box 13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280</xdr:row>
      <xdr:rowOff>0</xdr:rowOff>
    </xdr:from>
    <xdr:to>
      <xdr:col>1</xdr:col>
      <xdr:colOff>65087</xdr:colOff>
      <xdr:row>281</xdr:row>
      <xdr:rowOff>174625</xdr:rowOff>
    </xdr:to>
    <xdr:sp macro="" textlink="">
      <xdr:nvSpPr>
        <xdr:cNvPr id="1140" name="Text Box 13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280</xdr:row>
      <xdr:rowOff>0</xdr:rowOff>
    </xdr:from>
    <xdr:to>
      <xdr:col>1</xdr:col>
      <xdr:colOff>65087</xdr:colOff>
      <xdr:row>281</xdr:row>
      <xdr:rowOff>165100</xdr:rowOff>
    </xdr:to>
    <xdr:sp macro="" textlink="">
      <xdr:nvSpPr>
        <xdr:cNvPr id="1141" name="Text Box 24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280</xdr:row>
      <xdr:rowOff>0</xdr:rowOff>
    </xdr:from>
    <xdr:to>
      <xdr:col>1</xdr:col>
      <xdr:colOff>65087</xdr:colOff>
      <xdr:row>281</xdr:row>
      <xdr:rowOff>174625</xdr:rowOff>
    </xdr:to>
    <xdr:sp macro="" textlink="">
      <xdr:nvSpPr>
        <xdr:cNvPr id="1142" name="Text Box 1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280</xdr:row>
      <xdr:rowOff>0</xdr:rowOff>
    </xdr:from>
    <xdr:to>
      <xdr:col>1</xdr:col>
      <xdr:colOff>65087</xdr:colOff>
      <xdr:row>281</xdr:row>
      <xdr:rowOff>174625</xdr:rowOff>
    </xdr:to>
    <xdr:sp macro="" textlink="">
      <xdr:nvSpPr>
        <xdr:cNvPr id="1143" name="Text Box 1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280</xdr:row>
      <xdr:rowOff>0</xdr:rowOff>
    </xdr:from>
    <xdr:to>
      <xdr:col>1</xdr:col>
      <xdr:colOff>65087</xdr:colOff>
      <xdr:row>281</xdr:row>
      <xdr:rowOff>165100</xdr:rowOff>
    </xdr:to>
    <xdr:sp macro="" textlink="">
      <xdr:nvSpPr>
        <xdr:cNvPr id="1144" name="Text Box 2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280</xdr:row>
      <xdr:rowOff>0</xdr:rowOff>
    </xdr:from>
    <xdr:to>
      <xdr:col>1</xdr:col>
      <xdr:colOff>65087</xdr:colOff>
      <xdr:row>281</xdr:row>
      <xdr:rowOff>165100</xdr:rowOff>
    </xdr:to>
    <xdr:sp macro="" textlink="">
      <xdr:nvSpPr>
        <xdr:cNvPr id="1145" name="Text Box 2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280</xdr:row>
      <xdr:rowOff>0</xdr:rowOff>
    </xdr:from>
    <xdr:to>
      <xdr:col>1</xdr:col>
      <xdr:colOff>65087</xdr:colOff>
      <xdr:row>281</xdr:row>
      <xdr:rowOff>174625</xdr:rowOff>
    </xdr:to>
    <xdr:sp macro="" textlink="">
      <xdr:nvSpPr>
        <xdr:cNvPr id="1146" name="Text Box 13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280</xdr:row>
      <xdr:rowOff>0</xdr:rowOff>
    </xdr:from>
    <xdr:to>
      <xdr:col>1</xdr:col>
      <xdr:colOff>65087</xdr:colOff>
      <xdr:row>281</xdr:row>
      <xdr:rowOff>174625</xdr:rowOff>
    </xdr:to>
    <xdr:sp macro="" textlink="">
      <xdr:nvSpPr>
        <xdr:cNvPr id="1147" name="Text Box 1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281</xdr:row>
      <xdr:rowOff>0</xdr:rowOff>
    </xdr:from>
    <xdr:to>
      <xdr:col>1</xdr:col>
      <xdr:colOff>65087</xdr:colOff>
      <xdr:row>282</xdr:row>
      <xdr:rowOff>174625</xdr:rowOff>
    </xdr:to>
    <xdr:sp macro="" textlink="">
      <xdr:nvSpPr>
        <xdr:cNvPr id="1148" name="Text Box 13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281</xdr:row>
      <xdr:rowOff>0</xdr:rowOff>
    </xdr:from>
    <xdr:to>
      <xdr:col>1</xdr:col>
      <xdr:colOff>65087</xdr:colOff>
      <xdr:row>282</xdr:row>
      <xdr:rowOff>174625</xdr:rowOff>
    </xdr:to>
    <xdr:sp macro="" textlink="">
      <xdr:nvSpPr>
        <xdr:cNvPr id="1149" name="Text Box 13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281</xdr:row>
      <xdr:rowOff>0</xdr:rowOff>
    </xdr:from>
    <xdr:to>
      <xdr:col>1</xdr:col>
      <xdr:colOff>65087</xdr:colOff>
      <xdr:row>282</xdr:row>
      <xdr:rowOff>165100</xdr:rowOff>
    </xdr:to>
    <xdr:sp macro="" textlink="">
      <xdr:nvSpPr>
        <xdr:cNvPr id="1150" name="Text Box 24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281</xdr:row>
      <xdr:rowOff>0</xdr:rowOff>
    </xdr:from>
    <xdr:to>
      <xdr:col>1</xdr:col>
      <xdr:colOff>65087</xdr:colOff>
      <xdr:row>282</xdr:row>
      <xdr:rowOff>174625</xdr:rowOff>
    </xdr:to>
    <xdr:sp macro="" textlink="">
      <xdr:nvSpPr>
        <xdr:cNvPr id="1151" name="Text Box 13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281</xdr:row>
      <xdr:rowOff>0</xdr:rowOff>
    </xdr:from>
    <xdr:to>
      <xdr:col>1</xdr:col>
      <xdr:colOff>65087</xdr:colOff>
      <xdr:row>282</xdr:row>
      <xdr:rowOff>174625</xdr:rowOff>
    </xdr:to>
    <xdr:sp macro="" textlink="">
      <xdr:nvSpPr>
        <xdr:cNvPr id="1152" name="Text Box 1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281</xdr:row>
      <xdr:rowOff>0</xdr:rowOff>
    </xdr:from>
    <xdr:to>
      <xdr:col>1</xdr:col>
      <xdr:colOff>65087</xdr:colOff>
      <xdr:row>282</xdr:row>
      <xdr:rowOff>165100</xdr:rowOff>
    </xdr:to>
    <xdr:sp macro="" textlink="">
      <xdr:nvSpPr>
        <xdr:cNvPr id="1153" name="Text Box 24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281</xdr:row>
      <xdr:rowOff>0</xdr:rowOff>
    </xdr:from>
    <xdr:to>
      <xdr:col>1</xdr:col>
      <xdr:colOff>65087</xdr:colOff>
      <xdr:row>282</xdr:row>
      <xdr:rowOff>165100</xdr:rowOff>
    </xdr:to>
    <xdr:sp macro="" textlink="">
      <xdr:nvSpPr>
        <xdr:cNvPr id="1154" name="Text Box 24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281</xdr:row>
      <xdr:rowOff>0</xdr:rowOff>
    </xdr:from>
    <xdr:to>
      <xdr:col>1</xdr:col>
      <xdr:colOff>65087</xdr:colOff>
      <xdr:row>282</xdr:row>
      <xdr:rowOff>174625</xdr:rowOff>
    </xdr:to>
    <xdr:sp macro="" textlink="">
      <xdr:nvSpPr>
        <xdr:cNvPr id="1155" name="Text Box 1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281</xdr:row>
      <xdr:rowOff>0</xdr:rowOff>
    </xdr:from>
    <xdr:to>
      <xdr:col>1</xdr:col>
      <xdr:colOff>65087</xdr:colOff>
      <xdr:row>282</xdr:row>
      <xdr:rowOff>174625</xdr:rowOff>
    </xdr:to>
    <xdr:sp macro="" textlink="">
      <xdr:nvSpPr>
        <xdr:cNvPr id="1156" name="Text Box 13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282</xdr:row>
      <xdr:rowOff>0</xdr:rowOff>
    </xdr:from>
    <xdr:to>
      <xdr:col>1</xdr:col>
      <xdr:colOff>65087</xdr:colOff>
      <xdr:row>283</xdr:row>
      <xdr:rowOff>174625</xdr:rowOff>
    </xdr:to>
    <xdr:sp macro="" textlink="">
      <xdr:nvSpPr>
        <xdr:cNvPr id="1157" name="Text Box 1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282</xdr:row>
      <xdr:rowOff>0</xdr:rowOff>
    </xdr:from>
    <xdr:to>
      <xdr:col>1</xdr:col>
      <xdr:colOff>65087</xdr:colOff>
      <xdr:row>283</xdr:row>
      <xdr:rowOff>174625</xdr:rowOff>
    </xdr:to>
    <xdr:sp macro="" textlink="">
      <xdr:nvSpPr>
        <xdr:cNvPr id="1158" name="Text Box 13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282</xdr:row>
      <xdr:rowOff>0</xdr:rowOff>
    </xdr:from>
    <xdr:to>
      <xdr:col>1</xdr:col>
      <xdr:colOff>65087</xdr:colOff>
      <xdr:row>283</xdr:row>
      <xdr:rowOff>165100</xdr:rowOff>
    </xdr:to>
    <xdr:sp macro="" textlink="">
      <xdr:nvSpPr>
        <xdr:cNvPr id="1159" name="Text Box 24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282</xdr:row>
      <xdr:rowOff>0</xdr:rowOff>
    </xdr:from>
    <xdr:to>
      <xdr:col>1</xdr:col>
      <xdr:colOff>65087</xdr:colOff>
      <xdr:row>283</xdr:row>
      <xdr:rowOff>174625</xdr:rowOff>
    </xdr:to>
    <xdr:sp macro="" textlink="">
      <xdr:nvSpPr>
        <xdr:cNvPr id="1160" name="Text Box 13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282</xdr:row>
      <xdr:rowOff>0</xdr:rowOff>
    </xdr:from>
    <xdr:to>
      <xdr:col>1</xdr:col>
      <xdr:colOff>65087</xdr:colOff>
      <xdr:row>283</xdr:row>
      <xdr:rowOff>174625</xdr:rowOff>
    </xdr:to>
    <xdr:sp macro="" textlink="">
      <xdr:nvSpPr>
        <xdr:cNvPr id="1161" name="Text Box 13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282</xdr:row>
      <xdr:rowOff>0</xdr:rowOff>
    </xdr:from>
    <xdr:to>
      <xdr:col>1</xdr:col>
      <xdr:colOff>65087</xdr:colOff>
      <xdr:row>283</xdr:row>
      <xdr:rowOff>165100</xdr:rowOff>
    </xdr:to>
    <xdr:sp macro="" textlink="">
      <xdr:nvSpPr>
        <xdr:cNvPr id="1162" name="Text Box 24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282</xdr:row>
      <xdr:rowOff>0</xdr:rowOff>
    </xdr:from>
    <xdr:to>
      <xdr:col>1</xdr:col>
      <xdr:colOff>65087</xdr:colOff>
      <xdr:row>283</xdr:row>
      <xdr:rowOff>165100</xdr:rowOff>
    </xdr:to>
    <xdr:sp macro="" textlink="">
      <xdr:nvSpPr>
        <xdr:cNvPr id="1163" name="Text Box 24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282</xdr:row>
      <xdr:rowOff>0</xdr:rowOff>
    </xdr:from>
    <xdr:to>
      <xdr:col>1</xdr:col>
      <xdr:colOff>65087</xdr:colOff>
      <xdr:row>283</xdr:row>
      <xdr:rowOff>174625</xdr:rowOff>
    </xdr:to>
    <xdr:sp macro="" textlink="">
      <xdr:nvSpPr>
        <xdr:cNvPr id="1164" name="Text Box 1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282</xdr:row>
      <xdr:rowOff>0</xdr:rowOff>
    </xdr:from>
    <xdr:to>
      <xdr:col>1</xdr:col>
      <xdr:colOff>65087</xdr:colOff>
      <xdr:row>283</xdr:row>
      <xdr:rowOff>174625</xdr:rowOff>
    </xdr:to>
    <xdr:sp macro="" textlink="">
      <xdr:nvSpPr>
        <xdr:cNvPr id="1165" name="Text Box 13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254250" y="19951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1166" name="Text Box 13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1167" name="Text Box 13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165100</xdr:rowOff>
    </xdr:to>
    <xdr:sp macro="" textlink="">
      <xdr:nvSpPr>
        <xdr:cNvPr id="1168" name="Text Box 2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1169" name="Text Box 13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1170" name="Text Box 1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165100</xdr:rowOff>
    </xdr:to>
    <xdr:sp macro="" textlink="">
      <xdr:nvSpPr>
        <xdr:cNvPr id="1171" name="Text Box 24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165100</xdr:rowOff>
    </xdr:to>
    <xdr:sp macro="" textlink="">
      <xdr:nvSpPr>
        <xdr:cNvPr id="1172" name="Text Box 24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1173" name="Text Box 13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309</xdr:row>
      <xdr:rowOff>0</xdr:rowOff>
    </xdr:from>
    <xdr:to>
      <xdr:col>1</xdr:col>
      <xdr:colOff>65087</xdr:colOff>
      <xdr:row>310</xdr:row>
      <xdr:rowOff>174625</xdr:rowOff>
    </xdr:to>
    <xdr:sp macro="" textlink="">
      <xdr:nvSpPr>
        <xdr:cNvPr id="1174" name="Text Box 1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174625</xdr:rowOff>
    </xdr:to>
    <xdr:sp macro="" textlink="">
      <xdr:nvSpPr>
        <xdr:cNvPr id="1175" name="Text Box 13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174625</xdr:rowOff>
    </xdr:to>
    <xdr:sp macro="" textlink="">
      <xdr:nvSpPr>
        <xdr:cNvPr id="1176" name="Text Box 13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165100</xdr:rowOff>
    </xdr:to>
    <xdr:sp macro="" textlink="">
      <xdr:nvSpPr>
        <xdr:cNvPr id="1177" name="Text Box 24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174625</xdr:rowOff>
    </xdr:to>
    <xdr:sp macro="" textlink="">
      <xdr:nvSpPr>
        <xdr:cNvPr id="1178" name="Text Box 13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174625</xdr:rowOff>
    </xdr:to>
    <xdr:sp macro="" textlink="">
      <xdr:nvSpPr>
        <xdr:cNvPr id="1179" name="Text Box 13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165100</xdr:rowOff>
    </xdr:to>
    <xdr:sp macro="" textlink="">
      <xdr:nvSpPr>
        <xdr:cNvPr id="1180" name="Text Box 24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165100</xdr:rowOff>
    </xdr:to>
    <xdr:sp macro="" textlink="">
      <xdr:nvSpPr>
        <xdr:cNvPr id="1181" name="Text Box 2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174625</xdr:rowOff>
    </xdr:to>
    <xdr:sp macro="" textlink="">
      <xdr:nvSpPr>
        <xdr:cNvPr id="1182" name="Text Box 1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310</xdr:row>
      <xdr:rowOff>0</xdr:rowOff>
    </xdr:from>
    <xdr:to>
      <xdr:col>1</xdr:col>
      <xdr:colOff>65087</xdr:colOff>
      <xdr:row>311</xdr:row>
      <xdr:rowOff>174625</xdr:rowOff>
    </xdr:to>
    <xdr:sp macro="" textlink="">
      <xdr:nvSpPr>
        <xdr:cNvPr id="1183" name="Text Box 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174625</xdr:rowOff>
    </xdr:to>
    <xdr:sp macro="" textlink="">
      <xdr:nvSpPr>
        <xdr:cNvPr id="1184" name="Text Box 1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174625</xdr:rowOff>
    </xdr:to>
    <xdr:sp macro="" textlink="">
      <xdr:nvSpPr>
        <xdr:cNvPr id="1185" name="Text Box 13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165100</xdr:rowOff>
    </xdr:to>
    <xdr:sp macro="" textlink="">
      <xdr:nvSpPr>
        <xdr:cNvPr id="1186" name="Text Box 24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174625</xdr:rowOff>
    </xdr:to>
    <xdr:sp macro="" textlink="">
      <xdr:nvSpPr>
        <xdr:cNvPr id="1187" name="Text Box 13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174625</xdr:rowOff>
    </xdr:to>
    <xdr:sp macro="" textlink="">
      <xdr:nvSpPr>
        <xdr:cNvPr id="1188" name="Text Box 13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165100</xdr:rowOff>
    </xdr:to>
    <xdr:sp macro="" textlink="">
      <xdr:nvSpPr>
        <xdr:cNvPr id="1189" name="Text Box 24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165100</xdr:rowOff>
    </xdr:to>
    <xdr:sp macro="" textlink="">
      <xdr:nvSpPr>
        <xdr:cNvPr id="1190" name="Text Box 24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174625</xdr:rowOff>
    </xdr:to>
    <xdr:sp macro="" textlink="">
      <xdr:nvSpPr>
        <xdr:cNvPr id="1191" name="Text Box 13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311</xdr:row>
      <xdr:rowOff>0</xdr:rowOff>
    </xdr:from>
    <xdr:to>
      <xdr:col>1</xdr:col>
      <xdr:colOff>65087</xdr:colOff>
      <xdr:row>312</xdr:row>
      <xdr:rowOff>174625</xdr:rowOff>
    </xdr:to>
    <xdr:sp macro="" textlink="">
      <xdr:nvSpPr>
        <xdr:cNvPr id="1192" name="Text Box 13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254250" y="2807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174625</xdr:rowOff>
    </xdr:to>
    <xdr:sp macro="" textlink="">
      <xdr:nvSpPr>
        <xdr:cNvPr id="1193" name="Text Box 13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174625</xdr:rowOff>
    </xdr:to>
    <xdr:sp macro="" textlink="">
      <xdr:nvSpPr>
        <xdr:cNvPr id="1194" name="Text Box 1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165100</xdr:rowOff>
    </xdr:to>
    <xdr:sp macro="" textlink="">
      <xdr:nvSpPr>
        <xdr:cNvPr id="1195" name="Text Box 2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174625</xdr:rowOff>
    </xdr:to>
    <xdr:sp macro="" textlink="">
      <xdr:nvSpPr>
        <xdr:cNvPr id="1196" name="Text Box 1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174625</xdr:rowOff>
    </xdr:to>
    <xdr:sp macro="" textlink="">
      <xdr:nvSpPr>
        <xdr:cNvPr id="1197" name="Text Box 13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165100</xdr:rowOff>
    </xdr:to>
    <xdr:sp macro="" textlink="">
      <xdr:nvSpPr>
        <xdr:cNvPr id="1198" name="Text Box 24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165100</xdr:rowOff>
    </xdr:to>
    <xdr:sp macro="" textlink="">
      <xdr:nvSpPr>
        <xdr:cNvPr id="1199" name="Text Box 24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174625</xdr:rowOff>
    </xdr:to>
    <xdr:sp macro="" textlink="">
      <xdr:nvSpPr>
        <xdr:cNvPr id="1200" name="Text Box 13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174625</xdr:rowOff>
    </xdr:to>
    <xdr:sp macro="" textlink="">
      <xdr:nvSpPr>
        <xdr:cNvPr id="1201" name="Text Box 13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174625</xdr:rowOff>
    </xdr:to>
    <xdr:sp macro="" textlink="">
      <xdr:nvSpPr>
        <xdr:cNvPr id="1202" name="Text Box 13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174625</xdr:rowOff>
    </xdr:to>
    <xdr:sp macro="" textlink="">
      <xdr:nvSpPr>
        <xdr:cNvPr id="1203" name="Text Box 13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165100</xdr:rowOff>
    </xdr:to>
    <xdr:sp macro="" textlink="">
      <xdr:nvSpPr>
        <xdr:cNvPr id="1204" name="Text Box 24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174625</xdr:rowOff>
    </xdr:to>
    <xdr:sp macro="" textlink="">
      <xdr:nvSpPr>
        <xdr:cNvPr id="1205" name="Text Box 13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174625</xdr:rowOff>
    </xdr:to>
    <xdr:sp macro="" textlink="">
      <xdr:nvSpPr>
        <xdr:cNvPr id="1206" name="Text Box 13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165100</xdr:rowOff>
    </xdr:to>
    <xdr:sp macro="" textlink="">
      <xdr:nvSpPr>
        <xdr:cNvPr id="1207" name="Text Box 24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165100</xdr:rowOff>
    </xdr:to>
    <xdr:sp macro="" textlink="">
      <xdr:nvSpPr>
        <xdr:cNvPr id="1208" name="Text Box 24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174625</xdr:rowOff>
    </xdr:to>
    <xdr:sp macro="" textlink="">
      <xdr:nvSpPr>
        <xdr:cNvPr id="1209" name="Text Box 13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312</xdr:row>
      <xdr:rowOff>0</xdr:rowOff>
    </xdr:from>
    <xdr:to>
      <xdr:col>1</xdr:col>
      <xdr:colOff>65087</xdr:colOff>
      <xdr:row>313</xdr:row>
      <xdr:rowOff>174625</xdr:rowOff>
    </xdr:to>
    <xdr:sp macro="" textlink="">
      <xdr:nvSpPr>
        <xdr:cNvPr id="1210" name="Text Box 1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174625</xdr:rowOff>
    </xdr:to>
    <xdr:sp macro="" textlink="">
      <xdr:nvSpPr>
        <xdr:cNvPr id="1211" name="Text Box 13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174625</xdr:rowOff>
    </xdr:to>
    <xdr:sp macro="" textlink="">
      <xdr:nvSpPr>
        <xdr:cNvPr id="1212" name="Text Box 13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165100</xdr:rowOff>
    </xdr:to>
    <xdr:sp macro="" textlink="">
      <xdr:nvSpPr>
        <xdr:cNvPr id="1213" name="Text Box 24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174625</xdr:rowOff>
    </xdr:to>
    <xdr:sp macro="" textlink="">
      <xdr:nvSpPr>
        <xdr:cNvPr id="1214" name="Text Box 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174625</xdr:rowOff>
    </xdr:to>
    <xdr:sp macro="" textlink="">
      <xdr:nvSpPr>
        <xdr:cNvPr id="1215" name="Text Box 13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165100</xdr:rowOff>
    </xdr:to>
    <xdr:sp macro="" textlink="">
      <xdr:nvSpPr>
        <xdr:cNvPr id="1216" name="Text Box 24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165100</xdr:rowOff>
    </xdr:to>
    <xdr:sp macro="" textlink="">
      <xdr:nvSpPr>
        <xdr:cNvPr id="1217" name="Text Box 24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174625</xdr:rowOff>
    </xdr:to>
    <xdr:sp macro="" textlink="">
      <xdr:nvSpPr>
        <xdr:cNvPr id="1218" name="Text Box 13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174625</xdr:rowOff>
    </xdr:to>
    <xdr:sp macro="" textlink="">
      <xdr:nvSpPr>
        <xdr:cNvPr id="1219" name="Text Box 13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174625</xdr:rowOff>
    </xdr:to>
    <xdr:sp macro="" textlink="">
      <xdr:nvSpPr>
        <xdr:cNvPr id="1220" name="Text Box 13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174625</xdr:rowOff>
    </xdr:to>
    <xdr:sp macro="" textlink="">
      <xdr:nvSpPr>
        <xdr:cNvPr id="1221" name="Text Box 13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165100</xdr:rowOff>
    </xdr:to>
    <xdr:sp macro="" textlink="">
      <xdr:nvSpPr>
        <xdr:cNvPr id="1222" name="Text Box 24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174625</xdr:rowOff>
    </xdr:to>
    <xdr:sp macro="" textlink="">
      <xdr:nvSpPr>
        <xdr:cNvPr id="1223" name="Text Box 1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174625</xdr:rowOff>
    </xdr:to>
    <xdr:sp macro="" textlink="">
      <xdr:nvSpPr>
        <xdr:cNvPr id="1224" name="Text Box 1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165100</xdr:rowOff>
    </xdr:to>
    <xdr:sp macro="" textlink="">
      <xdr:nvSpPr>
        <xdr:cNvPr id="1225" name="Text Box 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165100</xdr:rowOff>
    </xdr:to>
    <xdr:sp macro="" textlink="">
      <xdr:nvSpPr>
        <xdr:cNvPr id="1226" name="Text Box 24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174625</xdr:rowOff>
    </xdr:to>
    <xdr:sp macro="" textlink="">
      <xdr:nvSpPr>
        <xdr:cNvPr id="1227" name="Text Box 13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313</xdr:row>
      <xdr:rowOff>0</xdr:rowOff>
    </xdr:from>
    <xdr:to>
      <xdr:col>1</xdr:col>
      <xdr:colOff>65087</xdr:colOff>
      <xdr:row>314</xdr:row>
      <xdr:rowOff>174625</xdr:rowOff>
    </xdr:to>
    <xdr:sp macro="" textlink="">
      <xdr:nvSpPr>
        <xdr:cNvPr id="1228" name="Text Box 13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29" name="Text Box 13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30" name="Text Box 13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165100</xdr:rowOff>
    </xdr:to>
    <xdr:sp macro="" textlink="">
      <xdr:nvSpPr>
        <xdr:cNvPr id="1231" name="Text Box 24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32" name="Text Box 13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33" name="Text Box 13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165100</xdr:rowOff>
    </xdr:to>
    <xdr:sp macro="" textlink="">
      <xdr:nvSpPr>
        <xdr:cNvPr id="1234" name="Text Box 24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165100</xdr:rowOff>
    </xdr:to>
    <xdr:sp macro="" textlink="">
      <xdr:nvSpPr>
        <xdr:cNvPr id="1235" name="Text Box 2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36" name="Text Box 1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37" name="Text Box 13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38" name="Text Box 1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39" name="Text Box 13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165100</xdr:rowOff>
    </xdr:to>
    <xdr:sp macro="" textlink="">
      <xdr:nvSpPr>
        <xdr:cNvPr id="1240" name="Text Box 24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41" name="Text Box 13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42" name="Text Box 13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165100</xdr:rowOff>
    </xdr:to>
    <xdr:sp macro="" textlink="">
      <xdr:nvSpPr>
        <xdr:cNvPr id="1243" name="Text Box 24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165100</xdr:rowOff>
    </xdr:to>
    <xdr:sp macro="" textlink="">
      <xdr:nvSpPr>
        <xdr:cNvPr id="1244" name="Text Box 24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45" name="Text Box 13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46" name="Text Box 13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47" name="Text Box 13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48" name="Text Box 13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165100</xdr:rowOff>
    </xdr:to>
    <xdr:sp macro="" textlink="">
      <xdr:nvSpPr>
        <xdr:cNvPr id="1249" name="Text Box 24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50" name="Text Box 13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51" name="Text Box 13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165100</xdr:rowOff>
    </xdr:to>
    <xdr:sp macro="" textlink="">
      <xdr:nvSpPr>
        <xdr:cNvPr id="1252" name="Text Box 24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165100</xdr:rowOff>
    </xdr:to>
    <xdr:sp macro="" textlink="">
      <xdr:nvSpPr>
        <xdr:cNvPr id="1253" name="Text Box 24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54" name="Text Box 1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55" name="Text Box 13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56" name="Text Box 13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57" name="Text Box 13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165100</xdr:rowOff>
    </xdr:to>
    <xdr:sp macro="" textlink="">
      <xdr:nvSpPr>
        <xdr:cNvPr id="1258" name="Text Box 24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59" name="Text Box 13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60" name="Text Box 13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165100</xdr:rowOff>
    </xdr:to>
    <xdr:sp macro="" textlink="">
      <xdr:nvSpPr>
        <xdr:cNvPr id="1261" name="Text Box 24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165100</xdr:rowOff>
    </xdr:to>
    <xdr:sp macro="" textlink="">
      <xdr:nvSpPr>
        <xdr:cNvPr id="1262" name="Text Box 24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63" name="Text Box 13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314</xdr:row>
      <xdr:rowOff>0</xdr:rowOff>
    </xdr:from>
    <xdr:to>
      <xdr:col>1</xdr:col>
      <xdr:colOff>65087</xdr:colOff>
      <xdr:row>315</xdr:row>
      <xdr:rowOff>174625</xdr:rowOff>
    </xdr:to>
    <xdr:sp macro="" textlink="">
      <xdr:nvSpPr>
        <xdr:cNvPr id="1264" name="Text Box 1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254250" y="2868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174625</xdr:rowOff>
    </xdr:to>
    <xdr:sp macro="" textlink="">
      <xdr:nvSpPr>
        <xdr:cNvPr id="1265" name="Text Box 13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174625</xdr:rowOff>
    </xdr:to>
    <xdr:sp macro="" textlink="">
      <xdr:nvSpPr>
        <xdr:cNvPr id="1266" name="Text Box 13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165100</xdr:rowOff>
    </xdr:to>
    <xdr:sp macro="" textlink="">
      <xdr:nvSpPr>
        <xdr:cNvPr id="1267" name="Text Box 24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174625</xdr:rowOff>
    </xdr:to>
    <xdr:sp macro="" textlink="">
      <xdr:nvSpPr>
        <xdr:cNvPr id="1268" name="Text Box 13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174625</xdr:rowOff>
    </xdr:to>
    <xdr:sp macro="" textlink="">
      <xdr:nvSpPr>
        <xdr:cNvPr id="1269" name="Text Box 1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165100</xdr:rowOff>
    </xdr:to>
    <xdr:sp macro="" textlink="">
      <xdr:nvSpPr>
        <xdr:cNvPr id="1270" name="Text Box 2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165100</xdr:rowOff>
    </xdr:to>
    <xdr:sp macro="" textlink="">
      <xdr:nvSpPr>
        <xdr:cNvPr id="1271" name="Text Box 24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174625</xdr:rowOff>
    </xdr:to>
    <xdr:sp macro="" textlink="">
      <xdr:nvSpPr>
        <xdr:cNvPr id="1272" name="Text Box 13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174625</xdr:rowOff>
    </xdr:to>
    <xdr:sp macro="" textlink="">
      <xdr:nvSpPr>
        <xdr:cNvPr id="1273" name="Text Box 13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174625</xdr:rowOff>
    </xdr:to>
    <xdr:sp macro="" textlink="">
      <xdr:nvSpPr>
        <xdr:cNvPr id="1274" name="Text Box 1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174625</xdr:rowOff>
    </xdr:to>
    <xdr:sp macro="" textlink="">
      <xdr:nvSpPr>
        <xdr:cNvPr id="1275" name="Text Box 13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165100</xdr:rowOff>
    </xdr:to>
    <xdr:sp macro="" textlink="">
      <xdr:nvSpPr>
        <xdr:cNvPr id="1276" name="Text Box 24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174625</xdr:rowOff>
    </xdr:to>
    <xdr:sp macro="" textlink="">
      <xdr:nvSpPr>
        <xdr:cNvPr id="1277" name="Text Box 13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174625</xdr:rowOff>
    </xdr:to>
    <xdr:sp macro="" textlink="">
      <xdr:nvSpPr>
        <xdr:cNvPr id="1278" name="Text Box 13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165100</xdr:rowOff>
    </xdr:to>
    <xdr:sp macro="" textlink="">
      <xdr:nvSpPr>
        <xdr:cNvPr id="1279" name="Text Box 24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165100</xdr:rowOff>
    </xdr:to>
    <xdr:sp macro="" textlink="">
      <xdr:nvSpPr>
        <xdr:cNvPr id="1280" name="Text Box 24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174625</xdr:rowOff>
    </xdr:to>
    <xdr:sp macro="" textlink="">
      <xdr:nvSpPr>
        <xdr:cNvPr id="1281" name="Text Box 1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315</xdr:row>
      <xdr:rowOff>0</xdr:rowOff>
    </xdr:from>
    <xdr:to>
      <xdr:col>1</xdr:col>
      <xdr:colOff>65087</xdr:colOff>
      <xdr:row>316</xdr:row>
      <xdr:rowOff>174625</xdr:rowOff>
    </xdr:to>
    <xdr:sp macro="" textlink="">
      <xdr:nvSpPr>
        <xdr:cNvPr id="1282" name="Text Box 1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254250" y="2889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174625</xdr:rowOff>
    </xdr:to>
    <xdr:sp macro="" textlink="">
      <xdr:nvSpPr>
        <xdr:cNvPr id="1283" name="Text Box 13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174625</xdr:rowOff>
    </xdr:to>
    <xdr:sp macro="" textlink="">
      <xdr:nvSpPr>
        <xdr:cNvPr id="1284" name="Text Box 1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165100</xdr:rowOff>
    </xdr:to>
    <xdr:sp macro="" textlink="">
      <xdr:nvSpPr>
        <xdr:cNvPr id="1285" name="Text Box 2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174625</xdr:rowOff>
    </xdr:to>
    <xdr:sp macro="" textlink="">
      <xdr:nvSpPr>
        <xdr:cNvPr id="1286" name="Text Box 13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174625</xdr:rowOff>
    </xdr:to>
    <xdr:sp macro="" textlink="">
      <xdr:nvSpPr>
        <xdr:cNvPr id="1287" name="Text Box 13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165100</xdr:rowOff>
    </xdr:to>
    <xdr:sp macro="" textlink="">
      <xdr:nvSpPr>
        <xdr:cNvPr id="1288" name="Text Box 24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165100</xdr:rowOff>
    </xdr:to>
    <xdr:sp macro="" textlink="">
      <xdr:nvSpPr>
        <xdr:cNvPr id="1289" name="Text Box 24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174625</xdr:rowOff>
    </xdr:to>
    <xdr:sp macro="" textlink="">
      <xdr:nvSpPr>
        <xdr:cNvPr id="1290" name="Text Box 13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174625</xdr:rowOff>
    </xdr:to>
    <xdr:sp macro="" textlink="">
      <xdr:nvSpPr>
        <xdr:cNvPr id="1291" name="Text Box 13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174625</xdr:rowOff>
    </xdr:to>
    <xdr:sp macro="" textlink="">
      <xdr:nvSpPr>
        <xdr:cNvPr id="1292" name="Text Box 13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174625</xdr:rowOff>
    </xdr:to>
    <xdr:sp macro="" textlink="">
      <xdr:nvSpPr>
        <xdr:cNvPr id="1293" name="Text Box 13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165100</xdr:rowOff>
    </xdr:to>
    <xdr:sp macro="" textlink="">
      <xdr:nvSpPr>
        <xdr:cNvPr id="1294" name="Text Box 24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174625</xdr:rowOff>
    </xdr:to>
    <xdr:sp macro="" textlink="">
      <xdr:nvSpPr>
        <xdr:cNvPr id="1295" name="Text Box 13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174625</xdr:rowOff>
    </xdr:to>
    <xdr:sp macro="" textlink="">
      <xdr:nvSpPr>
        <xdr:cNvPr id="1296" name="Text Box 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165100</xdr:rowOff>
    </xdr:to>
    <xdr:sp macro="" textlink="">
      <xdr:nvSpPr>
        <xdr:cNvPr id="1297" name="Text Box 24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165100</xdr:rowOff>
    </xdr:to>
    <xdr:sp macro="" textlink="">
      <xdr:nvSpPr>
        <xdr:cNvPr id="1298" name="Text Box 24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174625</xdr:rowOff>
    </xdr:to>
    <xdr:sp macro="" textlink="">
      <xdr:nvSpPr>
        <xdr:cNvPr id="1299" name="Text Box 13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336</xdr:row>
      <xdr:rowOff>0</xdr:rowOff>
    </xdr:from>
    <xdr:to>
      <xdr:col>1</xdr:col>
      <xdr:colOff>65087</xdr:colOff>
      <xdr:row>337</xdr:row>
      <xdr:rowOff>174625</xdr:rowOff>
    </xdr:to>
    <xdr:sp macro="" textlink="">
      <xdr:nvSpPr>
        <xdr:cNvPr id="1300" name="Text Box 13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174625</xdr:rowOff>
    </xdr:to>
    <xdr:sp macro="" textlink="">
      <xdr:nvSpPr>
        <xdr:cNvPr id="1301" name="Text Box 13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174625</xdr:rowOff>
    </xdr:to>
    <xdr:sp macro="" textlink="">
      <xdr:nvSpPr>
        <xdr:cNvPr id="1302" name="Text Box 13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165100</xdr:rowOff>
    </xdr:to>
    <xdr:sp macro="" textlink="">
      <xdr:nvSpPr>
        <xdr:cNvPr id="1303" name="Text Box 24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174625</xdr:rowOff>
    </xdr:to>
    <xdr:sp macro="" textlink="">
      <xdr:nvSpPr>
        <xdr:cNvPr id="1304" name="Text Box 1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174625</xdr:rowOff>
    </xdr:to>
    <xdr:sp macro="" textlink="">
      <xdr:nvSpPr>
        <xdr:cNvPr id="1305" name="Text Box 13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165100</xdr:rowOff>
    </xdr:to>
    <xdr:sp macro="" textlink="">
      <xdr:nvSpPr>
        <xdr:cNvPr id="1306" name="Text Box 24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165100</xdr:rowOff>
    </xdr:to>
    <xdr:sp macro="" textlink="">
      <xdr:nvSpPr>
        <xdr:cNvPr id="1307" name="Text Box 24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174625</xdr:rowOff>
    </xdr:to>
    <xdr:sp macro="" textlink="">
      <xdr:nvSpPr>
        <xdr:cNvPr id="1308" name="Text Box 13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174625</xdr:rowOff>
    </xdr:to>
    <xdr:sp macro="" textlink="">
      <xdr:nvSpPr>
        <xdr:cNvPr id="1309" name="Text Box 13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174625</xdr:rowOff>
    </xdr:to>
    <xdr:sp macro="" textlink="">
      <xdr:nvSpPr>
        <xdr:cNvPr id="1310" name="Text Box 13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174625</xdr:rowOff>
    </xdr:to>
    <xdr:sp macro="" textlink="">
      <xdr:nvSpPr>
        <xdr:cNvPr id="1311" name="Text Box 13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165100</xdr:rowOff>
    </xdr:to>
    <xdr:sp macro="" textlink="">
      <xdr:nvSpPr>
        <xdr:cNvPr id="1312" name="Text Box 24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174625</xdr:rowOff>
    </xdr:to>
    <xdr:sp macro="" textlink="">
      <xdr:nvSpPr>
        <xdr:cNvPr id="1313" name="Text Box 13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174625</xdr:rowOff>
    </xdr:to>
    <xdr:sp macro="" textlink="">
      <xdr:nvSpPr>
        <xdr:cNvPr id="1314" name="Text Box 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165100</xdr:rowOff>
    </xdr:to>
    <xdr:sp macro="" textlink="">
      <xdr:nvSpPr>
        <xdr:cNvPr id="1315" name="Text Box 2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165100</xdr:rowOff>
    </xdr:to>
    <xdr:sp macro="" textlink="">
      <xdr:nvSpPr>
        <xdr:cNvPr id="1316" name="Text Box 24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174625</xdr:rowOff>
    </xdr:to>
    <xdr:sp macro="" textlink="">
      <xdr:nvSpPr>
        <xdr:cNvPr id="1317" name="Text Box 13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337</xdr:row>
      <xdr:rowOff>0</xdr:rowOff>
    </xdr:from>
    <xdr:to>
      <xdr:col>1</xdr:col>
      <xdr:colOff>65087</xdr:colOff>
      <xdr:row>338</xdr:row>
      <xdr:rowOff>174625</xdr:rowOff>
    </xdr:to>
    <xdr:sp macro="" textlink="">
      <xdr:nvSpPr>
        <xdr:cNvPr id="1318" name="Text Box 13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19" name="Text Box 13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20" name="Text Box 13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165100</xdr:rowOff>
    </xdr:to>
    <xdr:sp macro="" textlink="">
      <xdr:nvSpPr>
        <xdr:cNvPr id="1321" name="Text Box 24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22" name="Text Box 13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23" name="Text Box 13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165100</xdr:rowOff>
    </xdr:to>
    <xdr:sp macro="" textlink="">
      <xdr:nvSpPr>
        <xdr:cNvPr id="1324" name="Text Box 24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165100</xdr:rowOff>
    </xdr:to>
    <xdr:sp macro="" textlink="">
      <xdr:nvSpPr>
        <xdr:cNvPr id="1325" name="Text Box 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26" name="Text Box 13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27" name="Text Box 13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28" name="Text Box 13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29" name="Text Box 1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165100</xdr:rowOff>
    </xdr:to>
    <xdr:sp macro="" textlink="">
      <xdr:nvSpPr>
        <xdr:cNvPr id="1330" name="Text Box 2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31" name="Text Box 1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32" name="Text Box 13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165100</xdr:rowOff>
    </xdr:to>
    <xdr:sp macro="" textlink="">
      <xdr:nvSpPr>
        <xdr:cNvPr id="1333" name="Text Box 24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165100</xdr:rowOff>
    </xdr:to>
    <xdr:sp macro="" textlink="">
      <xdr:nvSpPr>
        <xdr:cNvPr id="1334" name="Text Box 24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35" name="Text Box 13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36" name="Text Box 13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37" name="Text Box 13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38" name="Text Box 13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165100</xdr:rowOff>
    </xdr:to>
    <xdr:sp macro="" textlink="">
      <xdr:nvSpPr>
        <xdr:cNvPr id="1339" name="Text Box 24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40" name="Text Box 13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41" name="Text Box 13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165100</xdr:rowOff>
    </xdr:to>
    <xdr:sp macro="" textlink="">
      <xdr:nvSpPr>
        <xdr:cNvPr id="1342" name="Text Box 2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165100</xdr:rowOff>
    </xdr:to>
    <xdr:sp macro="" textlink="">
      <xdr:nvSpPr>
        <xdr:cNvPr id="1343" name="Text Box 24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44" name="Text Box 1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45" name="Text Box 13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46" name="Text Box 13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47" name="Text Box 13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165100</xdr:rowOff>
    </xdr:to>
    <xdr:sp macro="" textlink="">
      <xdr:nvSpPr>
        <xdr:cNvPr id="1348" name="Text Box 24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49" name="Text Box 13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50" name="Text Box 13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165100</xdr:rowOff>
    </xdr:to>
    <xdr:sp macro="" textlink="">
      <xdr:nvSpPr>
        <xdr:cNvPr id="1351" name="Text Box 24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165100</xdr:rowOff>
    </xdr:to>
    <xdr:sp macro="" textlink="">
      <xdr:nvSpPr>
        <xdr:cNvPr id="1352" name="Text Box 24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53" name="Text Box 13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338</xdr:row>
      <xdr:rowOff>0</xdr:rowOff>
    </xdr:from>
    <xdr:to>
      <xdr:col>1</xdr:col>
      <xdr:colOff>65087</xdr:colOff>
      <xdr:row>339</xdr:row>
      <xdr:rowOff>174625</xdr:rowOff>
    </xdr:to>
    <xdr:sp macro="" textlink="">
      <xdr:nvSpPr>
        <xdr:cNvPr id="1354" name="Text Box 1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55" name="Text Box 1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56" name="Text Box 13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165100</xdr:rowOff>
    </xdr:to>
    <xdr:sp macro="" textlink="">
      <xdr:nvSpPr>
        <xdr:cNvPr id="1357" name="Text Box 24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58" name="Text Box 13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59" name="Text Box 13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165100</xdr:rowOff>
    </xdr:to>
    <xdr:sp macro="" textlink="">
      <xdr:nvSpPr>
        <xdr:cNvPr id="1360" name="Text Box 24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165100</xdr:rowOff>
    </xdr:to>
    <xdr:sp macro="" textlink="">
      <xdr:nvSpPr>
        <xdr:cNvPr id="1361" name="Text Box 24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62" name="Text Box 13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63" name="Text Box 13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64" name="Text Box 1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65" name="Text Box 13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165100</xdr:rowOff>
    </xdr:to>
    <xdr:sp macro="" textlink="">
      <xdr:nvSpPr>
        <xdr:cNvPr id="1366" name="Text Box 24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67" name="Text Box 13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68" name="Text Box 1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165100</xdr:rowOff>
    </xdr:to>
    <xdr:sp macro="" textlink="">
      <xdr:nvSpPr>
        <xdr:cNvPr id="1369" name="Text Box 2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165100</xdr:rowOff>
    </xdr:to>
    <xdr:sp macro="" textlink="">
      <xdr:nvSpPr>
        <xdr:cNvPr id="1370" name="Text Box 2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71" name="Text Box 13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72" name="Text Box 13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73" name="Text Box 13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74" name="Text Box 1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165100</xdr:rowOff>
    </xdr:to>
    <xdr:sp macro="" textlink="">
      <xdr:nvSpPr>
        <xdr:cNvPr id="1375" name="Text Box 2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76" name="Text Box 13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77" name="Text Box 13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165100</xdr:rowOff>
    </xdr:to>
    <xdr:sp macro="" textlink="">
      <xdr:nvSpPr>
        <xdr:cNvPr id="1378" name="Text Box 24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165100</xdr:rowOff>
    </xdr:to>
    <xdr:sp macro="" textlink="">
      <xdr:nvSpPr>
        <xdr:cNvPr id="1379" name="Text Box 24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80" name="Text Box 13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81" name="Text Box 1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82" name="Text Box 13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83" name="Text Box 13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165100</xdr:rowOff>
    </xdr:to>
    <xdr:sp macro="" textlink="">
      <xdr:nvSpPr>
        <xdr:cNvPr id="1384" name="Text Box 24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85" name="Text Box 13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86" name="Text Box 13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165100</xdr:rowOff>
    </xdr:to>
    <xdr:sp macro="" textlink="">
      <xdr:nvSpPr>
        <xdr:cNvPr id="1387" name="Text Box 24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165100</xdr:rowOff>
    </xdr:to>
    <xdr:sp macro="" textlink="">
      <xdr:nvSpPr>
        <xdr:cNvPr id="1388" name="Text Box 24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89" name="Text Box 13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339</xdr:row>
      <xdr:rowOff>0</xdr:rowOff>
    </xdr:from>
    <xdr:to>
      <xdr:col>1</xdr:col>
      <xdr:colOff>65087</xdr:colOff>
      <xdr:row>340</xdr:row>
      <xdr:rowOff>174625</xdr:rowOff>
    </xdr:to>
    <xdr:sp macro="" textlink="">
      <xdr:nvSpPr>
        <xdr:cNvPr id="1390" name="Text Box 13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391" name="Text Box 13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392" name="Text Box 13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165100</xdr:rowOff>
    </xdr:to>
    <xdr:sp macro="" textlink="">
      <xdr:nvSpPr>
        <xdr:cNvPr id="1393" name="Text Box 24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394" name="Text Box 1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395" name="Text Box 1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165100</xdr:rowOff>
    </xdr:to>
    <xdr:sp macro="" textlink="">
      <xdr:nvSpPr>
        <xdr:cNvPr id="1396" name="Text Box 2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165100</xdr:rowOff>
    </xdr:to>
    <xdr:sp macro="" textlink="">
      <xdr:nvSpPr>
        <xdr:cNvPr id="1397" name="Text Box 24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398" name="Text Box 13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399" name="Text Box 13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00" name="Text Box 13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01" name="Text Box 13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165100</xdr:rowOff>
    </xdr:to>
    <xdr:sp macro="" textlink="">
      <xdr:nvSpPr>
        <xdr:cNvPr id="1402" name="Text Box 24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03" name="Text Box 13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04" name="Text Box 1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165100</xdr:rowOff>
    </xdr:to>
    <xdr:sp macro="" textlink="">
      <xdr:nvSpPr>
        <xdr:cNvPr id="1405" name="Text Box 2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165100</xdr:rowOff>
    </xdr:to>
    <xdr:sp macro="" textlink="">
      <xdr:nvSpPr>
        <xdr:cNvPr id="1406" name="Text Box 24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07" name="Text Box 13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08" name="Text Box 13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09" name="Text Box 13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10" name="Text Box 13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165100</xdr:rowOff>
    </xdr:to>
    <xdr:sp macro="" textlink="">
      <xdr:nvSpPr>
        <xdr:cNvPr id="1411" name="Text Box 24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12" name="Text Box 1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13" name="Text Box 13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165100</xdr:rowOff>
    </xdr:to>
    <xdr:sp macro="" textlink="">
      <xdr:nvSpPr>
        <xdr:cNvPr id="1414" name="Text Box 24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165100</xdr:rowOff>
    </xdr:to>
    <xdr:sp macro="" textlink="">
      <xdr:nvSpPr>
        <xdr:cNvPr id="1415" name="Text Box 2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16" name="Text Box 13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17" name="Text Box 13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18" name="Text Box 13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19" name="Text Box 13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165100</xdr:rowOff>
    </xdr:to>
    <xdr:sp macro="" textlink="">
      <xdr:nvSpPr>
        <xdr:cNvPr id="1420" name="Text Box 24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21" name="Text Box 13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22" name="Text Box 13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165100</xdr:rowOff>
    </xdr:to>
    <xdr:sp macro="" textlink="">
      <xdr:nvSpPr>
        <xdr:cNvPr id="1423" name="Text Box 2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165100</xdr:rowOff>
    </xdr:to>
    <xdr:sp macro="" textlink="">
      <xdr:nvSpPr>
        <xdr:cNvPr id="1424" name="Text Box 2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25" name="Text Box 13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340</xdr:row>
      <xdr:rowOff>0</xdr:rowOff>
    </xdr:from>
    <xdr:to>
      <xdr:col>1</xdr:col>
      <xdr:colOff>65087</xdr:colOff>
      <xdr:row>341</xdr:row>
      <xdr:rowOff>174625</xdr:rowOff>
    </xdr:to>
    <xdr:sp macro="" textlink="">
      <xdr:nvSpPr>
        <xdr:cNvPr id="1426" name="Text Box 13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27" name="Text Box 13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28" name="Text Box 13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165100</xdr:rowOff>
    </xdr:to>
    <xdr:sp macro="" textlink="">
      <xdr:nvSpPr>
        <xdr:cNvPr id="1429" name="Text Box 24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30" name="Text Box 13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31" name="Text Box 13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165100</xdr:rowOff>
    </xdr:to>
    <xdr:sp macro="" textlink="">
      <xdr:nvSpPr>
        <xdr:cNvPr id="1432" name="Text Box 24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165100</xdr:rowOff>
    </xdr:to>
    <xdr:sp macro="" textlink="">
      <xdr:nvSpPr>
        <xdr:cNvPr id="1433" name="Text Box 24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34" name="Text Box 1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35" name="Text Box 13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36" name="Text Box 1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37" name="Text Box 13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165100</xdr:rowOff>
    </xdr:to>
    <xdr:sp macro="" textlink="">
      <xdr:nvSpPr>
        <xdr:cNvPr id="1438" name="Text Box 24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39" name="Text Box 13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40" name="Text Box 13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165100</xdr:rowOff>
    </xdr:to>
    <xdr:sp macro="" textlink="">
      <xdr:nvSpPr>
        <xdr:cNvPr id="1441" name="Text Box 24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165100</xdr:rowOff>
    </xdr:to>
    <xdr:sp macro="" textlink="">
      <xdr:nvSpPr>
        <xdr:cNvPr id="1442" name="Text Box 24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43" name="Text Box 13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44" name="Text Box 1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45" name="Text Box 13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46" name="Text Box 13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165100</xdr:rowOff>
    </xdr:to>
    <xdr:sp macro="" textlink="">
      <xdr:nvSpPr>
        <xdr:cNvPr id="1447" name="Text Box 24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48" name="Text Box 13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49" name="Text Box 13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165100</xdr:rowOff>
    </xdr:to>
    <xdr:sp macro="" textlink="">
      <xdr:nvSpPr>
        <xdr:cNvPr id="1450" name="Text Box 24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165100</xdr:rowOff>
    </xdr:to>
    <xdr:sp macro="" textlink="">
      <xdr:nvSpPr>
        <xdr:cNvPr id="1451" name="Text Box 24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52" name="Text Box 13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53" name="Text Box 13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54" name="Text Box 1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55" name="Text Box 13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165100</xdr:rowOff>
    </xdr:to>
    <xdr:sp macro="" textlink="">
      <xdr:nvSpPr>
        <xdr:cNvPr id="1456" name="Text Box 24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57" name="Text Box 13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58" name="Text Box 13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165100</xdr:rowOff>
    </xdr:to>
    <xdr:sp macro="" textlink="">
      <xdr:nvSpPr>
        <xdr:cNvPr id="1459" name="Text Box 24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165100</xdr:rowOff>
    </xdr:to>
    <xdr:sp macro="" textlink="">
      <xdr:nvSpPr>
        <xdr:cNvPr id="1460" name="Text Box 24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61" name="Text Box 13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341</xdr:row>
      <xdr:rowOff>0</xdr:rowOff>
    </xdr:from>
    <xdr:to>
      <xdr:col>1</xdr:col>
      <xdr:colOff>65087</xdr:colOff>
      <xdr:row>342</xdr:row>
      <xdr:rowOff>174625</xdr:rowOff>
    </xdr:to>
    <xdr:sp macro="" textlink="">
      <xdr:nvSpPr>
        <xdr:cNvPr id="1462" name="Text Box 13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63" name="Text Box 13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64" name="Text Box 1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165100</xdr:rowOff>
    </xdr:to>
    <xdr:sp macro="" textlink="">
      <xdr:nvSpPr>
        <xdr:cNvPr id="1465" name="Text Box 2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66" name="Text Box 13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67" name="Text Box 13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165100</xdr:rowOff>
    </xdr:to>
    <xdr:sp macro="" textlink="">
      <xdr:nvSpPr>
        <xdr:cNvPr id="1468" name="Text Box 2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165100</xdr:rowOff>
    </xdr:to>
    <xdr:sp macro="" textlink="">
      <xdr:nvSpPr>
        <xdr:cNvPr id="1469" name="Text Box 2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70" name="Text Box 1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71" name="Text Box 13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72" name="Text Box 13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73" name="Text Box 13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165100</xdr:rowOff>
    </xdr:to>
    <xdr:sp macro="" textlink="">
      <xdr:nvSpPr>
        <xdr:cNvPr id="1474" name="Text Box 24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75" name="Text Box 13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76" name="Text Box 13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165100</xdr:rowOff>
    </xdr:to>
    <xdr:sp macro="" textlink="">
      <xdr:nvSpPr>
        <xdr:cNvPr id="1477" name="Text Box 24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165100</xdr:rowOff>
    </xdr:to>
    <xdr:sp macro="" textlink="">
      <xdr:nvSpPr>
        <xdr:cNvPr id="1478" name="Text Box 24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79" name="Text Box 13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80" name="Text Box 13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81" name="Text Box 13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82" name="Text Box 1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165100</xdr:rowOff>
    </xdr:to>
    <xdr:sp macro="" textlink="">
      <xdr:nvSpPr>
        <xdr:cNvPr id="1483" name="Text Box 24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84" name="Text Box 1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85" name="Text Box 13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165100</xdr:rowOff>
    </xdr:to>
    <xdr:sp macro="" textlink="">
      <xdr:nvSpPr>
        <xdr:cNvPr id="1486" name="Text Box 24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165100</xdr:rowOff>
    </xdr:to>
    <xdr:sp macro="" textlink="">
      <xdr:nvSpPr>
        <xdr:cNvPr id="1487" name="Text Box 24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88" name="Text Box 13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89" name="Text Box 13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90" name="Text Box 13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91" name="Text Box 13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165100</xdr:rowOff>
    </xdr:to>
    <xdr:sp macro="" textlink="">
      <xdr:nvSpPr>
        <xdr:cNvPr id="1492" name="Text Box 24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93" name="Text Box 13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94" name="Text Box 1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165100</xdr:rowOff>
    </xdr:to>
    <xdr:sp macro="" textlink="">
      <xdr:nvSpPr>
        <xdr:cNvPr id="1495" name="Text Box 2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165100</xdr:rowOff>
    </xdr:to>
    <xdr:sp macro="" textlink="">
      <xdr:nvSpPr>
        <xdr:cNvPr id="1496" name="Text Box 24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97" name="Text Box 13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342</xdr:row>
      <xdr:rowOff>0</xdr:rowOff>
    </xdr:from>
    <xdr:to>
      <xdr:col>1</xdr:col>
      <xdr:colOff>65087</xdr:colOff>
      <xdr:row>343</xdr:row>
      <xdr:rowOff>174625</xdr:rowOff>
    </xdr:to>
    <xdr:sp macro="" textlink="">
      <xdr:nvSpPr>
        <xdr:cNvPr id="1498" name="Text Box 13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499" name="Text Box 13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00" name="Text Box 13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165100</xdr:rowOff>
    </xdr:to>
    <xdr:sp macro="" textlink="">
      <xdr:nvSpPr>
        <xdr:cNvPr id="1501" name="Text Box 24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02" name="Text Box 13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03" name="Text Box 13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165100</xdr:rowOff>
    </xdr:to>
    <xdr:sp macro="" textlink="">
      <xdr:nvSpPr>
        <xdr:cNvPr id="1504" name="Text Box 24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165100</xdr:rowOff>
    </xdr:to>
    <xdr:sp macro="" textlink="">
      <xdr:nvSpPr>
        <xdr:cNvPr id="1505" name="Text Box 2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06" name="Text Box 13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07" name="Text Box 13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08" name="Text Box 13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09" name="Text Box 13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165100</xdr:rowOff>
    </xdr:to>
    <xdr:sp macro="" textlink="">
      <xdr:nvSpPr>
        <xdr:cNvPr id="1510" name="Text Box 24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11" name="Text Box 1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12" name="Text Box 1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165100</xdr:rowOff>
    </xdr:to>
    <xdr:sp macro="" textlink="">
      <xdr:nvSpPr>
        <xdr:cNvPr id="1513" name="Text Box 24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165100</xdr:rowOff>
    </xdr:to>
    <xdr:sp macro="" textlink="">
      <xdr:nvSpPr>
        <xdr:cNvPr id="1514" name="Text Box 24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15" name="Text Box 13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16" name="Text Box 13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17" name="Text Box 13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18" name="Text Box 13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165100</xdr:rowOff>
    </xdr:to>
    <xdr:sp macro="" textlink="">
      <xdr:nvSpPr>
        <xdr:cNvPr id="1519" name="Text Box 24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20" name="Text Box 13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21" name="Text Box 13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165100</xdr:rowOff>
    </xdr:to>
    <xdr:sp macro="" textlink="">
      <xdr:nvSpPr>
        <xdr:cNvPr id="1522" name="Text Box 24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165100</xdr:rowOff>
    </xdr:to>
    <xdr:sp macro="" textlink="">
      <xdr:nvSpPr>
        <xdr:cNvPr id="1523" name="Text Box 24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24" name="Text Box 1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25" name="Text Box 13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26" name="Text Box 13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27" name="Text Box 13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165100</xdr:rowOff>
    </xdr:to>
    <xdr:sp macro="" textlink="">
      <xdr:nvSpPr>
        <xdr:cNvPr id="1528" name="Text Box 24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29" name="Text Box 1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30" name="Text Box 13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165100</xdr:rowOff>
    </xdr:to>
    <xdr:sp macro="" textlink="">
      <xdr:nvSpPr>
        <xdr:cNvPr id="1531" name="Text Box 24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165100</xdr:rowOff>
    </xdr:to>
    <xdr:sp macro="" textlink="">
      <xdr:nvSpPr>
        <xdr:cNvPr id="1532" name="Text Box 24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33" name="Text Box 13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343</xdr:row>
      <xdr:rowOff>0</xdr:rowOff>
    </xdr:from>
    <xdr:to>
      <xdr:col>1</xdr:col>
      <xdr:colOff>65087</xdr:colOff>
      <xdr:row>344</xdr:row>
      <xdr:rowOff>174625</xdr:rowOff>
    </xdr:to>
    <xdr:sp macro="" textlink="">
      <xdr:nvSpPr>
        <xdr:cNvPr id="1534" name="Text Box 1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35" name="Text Box 13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36" name="Text Box 13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165100</xdr:rowOff>
    </xdr:to>
    <xdr:sp macro="" textlink="">
      <xdr:nvSpPr>
        <xdr:cNvPr id="1537" name="Text Box 24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38" name="Text Box 13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39" name="Text Box 13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165100</xdr:rowOff>
    </xdr:to>
    <xdr:sp macro="" textlink="">
      <xdr:nvSpPr>
        <xdr:cNvPr id="1540" name="Text Box 24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165100</xdr:rowOff>
    </xdr:to>
    <xdr:sp macro="" textlink="">
      <xdr:nvSpPr>
        <xdr:cNvPr id="1541" name="Text Box 24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42" name="Text Box 13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43" name="Text Box 1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44" name="Text Box 1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45" name="Text Box 13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165100</xdr:rowOff>
    </xdr:to>
    <xdr:sp macro="" textlink="">
      <xdr:nvSpPr>
        <xdr:cNvPr id="1546" name="Text Box 24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47" name="Text Box 13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48" name="Text Box 13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165100</xdr:rowOff>
    </xdr:to>
    <xdr:sp macro="" textlink="">
      <xdr:nvSpPr>
        <xdr:cNvPr id="1549" name="Text Box 24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165100</xdr:rowOff>
    </xdr:to>
    <xdr:sp macro="" textlink="">
      <xdr:nvSpPr>
        <xdr:cNvPr id="1550" name="Text Box 24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51" name="Text Box 13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52" name="Text Box 13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53" name="Text Box 13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54" name="Text Box 1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165100</xdr:rowOff>
    </xdr:to>
    <xdr:sp macro="" textlink="">
      <xdr:nvSpPr>
        <xdr:cNvPr id="1555" name="Text Box 2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56" name="Text Box 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57" name="Text Box 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165100</xdr:rowOff>
    </xdr:to>
    <xdr:sp macro="" textlink="">
      <xdr:nvSpPr>
        <xdr:cNvPr id="1558" name="Text Box 24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165100</xdr:rowOff>
    </xdr:to>
    <xdr:sp macro="" textlink="">
      <xdr:nvSpPr>
        <xdr:cNvPr id="1559" name="Text Box 24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60" name="Text Box 13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61" name="Text Box 13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62" name="Text Box 13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63" name="Text Box 13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165100</xdr:rowOff>
    </xdr:to>
    <xdr:sp macro="" textlink="">
      <xdr:nvSpPr>
        <xdr:cNvPr id="1564" name="Text Box 24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65" name="Text Box 13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66" name="Text Box 13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165100</xdr:rowOff>
    </xdr:to>
    <xdr:sp macro="" textlink="">
      <xdr:nvSpPr>
        <xdr:cNvPr id="1567" name="Text Box 24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165100</xdr:rowOff>
    </xdr:to>
    <xdr:sp macro="" textlink="">
      <xdr:nvSpPr>
        <xdr:cNvPr id="1568" name="Text Box 24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69" name="Text Box 13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344</xdr:row>
      <xdr:rowOff>0</xdr:rowOff>
    </xdr:from>
    <xdr:to>
      <xdr:col>1</xdr:col>
      <xdr:colOff>65087</xdr:colOff>
      <xdr:row>345</xdr:row>
      <xdr:rowOff>174625</xdr:rowOff>
    </xdr:to>
    <xdr:sp macro="" textlink="">
      <xdr:nvSpPr>
        <xdr:cNvPr id="1570" name="Text Box 13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71" name="Text Box 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72" name="Text Box 1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165100</xdr:rowOff>
    </xdr:to>
    <xdr:sp macro="" textlink="">
      <xdr:nvSpPr>
        <xdr:cNvPr id="1573" name="Text Box 2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74" name="Text Box 1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75" name="Text Box 13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165100</xdr:rowOff>
    </xdr:to>
    <xdr:sp macro="" textlink="">
      <xdr:nvSpPr>
        <xdr:cNvPr id="1576" name="Text Box 24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165100</xdr:rowOff>
    </xdr:to>
    <xdr:sp macro="" textlink="">
      <xdr:nvSpPr>
        <xdr:cNvPr id="1577" name="Text Box 24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78" name="Text Box 13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79" name="Text Box 13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80" name="Text Box 13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81" name="Text Box 13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165100</xdr:rowOff>
    </xdr:to>
    <xdr:sp macro="" textlink="">
      <xdr:nvSpPr>
        <xdr:cNvPr id="1582" name="Text Box 24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83" name="Text Box 1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84" name="Text Box 1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165100</xdr:rowOff>
    </xdr:to>
    <xdr:sp macro="" textlink="">
      <xdr:nvSpPr>
        <xdr:cNvPr id="1585" name="Text Box 2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165100</xdr:rowOff>
    </xdr:to>
    <xdr:sp macro="" textlink="">
      <xdr:nvSpPr>
        <xdr:cNvPr id="1586" name="Text Box 24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87" name="Text Box 13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88" name="Text Box 13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89" name="Text Box 13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90" name="Text Box 13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165100</xdr:rowOff>
    </xdr:to>
    <xdr:sp macro="" textlink="">
      <xdr:nvSpPr>
        <xdr:cNvPr id="1591" name="Text Box 24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92" name="Text Box 1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93" name="Text Box 13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165100</xdr:rowOff>
    </xdr:to>
    <xdr:sp macro="" textlink="">
      <xdr:nvSpPr>
        <xdr:cNvPr id="1594" name="Text Box 24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165100</xdr:rowOff>
    </xdr:to>
    <xdr:sp macro="" textlink="">
      <xdr:nvSpPr>
        <xdr:cNvPr id="1595" name="Text Box 2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96" name="Text Box 13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97" name="Text Box 13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98" name="Text Box 13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599" name="Text Box 13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165100</xdr:rowOff>
    </xdr:to>
    <xdr:sp macro="" textlink="">
      <xdr:nvSpPr>
        <xdr:cNvPr id="1600" name="Text Box 24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601" name="Text Box 13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602" name="Text Box 13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165100</xdr:rowOff>
    </xdr:to>
    <xdr:sp macro="" textlink="">
      <xdr:nvSpPr>
        <xdr:cNvPr id="1603" name="Text Box 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165100</xdr:rowOff>
    </xdr:to>
    <xdr:sp macro="" textlink="">
      <xdr:nvSpPr>
        <xdr:cNvPr id="1604" name="Text Box 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605" name="Text Box 1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345</xdr:row>
      <xdr:rowOff>0</xdr:rowOff>
    </xdr:from>
    <xdr:to>
      <xdr:col>1</xdr:col>
      <xdr:colOff>65087</xdr:colOff>
      <xdr:row>346</xdr:row>
      <xdr:rowOff>174625</xdr:rowOff>
    </xdr:to>
    <xdr:sp macro="" textlink="">
      <xdr:nvSpPr>
        <xdr:cNvPr id="1606" name="Text Box 13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07" name="Text Box 13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08" name="Text Box 13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165100</xdr:rowOff>
    </xdr:to>
    <xdr:sp macro="" textlink="">
      <xdr:nvSpPr>
        <xdr:cNvPr id="1609" name="Text Box 24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10" name="Text Box 13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11" name="Text Box 13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165100</xdr:rowOff>
    </xdr:to>
    <xdr:sp macro="" textlink="">
      <xdr:nvSpPr>
        <xdr:cNvPr id="1612" name="Text Box 24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165100</xdr:rowOff>
    </xdr:to>
    <xdr:sp macro="" textlink="">
      <xdr:nvSpPr>
        <xdr:cNvPr id="1613" name="Text Box 24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14" name="Text Box 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15" name="Text Box 13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16" name="Text Box 13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17" name="Text Box 1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165100</xdr:rowOff>
    </xdr:to>
    <xdr:sp macro="" textlink="">
      <xdr:nvSpPr>
        <xdr:cNvPr id="1618" name="Text Box 24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19" name="Text Box 13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20" name="Text Box 13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165100</xdr:rowOff>
    </xdr:to>
    <xdr:sp macro="" textlink="">
      <xdr:nvSpPr>
        <xdr:cNvPr id="1621" name="Text Box 24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165100</xdr:rowOff>
    </xdr:to>
    <xdr:sp macro="" textlink="">
      <xdr:nvSpPr>
        <xdr:cNvPr id="1622" name="Text Box 24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23" name="Text Box 13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24" name="Text Box 1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25" name="Text Box 13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26" name="Text Box 13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165100</xdr:rowOff>
    </xdr:to>
    <xdr:sp macro="" textlink="">
      <xdr:nvSpPr>
        <xdr:cNvPr id="1627" name="Text Box 24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28" name="Text Box 13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29" name="Text Box 1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165100</xdr:rowOff>
    </xdr:to>
    <xdr:sp macro="" textlink="">
      <xdr:nvSpPr>
        <xdr:cNvPr id="1630" name="Text Box 2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165100</xdr:rowOff>
    </xdr:to>
    <xdr:sp macro="" textlink="">
      <xdr:nvSpPr>
        <xdr:cNvPr id="1631" name="Text Box 24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32" name="Text Box 13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33" name="Text Box 13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34" name="Text Box 1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35" name="Text Box 13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165100</xdr:rowOff>
    </xdr:to>
    <xdr:sp macro="" textlink="">
      <xdr:nvSpPr>
        <xdr:cNvPr id="1636" name="Text Box 24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37" name="Text Box 13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38" name="Text Box 13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165100</xdr:rowOff>
    </xdr:to>
    <xdr:sp macro="" textlink="">
      <xdr:nvSpPr>
        <xdr:cNvPr id="1639" name="Text Box 24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165100</xdr:rowOff>
    </xdr:to>
    <xdr:sp macro="" textlink="">
      <xdr:nvSpPr>
        <xdr:cNvPr id="1640" name="Text Box 24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41" name="Text Box 13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346</xdr:row>
      <xdr:rowOff>0</xdr:rowOff>
    </xdr:from>
    <xdr:to>
      <xdr:col>1</xdr:col>
      <xdr:colOff>65087</xdr:colOff>
      <xdr:row>347</xdr:row>
      <xdr:rowOff>174625</xdr:rowOff>
    </xdr:to>
    <xdr:sp macro="" textlink="">
      <xdr:nvSpPr>
        <xdr:cNvPr id="1642" name="Text Box 1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43" name="Text Box 1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44" name="Text Box 1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165100</xdr:rowOff>
    </xdr:to>
    <xdr:sp macro="" textlink="">
      <xdr:nvSpPr>
        <xdr:cNvPr id="1645" name="Text Box 2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46" name="Text Box 13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47" name="Text Box 13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165100</xdr:rowOff>
    </xdr:to>
    <xdr:sp macro="" textlink="">
      <xdr:nvSpPr>
        <xdr:cNvPr id="1648" name="Text Box 24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165100</xdr:rowOff>
    </xdr:to>
    <xdr:sp macro="" textlink="">
      <xdr:nvSpPr>
        <xdr:cNvPr id="1649" name="Text Box 24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50" name="Text Box 13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51" name="Text Box 13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52" name="Text Box 13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53" name="Text Box 13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165100</xdr:rowOff>
    </xdr:to>
    <xdr:sp macro="" textlink="">
      <xdr:nvSpPr>
        <xdr:cNvPr id="1654" name="Text Box 24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55" name="Text Box 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56" name="Text Box 13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165100</xdr:rowOff>
    </xdr:to>
    <xdr:sp macro="" textlink="">
      <xdr:nvSpPr>
        <xdr:cNvPr id="1657" name="Text Box 24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165100</xdr:rowOff>
    </xdr:to>
    <xdr:sp macro="" textlink="">
      <xdr:nvSpPr>
        <xdr:cNvPr id="1658" name="Text Box 24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59" name="Text Box 13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60" name="Text Box 13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61" name="Text Box 13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62" name="Text Box 13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165100</xdr:rowOff>
    </xdr:to>
    <xdr:sp macro="" textlink="">
      <xdr:nvSpPr>
        <xdr:cNvPr id="1663" name="Text Box 24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64" name="Text Box 1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65" name="Text Box 13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165100</xdr:rowOff>
    </xdr:to>
    <xdr:sp macro="" textlink="">
      <xdr:nvSpPr>
        <xdr:cNvPr id="1666" name="Text Box 24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165100</xdr:rowOff>
    </xdr:to>
    <xdr:sp macro="" textlink="">
      <xdr:nvSpPr>
        <xdr:cNvPr id="1667" name="Text Box 24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68" name="Text Box 13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69" name="Text Box 13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70" name="Text Box 13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71" name="Text Box 13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165100</xdr:rowOff>
    </xdr:to>
    <xdr:sp macro="" textlink="">
      <xdr:nvSpPr>
        <xdr:cNvPr id="1672" name="Text Box 24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73" name="Text Box 13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74" name="Text Box 1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165100</xdr:rowOff>
    </xdr:to>
    <xdr:sp macro="" textlink="">
      <xdr:nvSpPr>
        <xdr:cNvPr id="1675" name="Text Box 2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165100</xdr:rowOff>
    </xdr:to>
    <xdr:sp macro="" textlink="">
      <xdr:nvSpPr>
        <xdr:cNvPr id="1676" name="Text Box 24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77" name="Text Box 13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347</xdr:row>
      <xdr:rowOff>0</xdr:rowOff>
    </xdr:from>
    <xdr:to>
      <xdr:col>1</xdr:col>
      <xdr:colOff>65087</xdr:colOff>
      <xdr:row>348</xdr:row>
      <xdr:rowOff>174625</xdr:rowOff>
    </xdr:to>
    <xdr:sp macro="" textlink="">
      <xdr:nvSpPr>
        <xdr:cNvPr id="1678" name="Text Box 13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679" name="Text Box 13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680" name="Text Box 13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165100</xdr:rowOff>
    </xdr:to>
    <xdr:sp macro="" textlink="">
      <xdr:nvSpPr>
        <xdr:cNvPr id="1681" name="Text Box 24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682" name="Text Box 13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683" name="Text Box 13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165100</xdr:rowOff>
    </xdr:to>
    <xdr:sp macro="" textlink="">
      <xdr:nvSpPr>
        <xdr:cNvPr id="1684" name="Text Box 24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165100</xdr:rowOff>
    </xdr:to>
    <xdr:sp macro="" textlink="">
      <xdr:nvSpPr>
        <xdr:cNvPr id="1685" name="Text Box 2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686" name="Text Box 1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687" name="Text Box 13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688" name="Text Box 13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689" name="Text Box 13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165100</xdr:rowOff>
    </xdr:to>
    <xdr:sp macro="" textlink="">
      <xdr:nvSpPr>
        <xdr:cNvPr id="1690" name="Text Box 24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691" name="Text Box 13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692" name="Text Box 13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165100</xdr:rowOff>
    </xdr:to>
    <xdr:sp macro="" textlink="">
      <xdr:nvSpPr>
        <xdr:cNvPr id="1693" name="Text Box 24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165100</xdr:rowOff>
    </xdr:to>
    <xdr:sp macro="" textlink="">
      <xdr:nvSpPr>
        <xdr:cNvPr id="1694" name="Text Box 24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695" name="Text Box 13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696" name="Text Box 13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697" name="Text Box 1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698" name="Text Box 1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165100</xdr:rowOff>
    </xdr:to>
    <xdr:sp macro="" textlink="">
      <xdr:nvSpPr>
        <xdr:cNvPr id="1699" name="Text Box 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700" name="Text Box 13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701" name="Text Box 13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165100</xdr:rowOff>
    </xdr:to>
    <xdr:sp macro="" textlink="">
      <xdr:nvSpPr>
        <xdr:cNvPr id="1702" name="Text Box 24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165100</xdr:rowOff>
    </xdr:to>
    <xdr:sp macro="" textlink="">
      <xdr:nvSpPr>
        <xdr:cNvPr id="1703" name="Text Box 24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704" name="Text Box 1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705" name="Text Box 13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706" name="Text Box 13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707" name="Text Box 13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165100</xdr:rowOff>
    </xdr:to>
    <xdr:sp macro="" textlink="">
      <xdr:nvSpPr>
        <xdr:cNvPr id="1708" name="Text Box 24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709" name="Text Box 13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710" name="Text Box 13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165100</xdr:rowOff>
    </xdr:to>
    <xdr:sp macro="" textlink="">
      <xdr:nvSpPr>
        <xdr:cNvPr id="1711" name="Text Box 24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165100</xdr:rowOff>
    </xdr:to>
    <xdr:sp macro="" textlink="">
      <xdr:nvSpPr>
        <xdr:cNvPr id="1712" name="Text Box 24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713" name="Text Box 1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348</xdr:row>
      <xdr:rowOff>0</xdr:rowOff>
    </xdr:from>
    <xdr:to>
      <xdr:col>1</xdr:col>
      <xdr:colOff>65087</xdr:colOff>
      <xdr:row>349</xdr:row>
      <xdr:rowOff>174625</xdr:rowOff>
    </xdr:to>
    <xdr:sp macro="" textlink="">
      <xdr:nvSpPr>
        <xdr:cNvPr id="1714" name="Text Box 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15" name="Text Box 1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16" name="Text Box 13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165100</xdr:rowOff>
    </xdr:to>
    <xdr:sp macro="" textlink="">
      <xdr:nvSpPr>
        <xdr:cNvPr id="1717" name="Text Box 24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18" name="Text Box 13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19" name="Text Box 13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165100</xdr:rowOff>
    </xdr:to>
    <xdr:sp macro="" textlink="">
      <xdr:nvSpPr>
        <xdr:cNvPr id="1720" name="Text Box 24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165100</xdr:rowOff>
    </xdr:to>
    <xdr:sp macro="" textlink="">
      <xdr:nvSpPr>
        <xdr:cNvPr id="1721" name="Text Box 24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22" name="Text Box 13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23" name="Text Box 13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24" name="Text Box 1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25" name="Text Box 13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165100</xdr:rowOff>
    </xdr:to>
    <xdr:sp macro="" textlink="">
      <xdr:nvSpPr>
        <xdr:cNvPr id="1726" name="Text Box 24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27" name="Text Box 13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28" name="Text Box 13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165100</xdr:rowOff>
    </xdr:to>
    <xdr:sp macro="" textlink="">
      <xdr:nvSpPr>
        <xdr:cNvPr id="1729" name="Text Box 2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165100</xdr:rowOff>
    </xdr:to>
    <xdr:sp macro="" textlink="">
      <xdr:nvSpPr>
        <xdr:cNvPr id="1730" name="Text Box 24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31" name="Text Box 1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32" name="Text Box 13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33" name="Text Box 13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34" name="Text Box 1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165100</xdr:rowOff>
    </xdr:to>
    <xdr:sp macro="" textlink="">
      <xdr:nvSpPr>
        <xdr:cNvPr id="1735" name="Text Box 2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36" name="Text Box 13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37" name="Text Box 13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165100</xdr:rowOff>
    </xdr:to>
    <xdr:sp macro="" textlink="">
      <xdr:nvSpPr>
        <xdr:cNvPr id="1738" name="Text Box 24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165100</xdr:rowOff>
    </xdr:to>
    <xdr:sp macro="" textlink="">
      <xdr:nvSpPr>
        <xdr:cNvPr id="1739" name="Text Box 24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40" name="Text Box 13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41" name="Text Box 13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42" name="Text Box 1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43" name="Text Box 1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165100</xdr:rowOff>
    </xdr:to>
    <xdr:sp macro="" textlink="">
      <xdr:nvSpPr>
        <xdr:cNvPr id="1744" name="Text Box 2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45" name="Text Box 13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46" name="Text Box 13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165100</xdr:rowOff>
    </xdr:to>
    <xdr:sp macro="" textlink="">
      <xdr:nvSpPr>
        <xdr:cNvPr id="1747" name="Text Box 24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165100</xdr:rowOff>
    </xdr:to>
    <xdr:sp macro="" textlink="">
      <xdr:nvSpPr>
        <xdr:cNvPr id="1748" name="Text Box 24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49" name="Text Box 13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349</xdr:row>
      <xdr:rowOff>0</xdr:rowOff>
    </xdr:from>
    <xdr:to>
      <xdr:col>1</xdr:col>
      <xdr:colOff>65087</xdr:colOff>
      <xdr:row>350</xdr:row>
      <xdr:rowOff>174625</xdr:rowOff>
    </xdr:to>
    <xdr:sp macro="" textlink="">
      <xdr:nvSpPr>
        <xdr:cNvPr id="1750" name="Text Box 13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2254250" y="29502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174625</xdr:rowOff>
    </xdr:to>
    <xdr:sp macro="" textlink="">
      <xdr:nvSpPr>
        <xdr:cNvPr id="1751" name="Text Box 13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174625</xdr:rowOff>
    </xdr:to>
    <xdr:sp macro="" textlink="">
      <xdr:nvSpPr>
        <xdr:cNvPr id="1752" name="Text Box 13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165100</xdr:rowOff>
    </xdr:to>
    <xdr:sp macro="" textlink="">
      <xdr:nvSpPr>
        <xdr:cNvPr id="1753" name="Text Box 24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174625</xdr:rowOff>
    </xdr:to>
    <xdr:sp macro="" textlink="">
      <xdr:nvSpPr>
        <xdr:cNvPr id="1754" name="Text Box 1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174625</xdr:rowOff>
    </xdr:to>
    <xdr:sp macro="" textlink="">
      <xdr:nvSpPr>
        <xdr:cNvPr id="1755" name="Text Box 13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165100</xdr:rowOff>
    </xdr:to>
    <xdr:sp macro="" textlink="">
      <xdr:nvSpPr>
        <xdr:cNvPr id="1756" name="Text Box 24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165100</xdr:rowOff>
    </xdr:to>
    <xdr:sp macro="" textlink="">
      <xdr:nvSpPr>
        <xdr:cNvPr id="1757" name="Text Box 24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174625</xdr:rowOff>
    </xdr:to>
    <xdr:sp macro="" textlink="">
      <xdr:nvSpPr>
        <xdr:cNvPr id="1758" name="Text Box 13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174625</xdr:rowOff>
    </xdr:to>
    <xdr:sp macro="" textlink="">
      <xdr:nvSpPr>
        <xdr:cNvPr id="1759" name="Text Box 13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174625</xdr:rowOff>
    </xdr:to>
    <xdr:sp macro="" textlink="">
      <xdr:nvSpPr>
        <xdr:cNvPr id="1760" name="Text Box 13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174625</xdr:rowOff>
    </xdr:to>
    <xdr:sp macro="" textlink="">
      <xdr:nvSpPr>
        <xdr:cNvPr id="1761" name="Text Box 13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165100</xdr:rowOff>
    </xdr:to>
    <xdr:sp macro="" textlink="">
      <xdr:nvSpPr>
        <xdr:cNvPr id="1762" name="Text Box 24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174625</xdr:rowOff>
    </xdr:to>
    <xdr:sp macro="" textlink="">
      <xdr:nvSpPr>
        <xdr:cNvPr id="1763" name="Text Box 13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174625</xdr:rowOff>
    </xdr:to>
    <xdr:sp macro="" textlink="">
      <xdr:nvSpPr>
        <xdr:cNvPr id="1764" name="Text Box 1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165100</xdr:rowOff>
    </xdr:to>
    <xdr:sp macro="" textlink="">
      <xdr:nvSpPr>
        <xdr:cNvPr id="1765" name="Text Box 2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165100</xdr:rowOff>
    </xdr:to>
    <xdr:sp macro="" textlink="">
      <xdr:nvSpPr>
        <xdr:cNvPr id="1766" name="Text Box 24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174625</xdr:rowOff>
    </xdr:to>
    <xdr:sp macro="" textlink="">
      <xdr:nvSpPr>
        <xdr:cNvPr id="1767" name="Text Box 13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350</xdr:row>
      <xdr:rowOff>0</xdr:rowOff>
    </xdr:from>
    <xdr:to>
      <xdr:col>1</xdr:col>
      <xdr:colOff>65087</xdr:colOff>
      <xdr:row>351</xdr:row>
      <xdr:rowOff>174625</xdr:rowOff>
    </xdr:to>
    <xdr:sp macro="" textlink="">
      <xdr:nvSpPr>
        <xdr:cNvPr id="1768" name="Text Box 13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2254250" y="29705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48</xdr:row>
      <xdr:rowOff>0</xdr:rowOff>
    </xdr:from>
    <xdr:to>
      <xdr:col>1</xdr:col>
      <xdr:colOff>65087</xdr:colOff>
      <xdr:row>49</xdr:row>
      <xdr:rowOff>174625</xdr:rowOff>
    </xdr:to>
    <xdr:sp macro="" textlink="">
      <xdr:nvSpPr>
        <xdr:cNvPr id="1769" name="Text Box 13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48</xdr:row>
      <xdr:rowOff>0</xdr:rowOff>
    </xdr:from>
    <xdr:to>
      <xdr:col>1</xdr:col>
      <xdr:colOff>65087</xdr:colOff>
      <xdr:row>49</xdr:row>
      <xdr:rowOff>174625</xdr:rowOff>
    </xdr:to>
    <xdr:sp macro="" textlink="">
      <xdr:nvSpPr>
        <xdr:cNvPr id="1770" name="Text Box 13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48</xdr:row>
      <xdr:rowOff>0</xdr:rowOff>
    </xdr:from>
    <xdr:to>
      <xdr:col>1</xdr:col>
      <xdr:colOff>65087</xdr:colOff>
      <xdr:row>49</xdr:row>
      <xdr:rowOff>165100</xdr:rowOff>
    </xdr:to>
    <xdr:sp macro="" textlink="">
      <xdr:nvSpPr>
        <xdr:cNvPr id="1771" name="Text Box 24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48</xdr:row>
      <xdr:rowOff>0</xdr:rowOff>
    </xdr:from>
    <xdr:to>
      <xdr:col>1</xdr:col>
      <xdr:colOff>65087</xdr:colOff>
      <xdr:row>49</xdr:row>
      <xdr:rowOff>174625</xdr:rowOff>
    </xdr:to>
    <xdr:sp macro="" textlink="">
      <xdr:nvSpPr>
        <xdr:cNvPr id="1772" name="Text Box 13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48</xdr:row>
      <xdr:rowOff>0</xdr:rowOff>
    </xdr:from>
    <xdr:to>
      <xdr:col>1</xdr:col>
      <xdr:colOff>65087</xdr:colOff>
      <xdr:row>49</xdr:row>
      <xdr:rowOff>174625</xdr:rowOff>
    </xdr:to>
    <xdr:sp macro="" textlink="">
      <xdr:nvSpPr>
        <xdr:cNvPr id="1773" name="Text Box 13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48</xdr:row>
      <xdr:rowOff>0</xdr:rowOff>
    </xdr:from>
    <xdr:to>
      <xdr:col>1</xdr:col>
      <xdr:colOff>65087</xdr:colOff>
      <xdr:row>49</xdr:row>
      <xdr:rowOff>165100</xdr:rowOff>
    </xdr:to>
    <xdr:sp macro="" textlink="">
      <xdr:nvSpPr>
        <xdr:cNvPr id="1774" name="Text Box 24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48</xdr:row>
      <xdr:rowOff>0</xdr:rowOff>
    </xdr:from>
    <xdr:to>
      <xdr:col>1</xdr:col>
      <xdr:colOff>65087</xdr:colOff>
      <xdr:row>49</xdr:row>
      <xdr:rowOff>165100</xdr:rowOff>
    </xdr:to>
    <xdr:sp macro="" textlink="">
      <xdr:nvSpPr>
        <xdr:cNvPr id="1775" name="Text Box 2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48</xdr:row>
      <xdr:rowOff>0</xdr:rowOff>
    </xdr:from>
    <xdr:to>
      <xdr:col>1</xdr:col>
      <xdr:colOff>65087</xdr:colOff>
      <xdr:row>49</xdr:row>
      <xdr:rowOff>174625</xdr:rowOff>
    </xdr:to>
    <xdr:sp macro="" textlink="">
      <xdr:nvSpPr>
        <xdr:cNvPr id="1776" name="Text Box 13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48</xdr:row>
      <xdr:rowOff>0</xdr:rowOff>
    </xdr:from>
    <xdr:to>
      <xdr:col>1</xdr:col>
      <xdr:colOff>65087</xdr:colOff>
      <xdr:row>49</xdr:row>
      <xdr:rowOff>174625</xdr:rowOff>
    </xdr:to>
    <xdr:sp macro="" textlink="">
      <xdr:nvSpPr>
        <xdr:cNvPr id="1777" name="Text Box 13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1778" name="Text Box 13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1779" name="Text Box 13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1780" name="Text Box 24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1781" name="Text Box 13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1782" name="Text Box 13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1783" name="Text Box 24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1784" name="Text Box 24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1785" name="Text Box 13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1786" name="Text Box 13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1787" name="Text Box 13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1788" name="Text Box 13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1789" name="Text Box 24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1790" name="Text Box 1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1791" name="Text Box 1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1792" name="Text Box 2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1793" name="Text Box 24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1794" name="Text Box 1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1795" name="Text Box 13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1796" name="Text Box 13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1797" name="Text Box 13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1798" name="Text Box 24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1799" name="Text Box 13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1800" name="Text Box 13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1801" name="Text Box 24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1802" name="Text Box 24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1803" name="Text Box 1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1804" name="Text Box 1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2546350" y="2070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1805" name="Text Box 13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1806" name="Text Box 13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1807" name="Text Box 24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1808" name="Text Box 13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1809" name="Text Box 13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1810" name="Text Box 24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1811" name="Text Box 24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1812" name="Text Box 13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1813" name="Text Box 13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546350" y="2273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99</xdr:row>
      <xdr:rowOff>0</xdr:rowOff>
    </xdr:from>
    <xdr:to>
      <xdr:col>1</xdr:col>
      <xdr:colOff>65087</xdr:colOff>
      <xdr:row>100</xdr:row>
      <xdr:rowOff>174625</xdr:rowOff>
    </xdr:to>
    <xdr:sp macro="" textlink="">
      <xdr:nvSpPr>
        <xdr:cNvPr id="1814" name="Text Box 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99</xdr:row>
      <xdr:rowOff>0</xdr:rowOff>
    </xdr:from>
    <xdr:to>
      <xdr:col>1</xdr:col>
      <xdr:colOff>65087</xdr:colOff>
      <xdr:row>100</xdr:row>
      <xdr:rowOff>174625</xdr:rowOff>
    </xdr:to>
    <xdr:sp macro="" textlink="">
      <xdr:nvSpPr>
        <xdr:cNvPr id="1815" name="Text Box 13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99</xdr:row>
      <xdr:rowOff>0</xdr:rowOff>
    </xdr:from>
    <xdr:to>
      <xdr:col>1</xdr:col>
      <xdr:colOff>65087</xdr:colOff>
      <xdr:row>100</xdr:row>
      <xdr:rowOff>165100</xdr:rowOff>
    </xdr:to>
    <xdr:sp macro="" textlink="">
      <xdr:nvSpPr>
        <xdr:cNvPr id="1816" name="Text Box 24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99</xdr:row>
      <xdr:rowOff>0</xdr:rowOff>
    </xdr:from>
    <xdr:to>
      <xdr:col>1</xdr:col>
      <xdr:colOff>65087</xdr:colOff>
      <xdr:row>100</xdr:row>
      <xdr:rowOff>174625</xdr:rowOff>
    </xdr:to>
    <xdr:sp macro="" textlink="">
      <xdr:nvSpPr>
        <xdr:cNvPr id="1817" name="Text Box 1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99</xdr:row>
      <xdr:rowOff>0</xdr:rowOff>
    </xdr:from>
    <xdr:to>
      <xdr:col>1</xdr:col>
      <xdr:colOff>65087</xdr:colOff>
      <xdr:row>100</xdr:row>
      <xdr:rowOff>174625</xdr:rowOff>
    </xdr:to>
    <xdr:sp macro="" textlink="">
      <xdr:nvSpPr>
        <xdr:cNvPr id="1818" name="Text Box 13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99</xdr:row>
      <xdr:rowOff>0</xdr:rowOff>
    </xdr:from>
    <xdr:to>
      <xdr:col>1</xdr:col>
      <xdr:colOff>65087</xdr:colOff>
      <xdr:row>100</xdr:row>
      <xdr:rowOff>165100</xdr:rowOff>
    </xdr:to>
    <xdr:sp macro="" textlink="">
      <xdr:nvSpPr>
        <xdr:cNvPr id="1819" name="Text Box 24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99</xdr:row>
      <xdr:rowOff>0</xdr:rowOff>
    </xdr:from>
    <xdr:to>
      <xdr:col>1</xdr:col>
      <xdr:colOff>65087</xdr:colOff>
      <xdr:row>100</xdr:row>
      <xdr:rowOff>165100</xdr:rowOff>
    </xdr:to>
    <xdr:sp macro="" textlink="">
      <xdr:nvSpPr>
        <xdr:cNvPr id="1820" name="Text Box 24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99</xdr:row>
      <xdr:rowOff>0</xdr:rowOff>
    </xdr:from>
    <xdr:to>
      <xdr:col>1</xdr:col>
      <xdr:colOff>65087</xdr:colOff>
      <xdr:row>100</xdr:row>
      <xdr:rowOff>174625</xdr:rowOff>
    </xdr:to>
    <xdr:sp macro="" textlink="">
      <xdr:nvSpPr>
        <xdr:cNvPr id="1821" name="Text Box 13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99</xdr:row>
      <xdr:rowOff>0</xdr:rowOff>
    </xdr:from>
    <xdr:to>
      <xdr:col>1</xdr:col>
      <xdr:colOff>65087</xdr:colOff>
      <xdr:row>100</xdr:row>
      <xdr:rowOff>174625</xdr:rowOff>
    </xdr:to>
    <xdr:sp macro="" textlink="">
      <xdr:nvSpPr>
        <xdr:cNvPr id="1822" name="Text Box 13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222</xdr:row>
      <xdr:rowOff>0</xdr:rowOff>
    </xdr:from>
    <xdr:to>
      <xdr:col>1</xdr:col>
      <xdr:colOff>65087</xdr:colOff>
      <xdr:row>223</xdr:row>
      <xdr:rowOff>174625</xdr:rowOff>
    </xdr:to>
    <xdr:sp macro="" textlink="">
      <xdr:nvSpPr>
        <xdr:cNvPr id="1823" name="Text Box 13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590550" y="215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222</xdr:row>
      <xdr:rowOff>0</xdr:rowOff>
    </xdr:from>
    <xdr:to>
      <xdr:col>1</xdr:col>
      <xdr:colOff>65087</xdr:colOff>
      <xdr:row>223</xdr:row>
      <xdr:rowOff>174625</xdr:rowOff>
    </xdr:to>
    <xdr:sp macro="" textlink="">
      <xdr:nvSpPr>
        <xdr:cNvPr id="1824" name="Text Box 1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590550" y="215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222</xdr:row>
      <xdr:rowOff>0</xdr:rowOff>
    </xdr:from>
    <xdr:to>
      <xdr:col>1</xdr:col>
      <xdr:colOff>65087</xdr:colOff>
      <xdr:row>223</xdr:row>
      <xdr:rowOff>165100</xdr:rowOff>
    </xdr:to>
    <xdr:sp macro="" textlink="">
      <xdr:nvSpPr>
        <xdr:cNvPr id="1825" name="Text Box 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590550" y="2159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222</xdr:row>
      <xdr:rowOff>0</xdr:rowOff>
    </xdr:from>
    <xdr:to>
      <xdr:col>1</xdr:col>
      <xdr:colOff>65087</xdr:colOff>
      <xdr:row>223</xdr:row>
      <xdr:rowOff>174625</xdr:rowOff>
    </xdr:to>
    <xdr:sp macro="" textlink="">
      <xdr:nvSpPr>
        <xdr:cNvPr id="1826" name="Text Box 13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590550" y="215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222</xdr:row>
      <xdr:rowOff>0</xdr:rowOff>
    </xdr:from>
    <xdr:to>
      <xdr:col>1</xdr:col>
      <xdr:colOff>65087</xdr:colOff>
      <xdr:row>223</xdr:row>
      <xdr:rowOff>174625</xdr:rowOff>
    </xdr:to>
    <xdr:sp macro="" textlink="">
      <xdr:nvSpPr>
        <xdr:cNvPr id="1827" name="Text Box 13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590550" y="215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222</xdr:row>
      <xdr:rowOff>0</xdr:rowOff>
    </xdr:from>
    <xdr:to>
      <xdr:col>1</xdr:col>
      <xdr:colOff>65087</xdr:colOff>
      <xdr:row>223</xdr:row>
      <xdr:rowOff>165100</xdr:rowOff>
    </xdr:to>
    <xdr:sp macro="" textlink="">
      <xdr:nvSpPr>
        <xdr:cNvPr id="1828" name="Text Box 24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590550" y="2159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222</xdr:row>
      <xdr:rowOff>0</xdr:rowOff>
    </xdr:from>
    <xdr:to>
      <xdr:col>1</xdr:col>
      <xdr:colOff>65087</xdr:colOff>
      <xdr:row>223</xdr:row>
      <xdr:rowOff>165100</xdr:rowOff>
    </xdr:to>
    <xdr:sp macro="" textlink="">
      <xdr:nvSpPr>
        <xdr:cNvPr id="1829" name="Text Box 24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590550" y="2159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222</xdr:row>
      <xdr:rowOff>0</xdr:rowOff>
    </xdr:from>
    <xdr:to>
      <xdr:col>1</xdr:col>
      <xdr:colOff>65087</xdr:colOff>
      <xdr:row>223</xdr:row>
      <xdr:rowOff>174625</xdr:rowOff>
    </xdr:to>
    <xdr:sp macro="" textlink="">
      <xdr:nvSpPr>
        <xdr:cNvPr id="1830" name="Text Box 13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590550" y="215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222</xdr:row>
      <xdr:rowOff>0</xdr:rowOff>
    </xdr:from>
    <xdr:to>
      <xdr:col>1</xdr:col>
      <xdr:colOff>65087</xdr:colOff>
      <xdr:row>223</xdr:row>
      <xdr:rowOff>174625</xdr:rowOff>
    </xdr:to>
    <xdr:sp macro="" textlink="">
      <xdr:nvSpPr>
        <xdr:cNvPr id="1831" name="Text Box 13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590550" y="2159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318</xdr:row>
      <xdr:rowOff>0</xdr:rowOff>
    </xdr:from>
    <xdr:to>
      <xdr:col>1</xdr:col>
      <xdr:colOff>65087</xdr:colOff>
      <xdr:row>319</xdr:row>
      <xdr:rowOff>174625</xdr:rowOff>
    </xdr:to>
    <xdr:sp macro="" textlink="">
      <xdr:nvSpPr>
        <xdr:cNvPr id="1841" name="Text Box 13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318</xdr:row>
      <xdr:rowOff>0</xdr:rowOff>
    </xdr:from>
    <xdr:to>
      <xdr:col>1</xdr:col>
      <xdr:colOff>65087</xdr:colOff>
      <xdr:row>319</xdr:row>
      <xdr:rowOff>174625</xdr:rowOff>
    </xdr:to>
    <xdr:sp macro="" textlink="">
      <xdr:nvSpPr>
        <xdr:cNvPr id="1842" name="Text Box 13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318</xdr:row>
      <xdr:rowOff>0</xdr:rowOff>
    </xdr:from>
    <xdr:to>
      <xdr:col>1</xdr:col>
      <xdr:colOff>65087</xdr:colOff>
      <xdr:row>319</xdr:row>
      <xdr:rowOff>165100</xdr:rowOff>
    </xdr:to>
    <xdr:sp macro="" textlink="">
      <xdr:nvSpPr>
        <xdr:cNvPr id="1843" name="Text Box 24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318</xdr:row>
      <xdr:rowOff>0</xdr:rowOff>
    </xdr:from>
    <xdr:to>
      <xdr:col>1</xdr:col>
      <xdr:colOff>65087</xdr:colOff>
      <xdr:row>319</xdr:row>
      <xdr:rowOff>174625</xdr:rowOff>
    </xdr:to>
    <xdr:sp macro="" textlink="">
      <xdr:nvSpPr>
        <xdr:cNvPr id="1844" name="Text Box 1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318</xdr:row>
      <xdr:rowOff>0</xdr:rowOff>
    </xdr:from>
    <xdr:to>
      <xdr:col>1</xdr:col>
      <xdr:colOff>65087</xdr:colOff>
      <xdr:row>319</xdr:row>
      <xdr:rowOff>174625</xdr:rowOff>
    </xdr:to>
    <xdr:sp macro="" textlink="">
      <xdr:nvSpPr>
        <xdr:cNvPr id="1845" name="Text Box 1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318</xdr:row>
      <xdr:rowOff>0</xdr:rowOff>
    </xdr:from>
    <xdr:to>
      <xdr:col>1</xdr:col>
      <xdr:colOff>65087</xdr:colOff>
      <xdr:row>319</xdr:row>
      <xdr:rowOff>165100</xdr:rowOff>
    </xdr:to>
    <xdr:sp macro="" textlink="">
      <xdr:nvSpPr>
        <xdr:cNvPr id="1846" name="Text Box 2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318</xdr:row>
      <xdr:rowOff>0</xdr:rowOff>
    </xdr:from>
    <xdr:to>
      <xdr:col>1</xdr:col>
      <xdr:colOff>65087</xdr:colOff>
      <xdr:row>319</xdr:row>
      <xdr:rowOff>165100</xdr:rowOff>
    </xdr:to>
    <xdr:sp macro="" textlink="">
      <xdr:nvSpPr>
        <xdr:cNvPr id="1847" name="Text Box 24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318</xdr:row>
      <xdr:rowOff>0</xdr:rowOff>
    </xdr:from>
    <xdr:to>
      <xdr:col>1</xdr:col>
      <xdr:colOff>65087</xdr:colOff>
      <xdr:row>319</xdr:row>
      <xdr:rowOff>174625</xdr:rowOff>
    </xdr:to>
    <xdr:sp macro="" textlink="">
      <xdr:nvSpPr>
        <xdr:cNvPr id="1848" name="Text Box 13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318</xdr:row>
      <xdr:rowOff>0</xdr:rowOff>
    </xdr:from>
    <xdr:to>
      <xdr:col>1</xdr:col>
      <xdr:colOff>65087</xdr:colOff>
      <xdr:row>319</xdr:row>
      <xdr:rowOff>174625</xdr:rowOff>
    </xdr:to>
    <xdr:sp macro="" textlink="">
      <xdr:nvSpPr>
        <xdr:cNvPr id="1849" name="Text Box 13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231</xdr:row>
      <xdr:rowOff>0</xdr:rowOff>
    </xdr:from>
    <xdr:to>
      <xdr:col>1</xdr:col>
      <xdr:colOff>65087</xdr:colOff>
      <xdr:row>232</xdr:row>
      <xdr:rowOff>174625</xdr:rowOff>
    </xdr:to>
    <xdr:sp macro="" textlink="">
      <xdr:nvSpPr>
        <xdr:cNvPr id="1850" name="Text Box 13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231</xdr:row>
      <xdr:rowOff>0</xdr:rowOff>
    </xdr:from>
    <xdr:to>
      <xdr:col>1</xdr:col>
      <xdr:colOff>65087</xdr:colOff>
      <xdr:row>232</xdr:row>
      <xdr:rowOff>174625</xdr:rowOff>
    </xdr:to>
    <xdr:sp macro="" textlink="">
      <xdr:nvSpPr>
        <xdr:cNvPr id="1851" name="Text Box 13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231</xdr:row>
      <xdr:rowOff>0</xdr:rowOff>
    </xdr:from>
    <xdr:to>
      <xdr:col>1</xdr:col>
      <xdr:colOff>65087</xdr:colOff>
      <xdr:row>232</xdr:row>
      <xdr:rowOff>165100</xdr:rowOff>
    </xdr:to>
    <xdr:sp macro="" textlink="">
      <xdr:nvSpPr>
        <xdr:cNvPr id="1852" name="Text Box 24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231</xdr:row>
      <xdr:rowOff>0</xdr:rowOff>
    </xdr:from>
    <xdr:to>
      <xdr:col>1</xdr:col>
      <xdr:colOff>65087</xdr:colOff>
      <xdr:row>232</xdr:row>
      <xdr:rowOff>174625</xdr:rowOff>
    </xdr:to>
    <xdr:sp macro="" textlink="">
      <xdr:nvSpPr>
        <xdr:cNvPr id="1853" name="Text Box 1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231</xdr:row>
      <xdr:rowOff>0</xdr:rowOff>
    </xdr:from>
    <xdr:to>
      <xdr:col>1</xdr:col>
      <xdr:colOff>65087</xdr:colOff>
      <xdr:row>232</xdr:row>
      <xdr:rowOff>174625</xdr:rowOff>
    </xdr:to>
    <xdr:sp macro="" textlink="">
      <xdr:nvSpPr>
        <xdr:cNvPr id="1854" name="Text Box 1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231</xdr:row>
      <xdr:rowOff>0</xdr:rowOff>
    </xdr:from>
    <xdr:to>
      <xdr:col>1</xdr:col>
      <xdr:colOff>65087</xdr:colOff>
      <xdr:row>232</xdr:row>
      <xdr:rowOff>165100</xdr:rowOff>
    </xdr:to>
    <xdr:sp macro="" textlink="">
      <xdr:nvSpPr>
        <xdr:cNvPr id="1855" name="Text Box 2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231</xdr:row>
      <xdr:rowOff>0</xdr:rowOff>
    </xdr:from>
    <xdr:to>
      <xdr:col>1</xdr:col>
      <xdr:colOff>65087</xdr:colOff>
      <xdr:row>232</xdr:row>
      <xdr:rowOff>165100</xdr:rowOff>
    </xdr:to>
    <xdr:sp macro="" textlink="">
      <xdr:nvSpPr>
        <xdr:cNvPr id="1856" name="Text Box 24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231</xdr:row>
      <xdr:rowOff>0</xdr:rowOff>
    </xdr:from>
    <xdr:to>
      <xdr:col>1</xdr:col>
      <xdr:colOff>65087</xdr:colOff>
      <xdr:row>232</xdr:row>
      <xdr:rowOff>174625</xdr:rowOff>
    </xdr:to>
    <xdr:sp macro="" textlink="">
      <xdr:nvSpPr>
        <xdr:cNvPr id="1857" name="Text Box 13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231</xdr:row>
      <xdr:rowOff>0</xdr:rowOff>
    </xdr:from>
    <xdr:to>
      <xdr:col>1</xdr:col>
      <xdr:colOff>65087</xdr:colOff>
      <xdr:row>232</xdr:row>
      <xdr:rowOff>174625</xdr:rowOff>
    </xdr:to>
    <xdr:sp macro="" textlink="">
      <xdr:nvSpPr>
        <xdr:cNvPr id="1858" name="Text Box 13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119</xdr:row>
      <xdr:rowOff>0</xdr:rowOff>
    </xdr:from>
    <xdr:to>
      <xdr:col>1</xdr:col>
      <xdr:colOff>65087</xdr:colOff>
      <xdr:row>120</xdr:row>
      <xdr:rowOff>174625</xdr:rowOff>
    </xdr:to>
    <xdr:sp macro="" textlink="">
      <xdr:nvSpPr>
        <xdr:cNvPr id="1839" name="Text Box 13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119</xdr:row>
      <xdr:rowOff>0</xdr:rowOff>
    </xdr:from>
    <xdr:to>
      <xdr:col>1</xdr:col>
      <xdr:colOff>65087</xdr:colOff>
      <xdr:row>120</xdr:row>
      <xdr:rowOff>174625</xdr:rowOff>
    </xdr:to>
    <xdr:sp macro="" textlink="">
      <xdr:nvSpPr>
        <xdr:cNvPr id="1840" name="Text Box 13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119</xdr:row>
      <xdr:rowOff>0</xdr:rowOff>
    </xdr:from>
    <xdr:to>
      <xdr:col>1</xdr:col>
      <xdr:colOff>65087</xdr:colOff>
      <xdr:row>120</xdr:row>
      <xdr:rowOff>165100</xdr:rowOff>
    </xdr:to>
    <xdr:sp macro="" textlink="">
      <xdr:nvSpPr>
        <xdr:cNvPr id="1859" name="Text Box 24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119</xdr:row>
      <xdr:rowOff>0</xdr:rowOff>
    </xdr:from>
    <xdr:to>
      <xdr:col>1</xdr:col>
      <xdr:colOff>65087</xdr:colOff>
      <xdr:row>120</xdr:row>
      <xdr:rowOff>174625</xdr:rowOff>
    </xdr:to>
    <xdr:sp macro="" textlink="">
      <xdr:nvSpPr>
        <xdr:cNvPr id="1860" name="Text Box 13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119</xdr:row>
      <xdr:rowOff>0</xdr:rowOff>
    </xdr:from>
    <xdr:to>
      <xdr:col>1</xdr:col>
      <xdr:colOff>65087</xdr:colOff>
      <xdr:row>120</xdr:row>
      <xdr:rowOff>174625</xdr:rowOff>
    </xdr:to>
    <xdr:sp macro="" textlink="">
      <xdr:nvSpPr>
        <xdr:cNvPr id="1861" name="Text Box 13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119</xdr:row>
      <xdr:rowOff>0</xdr:rowOff>
    </xdr:from>
    <xdr:to>
      <xdr:col>1</xdr:col>
      <xdr:colOff>65087</xdr:colOff>
      <xdr:row>120</xdr:row>
      <xdr:rowOff>165100</xdr:rowOff>
    </xdr:to>
    <xdr:sp macro="" textlink="">
      <xdr:nvSpPr>
        <xdr:cNvPr id="1862" name="Text Box 24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119</xdr:row>
      <xdr:rowOff>0</xdr:rowOff>
    </xdr:from>
    <xdr:to>
      <xdr:col>1</xdr:col>
      <xdr:colOff>65087</xdr:colOff>
      <xdr:row>120</xdr:row>
      <xdr:rowOff>165100</xdr:rowOff>
    </xdr:to>
    <xdr:sp macro="" textlink="">
      <xdr:nvSpPr>
        <xdr:cNvPr id="1863" name="Text Box 24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119</xdr:row>
      <xdr:rowOff>0</xdr:rowOff>
    </xdr:from>
    <xdr:to>
      <xdr:col>1</xdr:col>
      <xdr:colOff>65087</xdr:colOff>
      <xdr:row>120</xdr:row>
      <xdr:rowOff>174625</xdr:rowOff>
    </xdr:to>
    <xdr:sp macro="" textlink="">
      <xdr:nvSpPr>
        <xdr:cNvPr id="1864" name="Text Box 1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119</xdr:row>
      <xdr:rowOff>0</xdr:rowOff>
    </xdr:from>
    <xdr:to>
      <xdr:col>1</xdr:col>
      <xdr:colOff>65087</xdr:colOff>
      <xdr:row>120</xdr:row>
      <xdr:rowOff>174625</xdr:rowOff>
    </xdr:to>
    <xdr:sp macro="" textlink="">
      <xdr:nvSpPr>
        <xdr:cNvPr id="1865" name="Text Box 13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189</xdr:row>
      <xdr:rowOff>0</xdr:rowOff>
    </xdr:from>
    <xdr:to>
      <xdr:col>1</xdr:col>
      <xdr:colOff>65087</xdr:colOff>
      <xdr:row>190</xdr:row>
      <xdr:rowOff>174625</xdr:rowOff>
    </xdr:to>
    <xdr:sp macro="" textlink="">
      <xdr:nvSpPr>
        <xdr:cNvPr id="1866" name="Text Box 1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189</xdr:row>
      <xdr:rowOff>0</xdr:rowOff>
    </xdr:from>
    <xdr:to>
      <xdr:col>1</xdr:col>
      <xdr:colOff>65087</xdr:colOff>
      <xdr:row>190</xdr:row>
      <xdr:rowOff>174625</xdr:rowOff>
    </xdr:to>
    <xdr:sp macro="" textlink="">
      <xdr:nvSpPr>
        <xdr:cNvPr id="1867" name="Text Box 13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189</xdr:row>
      <xdr:rowOff>0</xdr:rowOff>
    </xdr:from>
    <xdr:to>
      <xdr:col>1</xdr:col>
      <xdr:colOff>65087</xdr:colOff>
      <xdr:row>190</xdr:row>
      <xdr:rowOff>165100</xdr:rowOff>
    </xdr:to>
    <xdr:sp macro="" textlink="">
      <xdr:nvSpPr>
        <xdr:cNvPr id="1868" name="Text Box 24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189</xdr:row>
      <xdr:rowOff>0</xdr:rowOff>
    </xdr:from>
    <xdr:to>
      <xdr:col>1</xdr:col>
      <xdr:colOff>65087</xdr:colOff>
      <xdr:row>190</xdr:row>
      <xdr:rowOff>174625</xdr:rowOff>
    </xdr:to>
    <xdr:sp macro="" textlink="">
      <xdr:nvSpPr>
        <xdr:cNvPr id="1869" name="Text Box 13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189</xdr:row>
      <xdr:rowOff>0</xdr:rowOff>
    </xdr:from>
    <xdr:to>
      <xdr:col>1</xdr:col>
      <xdr:colOff>65087</xdr:colOff>
      <xdr:row>190</xdr:row>
      <xdr:rowOff>174625</xdr:rowOff>
    </xdr:to>
    <xdr:sp macro="" textlink="">
      <xdr:nvSpPr>
        <xdr:cNvPr id="1870" name="Text Box 13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189</xdr:row>
      <xdr:rowOff>0</xdr:rowOff>
    </xdr:from>
    <xdr:to>
      <xdr:col>1</xdr:col>
      <xdr:colOff>65087</xdr:colOff>
      <xdr:row>190</xdr:row>
      <xdr:rowOff>165100</xdr:rowOff>
    </xdr:to>
    <xdr:sp macro="" textlink="">
      <xdr:nvSpPr>
        <xdr:cNvPr id="1871" name="Text Box 24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189</xdr:row>
      <xdr:rowOff>0</xdr:rowOff>
    </xdr:from>
    <xdr:to>
      <xdr:col>1</xdr:col>
      <xdr:colOff>65087</xdr:colOff>
      <xdr:row>190</xdr:row>
      <xdr:rowOff>165100</xdr:rowOff>
    </xdr:to>
    <xdr:sp macro="" textlink="">
      <xdr:nvSpPr>
        <xdr:cNvPr id="1872" name="Text Box 24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189</xdr:row>
      <xdr:rowOff>0</xdr:rowOff>
    </xdr:from>
    <xdr:to>
      <xdr:col>1</xdr:col>
      <xdr:colOff>65087</xdr:colOff>
      <xdr:row>190</xdr:row>
      <xdr:rowOff>174625</xdr:rowOff>
    </xdr:to>
    <xdr:sp macro="" textlink="">
      <xdr:nvSpPr>
        <xdr:cNvPr id="1873" name="Text Box 13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189</xdr:row>
      <xdr:rowOff>0</xdr:rowOff>
    </xdr:from>
    <xdr:to>
      <xdr:col>1</xdr:col>
      <xdr:colOff>65087</xdr:colOff>
      <xdr:row>190</xdr:row>
      <xdr:rowOff>174625</xdr:rowOff>
    </xdr:to>
    <xdr:sp macro="" textlink="">
      <xdr:nvSpPr>
        <xdr:cNvPr id="1874" name="Text Box 1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133</xdr:row>
      <xdr:rowOff>0</xdr:rowOff>
    </xdr:from>
    <xdr:to>
      <xdr:col>1</xdr:col>
      <xdr:colOff>65087</xdr:colOff>
      <xdr:row>134</xdr:row>
      <xdr:rowOff>174625</xdr:rowOff>
    </xdr:to>
    <xdr:sp macro="" textlink="">
      <xdr:nvSpPr>
        <xdr:cNvPr id="1875" name="Text Box 13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133</xdr:row>
      <xdr:rowOff>0</xdr:rowOff>
    </xdr:from>
    <xdr:to>
      <xdr:col>1</xdr:col>
      <xdr:colOff>65087</xdr:colOff>
      <xdr:row>134</xdr:row>
      <xdr:rowOff>174625</xdr:rowOff>
    </xdr:to>
    <xdr:sp macro="" textlink="">
      <xdr:nvSpPr>
        <xdr:cNvPr id="1876" name="Text Box 13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133</xdr:row>
      <xdr:rowOff>0</xdr:rowOff>
    </xdr:from>
    <xdr:to>
      <xdr:col>1</xdr:col>
      <xdr:colOff>65087</xdr:colOff>
      <xdr:row>134</xdr:row>
      <xdr:rowOff>165100</xdr:rowOff>
    </xdr:to>
    <xdr:sp macro="" textlink="">
      <xdr:nvSpPr>
        <xdr:cNvPr id="1877" name="Text Box 2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133</xdr:row>
      <xdr:rowOff>0</xdr:rowOff>
    </xdr:from>
    <xdr:to>
      <xdr:col>1</xdr:col>
      <xdr:colOff>65087</xdr:colOff>
      <xdr:row>134</xdr:row>
      <xdr:rowOff>174625</xdr:rowOff>
    </xdr:to>
    <xdr:sp macro="" textlink="">
      <xdr:nvSpPr>
        <xdr:cNvPr id="1878" name="Text Box 1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133</xdr:row>
      <xdr:rowOff>0</xdr:rowOff>
    </xdr:from>
    <xdr:to>
      <xdr:col>1</xdr:col>
      <xdr:colOff>65087</xdr:colOff>
      <xdr:row>134</xdr:row>
      <xdr:rowOff>174625</xdr:rowOff>
    </xdr:to>
    <xdr:sp macro="" textlink="">
      <xdr:nvSpPr>
        <xdr:cNvPr id="1879" name="Text Box 1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133</xdr:row>
      <xdr:rowOff>0</xdr:rowOff>
    </xdr:from>
    <xdr:to>
      <xdr:col>1</xdr:col>
      <xdr:colOff>65087</xdr:colOff>
      <xdr:row>134</xdr:row>
      <xdr:rowOff>165100</xdr:rowOff>
    </xdr:to>
    <xdr:sp macro="" textlink="">
      <xdr:nvSpPr>
        <xdr:cNvPr id="1880" name="Text Box 24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133</xdr:row>
      <xdr:rowOff>0</xdr:rowOff>
    </xdr:from>
    <xdr:to>
      <xdr:col>1</xdr:col>
      <xdr:colOff>65087</xdr:colOff>
      <xdr:row>134</xdr:row>
      <xdr:rowOff>165100</xdr:rowOff>
    </xdr:to>
    <xdr:sp macro="" textlink="">
      <xdr:nvSpPr>
        <xdr:cNvPr id="1881" name="Text Box 24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133</xdr:row>
      <xdr:rowOff>0</xdr:rowOff>
    </xdr:from>
    <xdr:to>
      <xdr:col>1</xdr:col>
      <xdr:colOff>65087</xdr:colOff>
      <xdr:row>134</xdr:row>
      <xdr:rowOff>174625</xdr:rowOff>
    </xdr:to>
    <xdr:sp macro="" textlink="">
      <xdr:nvSpPr>
        <xdr:cNvPr id="1882" name="Text Box 13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133</xdr:row>
      <xdr:rowOff>0</xdr:rowOff>
    </xdr:from>
    <xdr:to>
      <xdr:col>1</xdr:col>
      <xdr:colOff>65087</xdr:colOff>
      <xdr:row>134</xdr:row>
      <xdr:rowOff>174625</xdr:rowOff>
    </xdr:to>
    <xdr:sp macro="" textlink="">
      <xdr:nvSpPr>
        <xdr:cNvPr id="1883" name="Text Box 13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331</xdr:row>
      <xdr:rowOff>0</xdr:rowOff>
    </xdr:from>
    <xdr:to>
      <xdr:col>1</xdr:col>
      <xdr:colOff>65087</xdr:colOff>
      <xdr:row>332</xdr:row>
      <xdr:rowOff>174625</xdr:rowOff>
    </xdr:to>
    <xdr:sp macro="" textlink="">
      <xdr:nvSpPr>
        <xdr:cNvPr id="1884" name="Text Box 1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331</xdr:row>
      <xdr:rowOff>0</xdr:rowOff>
    </xdr:from>
    <xdr:to>
      <xdr:col>1</xdr:col>
      <xdr:colOff>65087</xdr:colOff>
      <xdr:row>332</xdr:row>
      <xdr:rowOff>174625</xdr:rowOff>
    </xdr:to>
    <xdr:sp macro="" textlink="">
      <xdr:nvSpPr>
        <xdr:cNvPr id="1885" name="Text Box 13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331</xdr:row>
      <xdr:rowOff>0</xdr:rowOff>
    </xdr:from>
    <xdr:to>
      <xdr:col>1</xdr:col>
      <xdr:colOff>65087</xdr:colOff>
      <xdr:row>332</xdr:row>
      <xdr:rowOff>165100</xdr:rowOff>
    </xdr:to>
    <xdr:sp macro="" textlink="">
      <xdr:nvSpPr>
        <xdr:cNvPr id="1886" name="Text Box 24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331</xdr:row>
      <xdr:rowOff>0</xdr:rowOff>
    </xdr:from>
    <xdr:to>
      <xdr:col>1</xdr:col>
      <xdr:colOff>65087</xdr:colOff>
      <xdr:row>332</xdr:row>
      <xdr:rowOff>174625</xdr:rowOff>
    </xdr:to>
    <xdr:sp macro="" textlink="">
      <xdr:nvSpPr>
        <xdr:cNvPr id="1887" name="Text Box 13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331</xdr:row>
      <xdr:rowOff>0</xdr:rowOff>
    </xdr:from>
    <xdr:to>
      <xdr:col>1</xdr:col>
      <xdr:colOff>65087</xdr:colOff>
      <xdr:row>332</xdr:row>
      <xdr:rowOff>174625</xdr:rowOff>
    </xdr:to>
    <xdr:sp macro="" textlink="">
      <xdr:nvSpPr>
        <xdr:cNvPr id="1888" name="Text Box 13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331</xdr:row>
      <xdr:rowOff>0</xdr:rowOff>
    </xdr:from>
    <xdr:to>
      <xdr:col>1</xdr:col>
      <xdr:colOff>65087</xdr:colOff>
      <xdr:row>332</xdr:row>
      <xdr:rowOff>165100</xdr:rowOff>
    </xdr:to>
    <xdr:sp macro="" textlink="">
      <xdr:nvSpPr>
        <xdr:cNvPr id="1889" name="Text Box 24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331</xdr:row>
      <xdr:rowOff>0</xdr:rowOff>
    </xdr:from>
    <xdr:to>
      <xdr:col>1</xdr:col>
      <xdr:colOff>65087</xdr:colOff>
      <xdr:row>332</xdr:row>
      <xdr:rowOff>165100</xdr:rowOff>
    </xdr:to>
    <xdr:sp macro="" textlink="">
      <xdr:nvSpPr>
        <xdr:cNvPr id="1890" name="Text Box 24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331</xdr:row>
      <xdr:rowOff>0</xdr:rowOff>
    </xdr:from>
    <xdr:to>
      <xdr:col>1</xdr:col>
      <xdr:colOff>65087</xdr:colOff>
      <xdr:row>332</xdr:row>
      <xdr:rowOff>174625</xdr:rowOff>
    </xdr:to>
    <xdr:sp macro="" textlink="">
      <xdr:nvSpPr>
        <xdr:cNvPr id="1891" name="Text Box 13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331</xdr:row>
      <xdr:rowOff>0</xdr:rowOff>
    </xdr:from>
    <xdr:to>
      <xdr:col>1</xdr:col>
      <xdr:colOff>65087</xdr:colOff>
      <xdr:row>332</xdr:row>
      <xdr:rowOff>174625</xdr:rowOff>
    </xdr:to>
    <xdr:sp macro="" textlink="">
      <xdr:nvSpPr>
        <xdr:cNvPr id="1892" name="Text Box 13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158</xdr:row>
      <xdr:rowOff>0</xdr:rowOff>
    </xdr:from>
    <xdr:to>
      <xdr:col>1</xdr:col>
      <xdr:colOff>65087</xdr:colOff>
      <xdr:row>159</xdr:row>
      <xdr:rowOff>174625</xdr:rowOff>
    </xdr:to>
    <xdr:sp macro="" textlink="">
      <xdr:nvSpPr>
        <xdr:cNvPr id="1893" name="Text Box 13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158</xdr:row>
      <xdr:rowOff>0</xdr:rowOff>
    </xdr:from>
    <xdr:to>
      <xdr:col>1</xdr:col>
      <xdr:colOff>65087</xdr:colOff>
      <xdr:row>159</xdr:row>
      <xdr:rowOff>174625</xdr:rowOff>
    </xdr:to>
    <xdr:sp macro="" textlink="">
      <xdr:nvSpPr>
        <xdr:cNvPr id="1894" name="Text Box 1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158</xdr:row>
      <xdr:rowOff>0</xdr:rowOff>
    </xdr:from>
    <xdr:to>
      <xdr:col>1</xdr:col>
      <xdr:colOff>65087</xdr:colOff>
      <xdr:row>159</xdr:row>
      <xdr:rowOff>165100</xdr:rowOff>
    </xdr:to>
    <xdr:sp macro="" textlink="">
      <xdr:nvSpPr>
        <xdr:cNvPr id="1895" name="Text Box 2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158</xdr:row>
      <xdr:rowOff>0</xdr:rowOff>
    </xdr:from>
    <xdr:to>
      <xdr:col>1</xdr:col>
      <xdr:colOff>65087</xdr:colOff>
      <xdr:row>159</xdr:row>
      <xdr:rowOff>174625</xdr:rowOff>
    </xdr:to>
    <xdr:sp macro="" textlink="">
      <xdr:nvSpPr>
        <xdr:cNvPr id="1896" name="Text Box 13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158</xdr:row>
      <xdr:rowOff>0</xdr:rowOff>
    </xdr:from>
    <xdr:to>
      <xdr:col>1</xdr:col>
      <xdr:colOff>65087</xdr:colOff>
      <xdr:row>159</xdr:row>
      <xdr:rowOff>174625</xdr:rowOff>
    </xdr:to>
    <xdr:sp macro="" textlink="">
      <xdr:nvSpPr>
        <xdr:cNvPr id="1897" name="Text Box 1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158</xdr:row>
      <xdr:rowOff>0</xdr:rowOff>
    </xdr:from>
    <xdr:to>
      <xdr:col>1</xdr:col>
      <xdr:colOff>65087</xdr:colOff>
      <xdr:row>159</xdr:row>
      <xdr:rowOff>165100</xdr:rowOff>
    </xdr:to>
    <xdr:sp macro="" textlink="">
      <xdr:nvSpPr>
        <xdr:cNvPr id="1898" name="Text Box 2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158</xdr:row>
      <xdr:rowOff>0</xdr:rowOff>
    </xdr:from>
    <xdr:to>
      <xdr:col>1</xdr:col>
      <xdr:colOff>65087</xdr:colOff>
      <xdr:row>159</xdr:row>
      <xdr:rowOff>165100</xdr:rowOff>
    </xdr:to>
    <xdr:sp macro="" textlink="">
      <xdr:nvSpPr>
        <xdr:cNvPr id="1899" name="Text Box 24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158</xdr:row>
      <xdr:rowOff>0</xdr:rowOff>
    </xdr:from>
    <xdr:to>
      <xdr:col>1</xdr:col>
      <xdr:colOff>65087</xdr:colOff>
      <xdr:row>159</xdr:row>
      <xdr:rowOff>174625</xdr:rowOff>
    </xdr:to>
    <xdr:sp macro="" textlink="">
      <xdr:nvSpPr>
        <xdr:cNvPr id="1900" name="Text Box 13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158</xdr:row>
      <xdr:rowOff>0</xdr:rowOff>
    </xdr:from>
    <xdr:to>
      <xdr:col>1</xdr:col>
      <xdr:colOff>65087</xdr:colOff>
      <xdr:row>159</xdr:row>
      <xdr:rowOff>174625</xdr:rowOff>
    </xdr:to>
    <xdr:sp macro="" textlink="">
      <xdr:nvSpPr>
        <xdr:cNvPr id="1901" name="Text Box 13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174625</xdr:rowOff>
    </xdr:to>
    <xdr:sp macro="" textlink="">
      <xdr:nvSpPr>
        <xdr:cNvPr id="1902" name="Text Box 13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174625</xdr:rowOff>
    </xdr:to>
    <xdr:sp macro="" textlink="">
      <xdr:nvSpPr>
        <xdr:cNvPr id="1903" name="Text Box 13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165100</xdr:rowOff>
    </xdr:to>
    <xdr:sp macro="" textlink="">
      <xdr:nvSpPr>
        <xdr:cNvPr id="1904" name="Text Box 24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174625</xdr:rowOff>
    </xdr:to>
    <xdr:sp macro="" textlink="">
      <xdr:nvSpPr>
        <xdr:cNvPr id="1905" name="Text Box 13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174625</xdr:rowOff>
    </xdr:to>
    <xdr:sp macro="" textlink="">
      <xdr:nvSpPr>
        <xdr:cNvPr id="1906" name="Text Box 13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165100</xdr:rowOff>
    </xdr:to>
    <xdr:sp macro="" textlink="">
      <xdr:nvSpPr>
        <xdr:cNvPr id="1907" name="Text Box 24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165100</xdr:rowOff>
    </xdr:to>
    <xdr:sp macro="" textlink="">
      <xdr:nvSpPr>
        <xdr:cNvPr id="1908" name="Text Box 24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174625</xdr:rowOff>
    </xdr:to>
    <xdr:sp macro="" textlink="">
      <xdr:nvSpPr>
        <xdr:cNvPr id="1909" name="Text Box 1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174625</xdr:rowOff>
    </xdr:to>
    <xdr:sp macro="" textlink="">
      <xdr:nvSpPr>
        <xdr:cNvPr id="1910" name="Text Box 13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11" name="Text Box 13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12" name="Text Box 13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165100</xdr:rowOff>
    </xdr:to>
    <xdr:sp macro="" textlink="">
      <xdr:nvSpPr>
        <xdr:cNvPr id="1913" name="Text Box 24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14" name="Text Box 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15" name="Text Box 13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165100</xdr:rowOff>
    </xdr:to>
    <xdr:sp macro="" textlink="">
      <xdr:nvSpPr>
        <xdr:cNvPr id="1916" name="Text Box 24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165100</xdr:rowOff>
    </xdr:to>
    <xdr:sp macro="" textlink="">
      <xdr:nvSpPr>
        <xdr:cNvPr id="1917" name="Text Box 24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18" name="Text Box 13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19" name="Text Box 13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20" name="Text Box 13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21" name="Text Box 13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165100</xdr:rowOff>
    </xdr:to>
    <xdr:sp macro="" textlink="">
      <xdr:nvSpPr>
        <xdr:cNvPr id="1922" name="Text Box 24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23" name="Text Box 1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24" name="Text Box 1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165100</xdr:rowOff>
    </xdr:to>
    <xdr:sp macro="" textlink="">
      <xdr:nvSpPr>
        <xdr:cNvPr id="1925" name="Text Box 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165100</xdr:rowOff>
    </xdr:to>
    <xdr:sp macro="" textlink="">
      <xdr:nvSpPr>
        <xdr:cNvPr id="1926" name="Text Box 24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27" name="Text Box 13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28" name="Text Box 13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1929" name="Text Box 13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1930" name="Text Box 13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1931" name="Text Box 24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1932" name="Text Box 13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1933" name="Text Box 13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1934" name="Text Box 24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1935" name="Text Box 2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1936" name="Text Box 13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1937" name="Text Box 1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174625</xdr:rowOff>
    </xdr:to>
    <xdr:sp macro="" textlink="">
      <xdr:nvSpPr>
        <xdr:cNvPr id="1938" name="Text Box 13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174625</xdr:rowOff>
    </xdr:to>
    <xdr:sp macro="" textlink="">
      <xdr:nvSpPr>
        <xdr:cNvPr id="1939" name="Text Box 13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165100</xdr:rowOff>
    </xdr:to>
    <xdr:sp macro="" textlink="">
      <xdr:nvSpPr>
        <xdr:cNvPr id="1940" name="Text Box 24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174625</xdr:rowOff>
    </xdr:to>
    <xdr:sp macro="" textlink="">
      <xdr:nvSpPr>
        <xdr:cNvPr id="1941" name="Text Box 13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174625</xdr:rowOff>
    </xdr:to>
    <xdr:sp macro="" textlink="">
      <xdr:nvSpPr>
        <xdr:cNvPr id="1942" name="Text Box 13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165100</xdr:rowOff>
    </xdr:to>
    <xdr:sp macro="" textlink="">
      <xdr:nvSpPr>
        <xdr:cNvPr id="1943" name="Text Box 24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165100</xdr:rowOff>
    </xdr:to>
    <xdr:sp macro="" textlink="">
      <xdr:nvSpPr>
        <xdr:cNvPr id="1944" name="Text Box 24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174625</xdr:rowOff>
    </xdr:to>
    <xdr:sp macro="" textlink="">
      <xdr:nvSpPr>
        <xdr:cNvPr id="1945" name="Text Box 13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175</xdr:row>
      <xdr:rowOff>0</xdr:rowOff>
    </xdr:from>
    <xdr:to>
      <xdr:col>1</xdr:col>
      <xdr:colOff>65087</xdr:colOff>
      <xdr:row>176</xdr:row>
      <xdr:rowOff>174625</xdr:rowOff>
    </xdr:to>
    <xdr:sp macro="" textlink="">
      <xdr:nvSpPr>
        <xdr:cNvPr id="1946" name="Text Box 13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47" name="Text Box 13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48" name="Text Box 13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165100</xdr:rowOff>
    </xdr:to>
    <xdr:sp macro="" textlink="">
      <xdr:nvSpPr>
        <xdr:cNvPr id="1949" name="Text Box 24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50" name="Text Box 13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51" name="Text Box 13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165100</xdr:rowOff>
    </xdr:to>
    <xdr:sp macro="" textlink="">
      <xdr:nvSpPr>
        <xdr:cNvPr id="1952" name="Text Box 24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165100</xdr:rowOff>
    </xdr:to>
    <xdr:sp macro="" textlink="">
      <xdr:nvSpPr>
        <xdr:cNvPr id="1953" name="Text Box 24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54" name="Text Box 1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55" name="Text Box 13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56" name="Text Box 13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57" name="Text Box 13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165100</xdr:rowOff>
    </xdr:to>
    <xdr:sp macro="" textlink="">
      <xdr:nvSpPr>
        <xdr:cNvPr id="1958" name="Text Box 24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59" name="Text Box 13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60" name="Text Box 13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165100</xdr:rowOff>
    </xdr:to>
    <xdr:sp macro="" textlink="">
      <xdr:nvSpPr>
        <xdr:cNvPr id="1961" name="Text Box 24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165100</xdr:rowOff>
    </xdr:to>
    <xdr:sp macro="" textlink="">
      <xdr:nvSpPr>
        <xdr:cNvPr id="1962" name="Text Box 24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63" name="Text Box 1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174</xdr:row>
      <xdr:rowOff>0</xdr:rowOff>
    </xdr:from>
    <xdr:to>
      <xdr:col>1</xdr:col>
      <xdr:colOff>65087</xdr:colOff>
      <xdr:row>175</xdr:row>
      <xdr:rowOff>174625</xdr:rowOff>
    </xdr:to>
    <xdr:sp macro="" textlink="">
      <xdr:nvSpPr>
        <xdr:cNvPr id="1964" name="Text Box 1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65" name="Text Box 13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66" name="Text Box 13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165100</xdr:rowOff>
    </xdr:to>
    <xdr:sp macro="" textlink="">
      <xdr:nvSpPr>
        <xdr:cNvPr id="1967" name="Text Box 24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68" name="Text Box 13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69" name="Text Box 13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165100</xdr:rowOff>
    </xdr:to>
    <xdr:sp macro="" textlink="">
      <xdr:nvSpPr>
        <xdr:cNvPr id="1970" name="Text Box 24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165100</xdr:rowOff>
    </xdr:to>
    <xdr:sp macro="" textlink="">
      <xdr:nvSpPr>
        <xdr:cNvPr id="1971" name="Text Box 24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72" name="Text Box 13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73" name="Text Box 13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74" name="Text Box 1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75" name="Text Box 1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165100</xdr:rowOff>
    </xdr:to>
    <xdr:sp macro="" textlink="">
      <xdr:nvSpPr>
        <xdr:cNvPr id="1976" name="Text Box 2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77" name="Text Box 13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78" name="Text Box 13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165100</xdr:rowOff>
    </xdr:to>
    <xdr:sp macro="" textlink="">
      <xdr:nvSpPr>
        <xdr:cNvPr id="1979" name="Text Box 24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165100</xdr:rowOff>
    </xdr:to>
    <xdr:sp macro="" textlink="">
      <xdr:nvSpPr>
        <xdr:cNvPr id="1980" name="Text Box 24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81" name="Text Box 13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82" name="Text Box 13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83" name="Text Box 13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84" name="Text Box 1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165100</xdr:rowOff>
    </xdr:to>
    <xdr:sp macro="" textlink="">
      <xdr:nvSpPr>
        <xdr:cNvPr id="1985" name="Text Box 2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86" name="Text Box 13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87" name="Text Box 13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165100</xdr:rowOff>
    </xdr:to>
    <xdr:sp macro="" textlink="">
      <xdr:nvSpPr>
        <xdr:cNvPr id="1988" name="Text Box 24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165100</xdr:rowOff>
    </xdr:to>
    <xdr:sp macro="" textlink="">
      <xdr:nvSpPr>
        <xdr:cNvPr id="1989" name="Text Box 24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90" name="Text Box 13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167</xdr:row>
      <xdr:rowOff>0</xdr:rowOff>
    </xdr:from>
    <xdr:to>
      <xdr:col>1</xdr:col>
      <xdr:colOff>65087</xdr:colOff>
      <xdr:row>168</xdr:row>
      <xdr:rowOff>174625</xdr:rowOff>
    </xdr:to>
    <xdr:sp macro="" textlink="">
      <xdr:nvSpPr>
        <xdr:cNvPr id="1991" name="Text Box 13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1992" name="Text Box 1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1993" name="Text Box 13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1994" name="Text Box 24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1995" name="Text Box 13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1996" name="Text Box 13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1997" name="Text Box 24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1998" name="Text Box 24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1999" name="Text Box 13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00" name="Text Box 13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01" name="Text Box 13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02" name="Text Box 13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03" name="Text Box 2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04" name="Text Box 1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05" name="Text Box 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06" name="Text Box 24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07" name="Text Box 24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08" name="Text Box 13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09" name="Text Box 13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10" name="Text Box 13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11" name="Text Box 13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12" name="Text Box 24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13" name="Text Box 13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14" name="Text Box 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15" name="Text Box 2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16" name="Text Box 2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17" name="Text Box 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18" name="Text Box 1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2548890" y="1730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174625</xdr:rowOff>
    </xdr:to>
    <xdr:sp macro="" textlink="">
      <xdr:nvSpPr>
        <xdr:cNvPr id="2019" name="Text Box 13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174625</xdr:rowOff>
    </xdr:to>
    <xdr:sp macro="" textlink="">
      <xdr:nvSpPr>
        <xdr:cNvPr id="2020" name="Text Box 13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165100</xdr:rowOff>
    </xdr:to>
    <xdr:sp macro="" textlink="">
      <xdr:nvSpPr>
        <xdr:cNvPr id="2021" name="Text Box 24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174625</xdr:rowOff>
    </xdr:to>
    <xdr:sp macro="" textlink="">
      <xdr:nvSpPr>
        <xdr:cNvPr id="2022" name="Text Box 13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174625</xdr:rowOff>
    </xdr:to>
    <xdr:sp macro="" textlink="">
      <xdr:nvSpPr>
        <xdr:cNvPr id="2023" name="Text Box 13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165100</xdr:rowOff>
    </xdr:to>
    <xdr:sp macro="" textlink="">
      <xdr:nvSpPr>
        <xdr:cNvPr id="2024" name="Text Box 24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165100</xdr:rowOff>
    </xdr:to>
    <xdr:sp macro="" textlink="">
      <xdr:nvSpPr>
        <xdr:cNvPr id="2025" name="Text Box 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174625</xdr:rowOff>
    </xdr:to>
    <xdr:sp macro="" textlink="">
      <xdr:nvSpPr>
        <xdr:cNvPr id="2026" name="Text Box 13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174625</xdr:rowOff>
    </xdr:to>
    <xdr:sp macro="" textlink="">
      <xdr:nvSpPr>
        <xdr:cNvPr id="2027" name="Text Box 13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174625</xdr:rowOff>
    </xdr:to>
    <xdr:sp macro="" textlink="">
      <xdr:nvSpPr>
        <xdr:cNvPr id="2028" name="Text Box 13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174625</xdr:rowOff>
    </xdr:to>
    <xdr:sp macro="" textlink="">
      <xdr:nvSpPr>
        <xdr:cNvPr id="2029" name="Text Box 13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165100</xdr:rowOff>
    </xdr:to>
    <xdr:sp macro="" textlink="">
      <xdr:nvSpPr>
        <xdr:cNvPr id="2030" name="Text Box 24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174625</xdr:rowOff>
    </xdr:to>
    <xdr:sp macro="" textlink="">
      <xdr:nvSpPr>
        <xdr:cNvPr id="2031" name="Text Box 13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174625</xdr:rowOff>
    </xdr:to>
    <xdr:sp macro="" textlink="">
      <xdr:nvSpPr>
        <xdr:cNvPr id="2032" name="Text Box 13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165100</xdr:rowOff>
    </xdr:to>
    <xdr:sp macro="" textlink="">
      <xdr:nvSpPr>
        <xdr:cNvPr id="2033" name="Text Box 24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165100</xdr:rowOff>
    </xdr:to>
    <xdr:sp macro="" textlink="">
      <xdr:nvSpPr>
        <xdr:cNvPr id="2034" name="Text Box 24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174625</xdr:rowOff>
    </xdr:to>
    <xdr:sp macro="" textlink="">
      <xdr:nvSpPr>
        <xdr:cNvPr id="2035" name="Text Box 13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161</xdr:row>
      <xdr:rowOff>0</xdr:rowOff>
    </xdr:from>
    <xdr:to>
      <xdr:col>1</xdr:col>
      <xdr:colOff>65087</xdr:colOff>
      <xdr:row>162</xdr:row>
      <xdr:rowOff>174625</xdr:rowOff>
    </xdr:to>
    <xdr:sp macro="" textlink="">
      <xdr:nvSpPr>
        <xdr:cNvPr id="2036" name="Text Box 13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2548890" y="1750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37" name="Text Box 13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38" name="Text Box 13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39" name="Text Box 24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40" name="Text Box 13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41" name="Text Box 13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42" name="Text Box 24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43" name="Text Box 24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44" name="Text Box 1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45" name="Text Box 13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46" name="Text Box 13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47" name="Text Box 13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165100</xdr:rowOff>
    </xdr:to>
    <xdr:sp macro="" textlink="">
      <xdr:nvSpPr>
        <xdr:cNvPr id="2048" name="Text Box 24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49" name="Text Box 13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50" name="Text Box 13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165100</xdr:rowOff>
    </xdr:to>
    <xdr:sp macro="" textlink="">
      <xdr:nvSpPr>
        <xdr:cNvPr id="2051" name="Text Box 24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165100</xdr:rowOff>
    </xdr:to>
    <xdr:sp macro="" textlink="">
      <xdr:nvSpPr>
        <xdr:cNvPr id="2052" name="Text Box 2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53" name="Text Box 13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54" name="Text Box 1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55" name="Text Box 13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56" name="Text Box 13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57" name="Text Box 24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58" name="Text Box 13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59" name="Text Box 13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60" name="Text Box 24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61" name="Text Box 24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62" name="Text Box 13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63" name="Text Box 13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64" name="Text Box 1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65" name="Text Box 1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66" name="Text Box 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67" name="Text Box 13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68" name="Text Box 13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69" name="Text Box 24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70" name="Text Box 24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71" name="Text Box 13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72" name="Text Box 13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73" name="Text Box 13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74" name="Text Box 1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75" name="Text Box 2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76" name="Text Box 13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77" name="Text Box 1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78" name="Text Box 2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079" name="Text Box 24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80" name="Text Box 13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081" name="Text Box 13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2548890" y="1791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82" name="Text Box 13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83" name="Text Box 13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165100</xdr:rowOff>
    </xdr:to>
    <xdr:sp macro="" textlink="">
      <xdr:nvSpPr>
        <xdr:cNvPr id="2084" name="Text Box 24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85" name="Text Box 13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86" name="Text Box 13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165100</xdr:rowOff>
    </xdr:to>
    <xdr:sp macro="" textlink="">
      <xdr:nvSpPr>
        <xdr:cNvPr id="2087" name="Text Box 24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165100</xdr:rowOff>
    </xdr:to>
    <xdr:sp macro="" textlink="">
      <xdr:nvSpPr>
        <xdr:cNvPr id="2088" name="Text Box 24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89" name="Text Box 13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90" name="Text Box 13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91" name="Text Box 1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92" name="Text Box 13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165100</xdr:rowOff>
    </xdr:to>
    <xdr:sp macro="" textlink="">
      <xdr:nvSpPr>
        <xdr:cNvPr id="2093" name="Text Box 24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94" name="Text Box 1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95" name="Text Box 13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165100</xdr:rowOff>
    </xdr:to>
    <xdr:sp macro="" textlink="">
      <xdr:nvSpPr>
        <xdr:cNvPr id="2096" name="Text Box 24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165100</xdr:rowOff>
    </xdr:to>
    <xdr:sp macro="" textlink="">
      <xdr:nvSpPr>
        <xdr:cNvPr id="2097" name="Text Box 24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98" name="Text Box 13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099" name="Text Box 13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100" name="Text Box 13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101" name="Text Box 13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165100</xdr:rowOff>
    </xdr:to>
    <xdr:sp macro="" textlink="">
      <xdr:nvSpPr>
        <xdr:cNvPr id="2102" name="Text Box 24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103" name="Text Box 13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104" name="Text Box 1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165100</xdr:rowOff>
    </xdr:to>
    <xdr:sp macro="" textlink="">
      <xdr:nvSpPr>
        <xdr:cNvPr id="2105" name="Text Box 2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165100</xdr:rowOff>
    </xdr:to>
    <xdr:sp macro="" textlink="">
      <xdr:nvSpPr>
        <xdr:cNvPr id="2106" name="Text Box 24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107" name="Text Box 13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173</xdr:row>
      <xdr:rowOff>0</xdr:rowOff>
    </xdr:from>
    <xdr:to>
      <xdr:col>1</xdr:col>
      <xdr:colOff>65087</xdr:colOff>
      <xdr:row>174</xdr:row>
      <xdr:rowOff>174625</xdr:rowOff>
    </xdr:to>
    <xdr:sp macro="" textlink="">
      <xdr:nvSpPr>
        <xdr:cNvPr id="2108" name="Text Box 13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2548890" y="18115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109" name="Text Box 13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110" name="Text Box 13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111" name="Text Box 24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112" name="Text Box 13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113" name="Text Box 13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114" name="Text Box 24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165100</xdr:rowOff>
    </xdr:to>
    <xdr:sp macro="" textlink="">
      <xdr:nvSpPr>
        <xdr:cNvPr id="2115" name="Text Box 2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116" name="Text Box 1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160</xdr:row>
      <xdr:rowOff>0</xdr:rowOff>
    </xdr:from>
    <xdr:to>
      <xdr:col>1</xdr:col>
      <xdr:colOff>65087</xdr:colOff>
      <xdr:row>161</xdr:row>
      <xdr:rowOff>174625</xdr:rowOff>
    </xdr:to>
    <xdr:sp macro="" textlink="">
      <xdr:nvSpPr>
        <xdr:cNvPr id="2117" name="Text Box 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305</xdr:row>
      <xdr:rowOff>0</xdr:rowOff>
    </xdr:from>
    <xdr:to>
      <xdr:col>1</xdr:col>
      <xdr:colOff>65087</xdr:colOff>
      <xdr:row>306</xdr:row>
      <xdr:rowOff>174625</xdr:rowOff>
    </xdr:to>
    <xdr:sp macro="" textlink="">
      <xdr:nvSpPr>
        <xdr:cNvPr id="2118" name="Text Box 13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590550" y="12979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305</xdr:row>
      <xdr:rowOff>0</xdr:rowOff>
    </xdr:from>
    <xdr:to>
      <xdr:col>1</xdr:col>
      <xdr:colOff>65087</xdr:colOff>
      <xdr:row>306</xdr:row>
      <xdr:rowOff>174625</xdr:rowOff>
    </xdr:to>
    <xdr:sp macro="" textlink="">
      <xdr:nvSpPr>
        <xdr:cNvPr id="2119" name="Text Box 13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590550" y="12979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305</xdr:row>
      <xdr:rowOff>0</xdr:rowOff>
    </xdr:from>
    <xdr:to>
      <xdr:col>1</xdr:col>
      <xdr:colOff>65087</xdr:colOff>
      <xdr:row>306</xdr:row>
      <xdr:rowOff>165100</xdr:rowOff>
    </xdr:to>
    <xdr:sp macro="" textlink="">
      <xdr:nvSpPr>
        <xdr:cNvPr id="2120" name="Text Box 24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590550" y="12979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305</xdr:row>
      <xdr:rowOff>0</xdr:rowOff>
    </xdr:from>
    <xdr:to>
      <xdr:col>1</xdr:col>
      <xdr:colOff>65087</xdr:colOff>
      <xdr:row>306</xdr:row>
      <xdr:rowOff>174625</xdr:rowOff>
    </xdr:to>
    <xdr:sp macro="" textlink="">
      <xdr:nvSpPr>
        <xdr:cNvPr id="2121" name="Text Box 13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590550" y="12979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305</xdr:row>
      <xdr:rowOff>0</xdr:rowOff>
    </xdr:from>
    <xdr:to>
      <xdr:col>1</xdr:col>
      <xdr:colOff>65087</xdr:colOff>
      <xdr:row>306</xdr:row>
      <xdr:rowOff>174625</xdr:rowOff>
    </xdr:to>
    <xdr:sp macro="" textlink="">
      <xdr:nvSpPr>
        <xdr:cNvPr id="2122" name="Text Box 13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590550" y="12979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305</xdr:row>
      <xdr:rowOff>0</xdr:rowOff>
    </xdr:from>
    <xdr:to>
      <xdr:col>1</xdr:col>
      <xdr:colOff>65087</xdr:colOff>
      <xdr:row>306</xdr:row>
      <xdr:rowOff>165100</xdr:rowOff>
    </xdr:to>
    <xdr:sp macro="" textlink="">
      <xdr:nvSpPr>
        <xdr:cNvPr id="2123" name="Text Box 24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590550" y="12979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305</xdr:row>
      <xdr:rowOff>0</xdr:rowOff>
    </xdr:from>
    <xdr:to>
      <xdr:col>1</xdr:col>
      <xdr:colOff>65087</xdr:colOff>
      <xdr:row>306</xdr:row>
      <xdr:rowOff>165100</xdr:rowOff>
    </xdr:to>
    <xdr:sp macro="" textlink="">
      <xdr:nvSpPr>
        <xdr:cNvPr id="2124" name="Text Box 24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590550" y="12979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305</xdr:row>
      <xdr:rowOff>0</xdr:rowOff>
    </xdr:from>
    <xdr:to>
      <xdr:col>1</xdr:col>
      <xdr:colOff>65087</xdr:colOff>
      <xdr:row>306</xdr:row>
      <xdr:rowOff>174625</xdr:rowOff>
    </xdr:to>
    <xdr:sp macro="" textlink="">
      <xdr:nvSpPr>
        <xdr:cNvPr id="2125" name="Text Box 13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590550" y="12979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305</xdr:row>
      <xdr:rowOff>0</xdr:rowOff>
    </xdr:from>
    <xdr:to>
      <xdr:col>1</xdr:col>
      <xdr:colOff>65087</xdr:colOff>
      <xdr:row>306</xdr:row>
      <xdr:rowOff>174625</xdr:rowOff>
    </xdr:to>
    <xdr:sp macro="" textlink="">
      <xdr:nvSpPr>
        <xdr:cNvPr id="2126" name="Text Box 13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590550" y="12979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353</xdr:row>
      <xdr:rowOff>0</xdr:rowOff>
    </xdr:from>
    <xdr:to>
      <xdr:col>1</xdr:col>
      <xdr:colOff>65087</xdr:colOff>
      <xdr:row>354</xdr:row>
      <xdr:rowOff>174625</xdr:rowOff>
    </xdr:to>
    <xdr:sp macro="" textlink="">
      <xdr:nvSpPr>
        <xdr:cNvPr id="2127" name="Text Box 13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353</xdr:row>
      <xdr:rowOff>0</xdr:rowOff>
    </xdr:from>
    <xdr:to>
      <xdr:col>1</xdr:col>
      <xdr:colOff>65087</xdr:colOff>
      <xdr:row>354</xdr:row>
      <xdr:rowOff>174625</xdr:rowOff>
    </xdr:to>
    <xdr:sp macro="" textlink="">
      <xdr:nvSpPr>
        <xdr:cNvPr id="2128" name="Text Box 13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353</xdr:row>
      <xdr:rowOff>0</xdr:rowOff>
    </xdr:from>
    <xdr:to>
      <xdr:col>1</xdr:col>
      <xdr:colOff>65087</xdr:colOff>
      <xdr:row>354</xdr:row>
      <xdr:rowOff>165100</xdr:rowOff>
    </xdr:to>
    <xdr:sp macro="" textlink="">
      <xdr:nvSpPr>
        <xdr:cNvPr id="2129" name="Text Box 24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353</xdr:row>
      <xdr:rowOff>0</xdr:rowOff>
    </xdr:from>
    <xdr:to>
      <xdr:col>1</xdr:col>
      <xdr:colOff>65087</xdr:colOff>
      <xdr:row>354</xdr:row>
      <xdr:rowOff>174625</xdr:rowOff>
    </xdr:to>
    <xdr:sp macro="" textlink="">
      <xdr:nvSpPr>
        <xdr:cNvPr id="2130" name="Text Box 13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353</xdr:row>
      <xdr:rowOff>0</xdr:rowOff>
    </xdr:from>
    <xdr:to>
      <xdr:col>1</xdr:col>
      <xdr:colOff>65087</xdr:colOff>
      <xdr:row>354</xdr:row>
      <xdr:rowOff>174625</xdr:rowOff>
    </xdr:to>
    <xdr:sp macro="" textlink="">
      <xdr:nvSpPr>
        <xdr:cNvPr id="2131" name="Text Box 13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353</xdr:row>
      <xdr:rowOff>0</xdr:rowOff>
    </xdr:from>
    <xdr:to>
      <xdr:col>1</xdr:col>
      <xdr:colOff>65087</xdr:colOff>
      <xdr:row>354</xdr:row>
      <xdr:rowOff>165100</xdr:rowOff>
    </xdr:to>
    <xdr:sp macro="" textlink="">
      <xdr:nvSpPr>
        <xdr:cNvPr id="2132" name="Text Box 24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353</xdr:row>
      <xdr:rowOff>0</xdr:rowOff>
    </xdr:from>
    <xdr:to>
      <xdr:col>1</xdr:col>
      <xdr:colOff>65087</xdr:colOff>
      <xdr:row>354</xdr:row>
      <xdr:rowOff>165100</xdr:rowOff>
    </xdr:to>
    <xdr:sp macro="" textlink="">
      <xdr:nvSpPr>
        <xdr:cNvPr id="2133" name="Text Box 24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353</xdr:row>
      <xdr:rowOff>0</xdr:rowOff>
    </xdr:from>
    <xdr:to>
      <xdr:col>1</xdr:col>
      <xdr:colOff>65087</xdr:colOff>
      <xdr:row>354</xdr:row>
      <xdr:rowOff>174625</xdr:rowOff>
    </xdr:to>
    <xdr:sp macro="" textlink="">
      <xdr:nvSpPr>
        <xdr:cNvPr id="2134" name="Text Box 1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353</xdr:row>
      <xdr:rowOff>0</xdr:rowOff>
    </xdr:from>
    <xdr:to>
      <xdr:col>1</xdr:col>
      <xdr:colOff>65087</xdr:colOff>
      <xdr:row>354</xdr:row>
      <xdr:rowOff>174625</xdr:rowOff>
    </xdr:to>
    <xdr:sp macro="" textlink="">
      <xdr:nvSpPr>
        <xdr:cNvPr id="2135" name="Text Box 13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145</xdr:row>
      <xdr:rowOff>0</xdr:rowOff>
    </xdr:from>
    <xdr:to>
      <xdr:col>1</xdr:col>
      <xdr:colOff>65087</xdr:colOff>
      <xdr:row>146</xdr:row>
      <xdr:rowOff>174625</xdr:rowOff>
    </xdr:to>
    <xdr:sp macro="" textlink="">
      <xdr:nvSpPr>
        <xdr:cNvPr id="2136" name="Text Box 13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145</xdr:row>
      <xdr:rowOff>0</xdr:rowOff>
    </xdr:from>
    <xdr:to>
      <xdr:col>1</xdr:col>
      <xdr:colOff>65087</xdr:colOff>
      <xdr:row>146</xdr:row>
      <xdr:rowOff>174625</xdr:rowOff>
    </xdr:to>
    <xdr:sp macro="" textlink="">
      <xdr:nvSpPr>
        <xdr:cNvPr id="2137" name="Text Box 13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145</xdr:row>
      <xdr:rowOff>0</xdr:rowOff>
    </xdr:from>
    <xdr:to>
      <xdr:col>1</xdr:col>
      <xdr:colOff>65087</xdr:colOff>
      <xdr:row>146</xdr:row>
      <xdr:rowOff>165100</xdr:rowOff>
    </xdr:to>
    <xdr:sp macro="" textlink="">
      <xdr:nvSpPr>
        <xdr:cNvPr id="2138" name="Text Box 24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145</xdr:row>
      <xdr:rowOff>0</xdr:rowOff>
    </xdr:from>
    <xdr:to>
      <xdr:col>1</xdr:col>
      <xdr:colOff>65087</xdr:colOff>
      <xdr:row>146</xdr:row>
      <xdr:rowOff>174625</xdr:rowOff>
    </xdr:to>
    <xdr:sp macro="" textlink="">
      <xdr:nvSpPr>
        <xdr:cNvPr id="2139" name="Text Box 13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145</xdr:row>
      <xdr:rowOff>0</xdr:rowOff>
    </xdr:from>
    <xdr:to>
      <xdr:col>1</xdr:col>
      <xdr:colOff>65087</xdr:colOff>
      <xdr:row>146</xdr:row>
      <xdr:rowOff>174625</xdr:rowOff>
    </xdr:to>
    <xdr:sp macro="" textlink="">
      <xdr:nvSpPr>
        <xdr:cNvPr id="2140" name="Text Box 13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145</xdr:row>
      <xdr:rowOff>0</xdr:rowOff>
    </xdr:from>
    <xdr:to>
      <xdr:col>1</xdr:col>
      <xdr:colOff>65087</xdr:colOff>
      <xdr:row>146</xdr:row>
      <xdr:rowOff>165100</xdr:rowOff>
    </xdr:to>
    <xdr:sp macro="" textlink="">
      <xdr:nvSpPr>
        <xdr:cNvPr id="2141" name="Text Box 24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145</xdr:row>
      <xdr:rowOff>0</xdr:rowOff>
    </xdr:from>
    <xdr:to>
      <xdr:col>1</xdr:col>
      <xdr:colOff>65087</xdr:colOff>
      <xdr:row>146</xdr:row>
      <xdr:rowOff>165100</xdr:rowOff>
    </xdr:to>
    <xdr:sp macro="" textlink="">
      <xdr:nvSpPr>
        <xdr:cNvPr id="2142" name="Text Box 24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145</xdr:row>
      <xdr:rowOff>0</xdr:rowOff>
    </xdr:from>
    <xdr:to>
      <xdr:col>1</xdr:col>
      <xdr:colOff>65087</xdr:colOff>
      <xdr:row>146</xdr:row>
      <xdr:rowOff>174625</xdr:rowOff>
    </xdr:to>
    <xdr:sp macro="" textlink="">
      <xdr:nvSpPr>
        <xdr:cNvPr id="2143" name="Text Box 13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145</xdr:row>
      <xdr:rowOff>0</xdr:rowOff>
    </xdr:from>
    <xdr:to>
      <xdr:col>1</xdr:col>
      <xdr:colOff>65087</xdr:colOff>
      <xdr:row>146</xdr:row>
      <xdr:rowOff>174625</xdr:rowOff>
    </xdr:to>
    <xdr:sp macro="" textlink="">
      <xdr:nvSpPr>
        <xdr:cNvPr id="2144" name="Text Box 1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366</xdr:row>
      <xdr:rowOff>0</xdr:rowOff>
    </xdr:from>
    <xdr:to>
      <xdr:col>1</xdr:col>
      <xdr:colOff>65087</xdr:colOff>
      <xdr:row>367</xdr:row>
      <xdr:rowOff>174625</xdr:rowOff>
    </xdr:to>
    <xdr:sp macro="" textlink="">
      <xdr:nvSpPr>
        <xdr:cNvPr id="2145" name="Text Box 13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366</xdr:row>
      <xdr:rowOff>0</xdr:rowOff>
    </xdr:from>
    <xdr:to>
      <xdr:col>1</xdr:col>
      <xdr:colOff>65087</xdr:colOff>
      <xdr:row>367</xdr:row>
      <xdr:rowOff>174625</xdr:rowOff>
    </xdr:to>
    <xdr:sp macro="" textlink="">
      <xdr:nvSpPr>
        <xdr:cNvPr id="2146" name="Text Box 13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366</xdr:row>
      <xdr:rowOff>0</xdr:rowOff>
    </xdr:from>
    <xdr:to>
      <xdr:col>1</xdr:col>
      <xdr:colOff>65087</xdr:colOff>
      <xdr:row>367</xdr:row>
      <xdr:rowOff>165100</xdr:rowOff>
    </xdr:to>
    <xdr:sp macro="" textlink="">
      <xdr:nvSpPr>
        <xdr:cNvPr id="2147" name="Text Box 24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366</xdr:row>
      <xdr:rowOff>0</xdr:rowOff>
    </xdr:from>
    <xdr:to>
      <xdr:col>1</xdr:col>
      <xdr:colOff>65087</xdr:colOff>
      <xdr:row>367</xdr:row>
      <xdr:rowOff>174625</xdr:rowOff>
    </xdr:to>
    <xdr:sp macro="" textlink="">
      <xdr:nvSpPr>
        <xdr:cNvPr id="2148" name="Text Box 13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366</xdr:row>
      <xdr:rowOff>0</xdr:rowOff>
    </xdr:from>
    <xdr:to>
      <xdr:col>1</xdr:col>
      <xdr:colOff>65087</xdr:colOff>
      <xdr:row>367</xdr:row>
      <xdr:rowOff>174625</xdr:rowOff>
    </xdr:to>
    <xdr:sp macro="" textlink="">
      <xdr:nvSpPr>
        <xdr:cNvPr id="2149" name="Text Box 13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366</xdr:row>
      <xdr:rowOff>0</xdr:rowOff>
    </xdr:from>
    <xdr:to>
      <xdr:col>1</xdr:col>
      <xdr:colOff>65087</xdr:colOff>
      <xdr:row>367</xdr:row>
      <xdr:rowOff>165100</xdr:rowOff>
    </xdr:to>
    <xdr:sp macro="" textlink="">
      <xdr:nvSpPr>
        <xdr:cNvPr id="2150" name="Text Box 24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366</xdr:row>
      <xdr:rowOff>0</xdr:rowOff>
    </xdr:from>
    <xdr:to>
      <xdr:col>1</xdr:col>
      <xdr:colOff>65087</xdr:colOff>
      <xdr:row>367</xdr:row>
      <xdr:rowOff>165100</xdr:rowOff>
    </xdr:to>
    <xdr:sp macro="" textlink="">
      <xdr:nvSpPr>
        <xdr:cNvPr id="2151" name="Text Box 24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366</xdr:row>
      <xdr:rowOff>0</xdr:rowOff>
    </xdr:from>
    <xdr:to>
      <xdr:col>1</xdr:col>
      <xdr:colOff>65087</xdr:colOff>
      <xdr:row>367</xdr:row>
      <xdr:rowOff>174625</xdr:rowOff>
    </xdr:to>
    <xdr:sp macro="" textlink="">
      <xdr:nvSpPr>
        <xdr:cNvPr id="2152" name="Text Box 13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366</xdr:row>
      <xdr:rowOff>0</xdr:rowOff>
    </xdr:from>
    <xdr:to>
      <xdr:col>1</xdr:col>
      <xdr:colOff>65087</xdr:colOff>
      <xdr:row>367</xdr:row>
      <xdr:rowOff>174625</xdr:rowOff>
    </xdr:to>
    <xdr:sp macro="" textlink="">
      <xdr:nvSpPr>
        <xdr:cNvPr id="2153" name="Text Box 13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260</xdr:row>
      <xdr:rowOff>0</xdr:rowOff>
    </xdr:from>
    <xdr:to>
      <xdr:col>1</xdr:col>
      <xdr:colOff>65087</xdr:colOff>
      <xdr:row>261</xdr:row>
      <xdr:rowOff>174625</xdr:rowOff>
    </xdr:to>
    <xdr:sp macro="" textlink="">
      <xdr:nvSpPr>
        <xdr:cNvPr id="2154" name="Text Box 1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260</xdr:row>
      <xdr:rowOff>0</xdr:rowOff>
    </xdr:from>
    <xdr:to>
      <xdr:col>1</xdr:col>
      <xdr:colOff>65087</xdr:colOff>
      <xdr:row>261</xdr:row>
      <xdr:rowOff>174625</xdr:rowOff>
    </xdr:to>
    <xdr:sp macro="" textlink="">
      <xdr:nvSpPr>
        <xdr:cNvPr id="2155" name="Text Box 13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260</xdr:row>
      <xdr:rowOff>0</xdr:rowOff>
    </xdr:from>
    <xdr:to>
      <xdr:col>1</xdr:col>
      <xdr:colOff>65087</xdr:colOff>
      <xdr:row>261</xdr:row>
      <xdr:rowOff>165100</xdr:rowOff>
    </xdr:to>
    <xdr:sp macro="" textlink="">
      <xdr:nvSpPr>
        <xdr:cNvPr id="2156" name="Text Box 24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260</xdr:row>
      <xdr:rowOff>0</xdr:rowOff>
    </xdr:from>
    <xdr:to>
      <xdr:col>1</xdr:col>
      <xdr:colOff>65087</xdr:colOff>
      <xdr:row>261</xdr:row>
      <xdr:rowOff>174625</xdr:rowOff>
    </xdr:to>
    <xdr:sp macro="" textlink="">
      <xdr:nvSpPr>
        <xdr:cNvPr id="2157" name="Text Box 13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260</xdr:row>
      <xdr:rowOff>0</xdr:rowOff>
    </xdr:from>
    <xdr:to>
      <xdr:col>1</xdr:col>
      <xdr:colOff>65087</xdr:colOff>
      <xdr:row>261</xdr:row>
      <xdr:rowOff>174625</xdr:rowOff>
    </xdr:to>
    <xdr:sp macro="" textlink="">
      <xdr:nvSpPr>
        <xdr:cNvPr id="2158" name="Text Box 1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260</xdr:row>
      <xdr:rowOff>0</xdr:rowOff>
    </xdr:from>
    <xdr:to>
      <xdr:col>1</xdr:col>
      <xdr:colOff>65087</xdr:colOff>
      <xdr:row>261</xdr:row>
      <xdr:rowOff>165100</xdr:rowOff>
    </xdr:to>
    <xdr:sp macro="" textlink="">
      <xdr:nvSpPr>
        <xdr:cNvPr id="2159" name="Text Box 2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260</xdr:row>
      <xdr:rowOff>0</xdr:rowOff>
    </xdr:from>
    <xdr:to>
      <xdr:col>1</xdr:col>
      <xdr:colOff>65087</xdr:colOff>
      <xdr:row>261</xdr:row>
      <xdr:rowOff>165100</xdr:rowOff>
    </xdr:to>
    <xdr:sp macro="" textlink="">
      <xdr:nvSpPr>
        <xdr:cNvPr id="2160" name="Text Box 2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260</xdr:row>
      <xdr:rowOff>0</xdr:rowOff>
    </xdr:from>
    <xdr:to>
      <xdr:col>1</xdr:col>
      <xdr:colOff>65087</xdr:colOff>
      <xdr:row>261</xdr:row>
      <xdr:rowOff>174625</xdr:rowOff>
    </xdr:to>
    <xdr:sp macro="" textlink="">
      <xdr:nvSpPr>
        <xdr:cNvPr id="2161" name="Text Box 13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260</xdr:row>
      <xdr:rowOff>0</xdr:rowOff>
    </xdr:from>
    <xdr:to>
      <xdr:col>1</xdr:col>
      <xdr:colOff>65087</xdr:colOff>
      <xdr:row>261</xdr:row>
      <xdr:rowOff>174625</xdr:rowOff>
    </xdr:to>
    <xdr:sp macro="" textlink="">
      <xdr:nvSpPr>
        <xdr:cNvPr id="2162" name="Text Box 13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243</xdr:row>
      <xdr:rowOff>0</xdr:rowOff>
    </xdr:from>
    <xdr:to>
      <xdr:col>1</xdr:col>
      <xdr:colOff>65087</xdr:colOff>
      <xdr:row>244</xdr:row>
      <xdr:rowOff>174625</xdr:rowOff>
    </xdr:to>
    <xdr:sp macro="" textlink="">
      <xdr:nvSpPr>
        <xdr:cNvPr id="2163" name="Text Box 13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243</xdr:row>
      <xdr:rowOff>0</xdr:rowOff>
    </xdr:from>
    <xdr:to>
      <xdr:col>1</xdr:col>
      <xdr:colOff>65087</xdr:colOff>
      <xdr:row>244</xdr:row>
      <xdr:rowOff>174625</xdr:rowOff>
    </xdr:to>
    <xdr:sp macro="" textlink="">
      <xdr:nvSpPr>
        <xdr:cNvPr id="2164" name="Text Box 1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243</xdr:row>
      <xdr:rowOff>0</xdr:rowOff>
    </xdr:from>
    <xdr:to>
      <xdr:col>1</xdr:col>
      <xdr:colOff>65087</xdr:colOff>
      <xdr:row>244</xdr:row>
      <xdr:rowOff>165100</xdr:rowOff>
    </xdr:to>
    <xdr:sp macro="" textlink="">
      <xdr:nvSpPr>
        <xdr:cNvPr id="2165" name="Text Box 2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243</xdr:row>
      <xdr:rowOff>0</xdr:rowOff>
    </xdr:from>
    <xdr:to>
      <xdr:col>1</xdr:col>
      <xdr:colOff>65087</xdr:colOff>
      <xdr:row>244</xdr:row>
      <xdr:rowOff>174625</xdr:rowOff>
    </xdr:to>
    <xdr:sp macro="" textlink="">
      <xdr:nvSpPr>
        <xdr:cNvPr id="2166" name="Text Box 13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243</xdr:row>
      <xdr:rowOff>0</xdr:rowOff>
    </xdr:from>
    <xdr:to>
      <xdr:col>1</xdr:col>
      <xdr:colOff>65087</xdr:colOff>
      <xdr:row>244</xdr:row>
      <xdr:rowOff>174625</xdr:rowOff>
    </xdr:to>
    <xdr:sp macro="" textlink="">
      <xdr:nvSpPr>
        <xdr:cNvPr id="2167" name="Text Box 13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243</xdr:row>
      <xdr:rowOff>0</xdr:rowOff>
    </xdr:from>
    <xdr:to>
      <xdr:col>1</xdr:col>
      <xdr:colOff>65087</xdr:colOff>
      <xdr:row>244</xdr:row>
      <xdr:rowOff>165100</xdr:rowOff>
    </xdr:to>
    <xdr:sp macro="" textlink="">
      <xdr:nvSpPr>
        <xdr:cNvPr id="2168" name="Text Box 24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243</xdr:row>
      <xdr:rowOff>0</xdr:rowOff>
    </xdr:from>
    <xdr:to>
      <xdr:col>1</xdr:col>
      <xdr:colOff>65087</xdr:colOff>
      <xdr:row>244</xdr:row>
      <xdr:rowOff>165100</xdr:rowOff>
    </xdr:to>
    <xdr:sp macro="" textlink="">
      <xdr:nvSpPr>
        <xdr:cNvPr id="2169" name="Text Box 24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243</xdr:row>
      <xdr:rowOff>0</xdr:rowOff>
    </xdr:from>
    <xdr:to>
      <xdr:col>1</xdr:col>
      <xdr:colOff>65087</xdr:colOff>
      <xdr:row>244</xdr:row>
      <xdr:rowOff>174625</xdr:rowOff>
    </xdr:to>
    <xdr:sp macro="" textlink="">
      <xdr:nvSpPr>
        <xdr:cNvPr id="2170" name="Text Box 13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243</xdr:row>
      <xdr:rowOff>0</xdr:rowOff>
    </xdr:from>
    <xdr:to>
      <xdr:col>1</xdr:col>
      <xdr:colOff>65087</xdr:colOff>
      <xdr:row>244</xdr:row>
      <xdr:rowOff>174625</xdr:rowOff>
    </xdr:to>
    <xdr:sp macro="" textlink="">
      <xdr:nvSpPr>
        <xdr:cNvPr id="2171" name="Text Box 13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174625</xdr:rowOff>
    </xdr:to>
    <xdr:sp macro="" textlink="">
      <xdr:nvSpPr>
        <xdr:cNvPr id="2172" name="Text Box 13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174625</xdr:rowOff>
    </xdr:to>
    <xdr:sp macro="" textlink="">
      <xdr:nvSpPr>
        <xdr:cNvPr id="2173" name="Text Box 13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165100</xdr:rowOff>
    </xdr:to>
    <xdr:sp macro="" textlink="">
      <xdr:nvSpPr>
        <xdr:cNvPr id="2174" name="Text Box 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174625</xdr:rowOff>
    </xdr:to>
    <xdr:sp macro="" textlink="">
      <xdr:nvSpPr>
        <xdr:cNvPr id="2175" name="Text Box 1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174625</xdr:rowOff>
    </xdr:to>
    <xdr:sp macro="" textlink="">
      <xdr:nvSpPr>
        <xdr:cNvPr id="2176" name="Text Box 13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165100</xdr:rowOff>
    </xdr:to>
    <xdr:sp macro="" textlink="">
      <xdr:nvSpPr>
        <xdr:cNvPr id="2177" name="Text Box 24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165100</xdr:rowOff>
    </xdr:to>
    <xdr:sp macro="" textlink="">
      <xdr:nvSpPr>
        <xdr:cNvPr id="2178" name="Text Box 24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174625</xdr:rowOff>
    </xdr:to>
    <xdr:sp macro="" textlink="">
      <xdr:nvSpPr>
        <xdr:cNvPr id="2179" name="Text Box 13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174625</xdr:rowOff>
    </xdr:to>
    <xdr:sp macro="" textlink="">
      <xdr:nvSpPr>
        <xdr:cNvPr id="2180" name="Text Box 13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181" name="Text Box 13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182" name="Text Box 13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165100</xdr:rowOff>
    </xdr:to>
    <xdr:sp macro="" textlink="">
      <xdr:nvSpPr>
        <xdr:cNvPr id="2183" name="Text Box 24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184" name="Text Box 1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185" name="Text Box 13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165100</xdr:rowOff>
    </xdr:to>
    <xdr:sp macro="" textlink="">
      <xdr:nvSpPr>
        <xdr:cNvPr id="2186" name="Text Box 24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165100</xdr:rowOff>
    </xdr:to>
    <xdr:sp macro="" textlink="">
      <xdr:nvSpPr>
        <xdr:cNvPr id="2187" name="Text Box 24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188" name="Text Box 13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189" name="Text Box 13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174625</xdr:rowOff>
    </xdr:to>
    <xdr:sp macro="" textlink="">
      <xdr:nvSpPr>
        <xdr:cNvPr id="2190" name="Text Box 13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174625</xdr:rowOff>
    </xdr:to>
    <xdr:sp macro="" textlink="">
      <xdr:nvSpPr>
        <xdr:cNvPr id="2191" name="Text Box 13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165100</xdr:rowOff>
    </xdr:to>
    <xdr:sp macro="" textlink="">
      <xdr:nvSpPr>
        <xdr:cNvPr id="2192" name="Text Box 24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174625</xdr:rowOff>
    </xdr:to>
    <xdr:sp macro="" textlink="">
      <xdr:nvSpPr>
        <xdr:cNvPr id="2193" name="Text Box 1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174625</xdr:rowOff>
    </xdr:to>
    <xdr:sp macro="" textlink="">
      <xdr:nvSpPr>
        <xdr:cNvPr id="2194" name="Text Box 1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165100</xdr:rowOff>
    </xdr:to>
    <xdr:sp macro="" textlink="">
      <xdr:nvSpPr>
        <xdr:cNvPr id="2195" name="Text Box 2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165100</xdr:rowOff>
    </xdr:to>
    <xdr:sp macro="" textlink="">
      <xdr:nvSpPr>
        <xdr:cNvPr id="2196" name="Text Box 24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174625</xdr:rowOff>
    </xdr:to>
    <xdr:sp macro="" textlink="">
      <xdr:nvSpPr>
        <xdr:cNvPr id="2197" name="Text Box 13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</xdr:row>
      <xdr:rowOff>0</xdr:rowOff>
    </xdr:from>
    <xdr:to>
      <xdr:col>1</xdr:col>
      <xdr:colOff>65087</xdr:colOff>
      <xdr:row>37</xdr:row>
      <xdr:rowOff>174625</xdr:rowOff>
    </xdr:to>
    <xdr:sp macro="" textlink="">
      <xdr:nvSpPr>
        <xdr:cNvPr id="2198" name="Text Box 13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174625</xdr:rowOff>
    </xdr:to>
    <xdr:sp macro="" textlink="">
      <xdr:nvSpPr>
        <xdr:cNvPr id="2199" name="Text Box 13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174625</xdr:rowOff>
    </xdr:to>
    <xdr:sp macro="" textlink="">
      <xdr:nvSpPr>
        <xdr:cNvPr id="2200" name="Text Box 13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165100</xdr:rowOff>
    </xdr:to>
    <xdr:sp macro="" textlink="">
      <xdr:nvSpPr>
        <xdr:cNvPr id="2201" name="Text Box 24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174625</xdr:rowOff>
    </xdr:to>
    <xdr:sp macro="" textlink="">
      <xdr:nvSpPr>
        <xdr:cNvPr id="2202" name="Text Box 13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174625</xdr:rowOff>
    </xdr:to>
    <xdr:sp macro="" textlink="">
      <xdr:nvSpPr>
        <xdr:cNvPr id="2203" name="Text Box 13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165100</xdr:rowOff>
    </xdr:to>
    <xdr:sp macro="" textlink="">
      <xdr:nvSpPr>
        <xdr:cNvPr id="2204" name="Text Box 24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165100</xdr:rowOff>
    </xdr:to>
    <xdr:sp macro="" textlink="">
      <xdr:nvSpPr>
        <xdr:cNvPr id="2205" name="Text Box 2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174625</xdr:rowOff>
    </xdr:to>
    <xdr:sp macro="" textlink="">
      <xdr:nvSpPr>
        <xdr:cNvPr id="2206" name="Text Box 1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174625</xdr:rowOff>
    </xdr:to>
    <xdr:sp macro="" textlink="">
      <xdr:nvSpPr>
        <xdr:cNvPr id="2207" name="Text Box 1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174625</xdr:rowOff>
    </xdr:to>
    <xdr:sp macro="" textlink="">
      <xdr:nvSpPr>
        <xdr:cNvPr id="2208" name="Text Box 1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174625</xdr:rowOff>
    </xdr:to>
    <xdr:sp macro="" textlink="">
      <xdr:nvSpPr>
        <xdr:cNvPr id="2209" name="Text Box 13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165100</xdr:rowOff>
    </xdr:to>
    <xdr:sp macro="" textlink="">
      <xdr:nvSpPr>
        <xdr:cNvPr id="2210" name="Text Box 24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174625</xdr:rowOff>
    </xdr:to>
    <xdr:sp macro="" textlink="">
      <xdr:nvSpPr>
        <xdr:cNvPr id="2211" name="Text Box 13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174625</xdr:rowOff>
    </xdr:to>
    <xdr:sp macro="" textlink="">
      <xdr:nvSpPr>
        <xdr:cNvPr id="2212" name="Text Box 13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165100</xdr:rowOff>
    </xdr:to>
    <xdr:sp macro="" textlink="">
      <xdr:nvSpPr>
        <xdr:cNvPr id="2213" name="Text Box 24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165100</xdr:rowOff>
    </xdr:to>
    <xdr:sp macro="" textlink="">
      <xdr:nvSpPr>
        <xdr:cNvPr id="2214" name="Text Box 24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174625</xdr:rowOff>
    </xdr:to>
    <xdr:sp macro="" textlink="">
      <xdr:nvSpPr>
        <xdr:cNvPr id="2215" name="Text Box 13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35</xdr:row>
      <xdr:rowOff>0</xdr:rowOff>
    </xdr:from>
    <xdr:to>
      <xdr:col>1</xdr:col>
      <xdr:colOff>65087</xdr:colOff>
      <xdr:row>36</xdr:row>
      <xdr:rowOff>174625</xdr:rowOff>
    </xdr:to>
    <xdr:sp macro="" textlink="">
      <xdr:nvSpPr>
        <xdr:cNvPr id="2216" name="Text Box 13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184785</xdr:rowOff>
    </xdr:to>
    <xdr:sp macro="" textlink="">
      <xdr:nvSpPr>
        <xdr:cNvPr id="2217" name="Text Box 13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184785</xdr:rowOff>
    </xdr:to>
    <xdr:sp macro="" textlink="">
      <xdr:nvSpPr>
        <xdr:cNvPr id="2218" name="Text Box 13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175260</xdr:rowOff>
    </xdr:to>
    <xdr:sp macro="" textlink="">
      <xdr:nvSpPr>
        <xdr:cNvPr id="2219" name="Text Box 2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184785</xdr:rowOff>
    </xdr:to>
    <xdr:sp macro="" textlink="">
      <xdr:nvSpPr>
        <xdr:cNvPr id="2220" name="Text Box 13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184785</xdr:rowOff>
    </xdr:to>
    <xdr:sp macro="" textlink="">
      <xdr:nvSpPr>
        <xdr:cNvPr id="2221" name="Text Box 1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175260</xdr:rowOff>
    </xdr:to>
    <xdr:sp macro="" textlink="">
      <xdr:nvSpPr>
        <xdr:cNvPr id="2222" name="Text Box 24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175260</xdr:rowOff>
    </xdr:to>
    <xdr:sp macro="" textlink="">
      <xdr:nvSpPr>
        <xdr:cNvPr id="2223" name="Text Box 24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184785</xdr:rowOff>
    </xdr:to>
    <xdr:sp macro="" textlink="">
      <xdr:nvSpPr>
        <xdr:cNvPr id="2224" name="Text Box 1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184785</xdr:rowOff>
    </xdr:to>
    <xdr:sp macro="" textlink="">
      <xdr:nvSpPr>
        <xdr:cNvPr id="2225" name="Text Box 13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184785</xdr:rowOff>
    </xdr:to>
    <xdr:sp macro="" textlink="">
      <xdr:nvSpPr>
        <xdr:cNvPr id="2226" name="Text Box 13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184785</xdr:rowOff>
    </xdr:to>
    <xdr:sp macro="" textlink="">
      <xdr:nvSpPr>
        <xdr:cNvPr id="2227" name="Text Box 13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175260</xdr:rowOff>
    </xdr:to>
    <xdr:sp macro="" textlink="">
      <xdr:nvSpPr>
        <xdr:cNvPr id="2228" name="Text Box 24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184785</xdr:rowOff>
    </xdr:to>
    <xdr:sp macro="" textlink="">
      <xdr:nvSpPr>
        <xdr:cNvPr id="2229" name="Text Box 13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184785</xdr:rowOff>
    </xdr:to>
    <xdr:sp macro="" textlink="">
      <xdr:nvSpPr>
        <xdr:cNvPr id="2230" name="Text Box 13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175260</xdr:rowOff>
    </xdr:to>
    <xdr:sp macro="" textlink="">
      <xdr:nvSpPr>
        <xdr:cNvPr id="2231" name="Text Box 24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175260</xdr:rowOff>
    </xdr:to>
    <xdr:sp macro="" textlink="">
      <xdr:nvSpPr>
        <xdr:cNvPr id="2232" name="Text Box 24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184785</xdr:rowOff>
    </xdr:to>
    <xdr:sp macro="" textlink="">
      <xdr:nvSpPr>
        <xdr:cNvPr id="2233" name="Text Box 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45</xdr:row>
      <xdr:rowOff>0</xdr:rowOff>
    </xdr:from>
    <xdr:to>
      <xdr:col>1</xdr:col>
      <xdr:colOff>65087</xdr:colOff>
      <xdr:row>46</xdr:row>
      <xdr:rowOff>184785</xdr:rowOff>
    </xdr:to>
    <xdr:sp macro="" textlink="">
      <xdr:nvSpPr>
        <xdr:cNvPr id="2234" name="Text Box 1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174625</xdr:rowOff>
    </xdr:to>
    <xdr:sp macro="" textlink="">
      <xdr:nvSpPr>
        <xdr:cNvPr id="2235" name="Text Box 13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174625</xdr:rowOff>
    </xdr:to>
    <xdr:sp macro="" textlink="">
      <xdr:nvSpPr>
        <xdr:cNvPr id="2236" name="Text Box 13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165100</xdr:rowOff>
    </xdr:to>
    <xdr:sp macro="" textlink="">
      <xdr:nvSpPr>
        <xdr:cNvPr id="2237" name="Text Box 24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174625</xdr:rowOff>
    </xdr:to>
    <xdr:sp macro="" textlink="">
      <xdr:nvSpPr>
        <xdr:cNvPr id="2238" name="Text Box 13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174625</xdr:rowOff>
    </xdr:to>
    <xdr:sp macro="" textlink="">
      <xdr:nvSpPr>
        <xdr:cNvPr id="2239" name="Text Box 13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165100</xdr:rowOff>
    </xdr:to>
    <xdr:sp macro="" textlink="">
      <xdr:nvSpPr>
        <xdr:cNvPr id="2240" name="Text Box 24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165100</xdr:rowOff>
    </xdr:to>
    <xdr:sp macro="" textlink="">
      <xdr:nvSpPr>
        <xdr:cNvPr id="2241" name="Text Box 24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174625</xdr:rowOff>
    </xdr:to>
    <xdr:sp macro="" textlink="">
      <xdr:nvSpPr>
        <xdr:cNvPr id="2242" name="Text Box 13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174625</xdr:rowOff>
    </xdr:to>
    <xdr:sp macro="" textlink="">
      <xdr:nvSpPr>
        <xdr:cNvPr id="2243" name="Text Box 13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174625</xdr:rowOff>
    </xdr:to>
    <xdr:sp macro="" textlink="">
      <xdr:nvSpPr>
        <xdr:cNvPr id="2244" name="Text Box 1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174625</xdr:rowOff>
    </xdr:to>
    <xdr:sp macro="" textlink="">
      <xdr:nvSpPr>
        <xdr:cNvPr id="2245" name="Text Box 13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165100</xdr:rowOff>
    </xdr:to>
    <xdr:sp macro="" textlink="">
      <xdr:nvSpPr>
        <xdr:cNvPr id="2246" name="Text Box 24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174625</xdr:rowOff>
    </xdr:to>
    <xdr:sp macro="" textlink="">
      <xdr:nvSpPr>
        <xdr:cNvPr id="2247" name="Text Box 1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174625</xdr:rowOff>
    </xdr:to>
    <xdr:sp macro="" textlink="">
      <xdr:nvSpPr>
        <xdr:cNvPr id="2248" name="Text Box 13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165100</xdr:rowOff>
    </xdr:to>
    <xdr:sp macro="" textlink="">
      <xdr:nvSpPr>
        <xdr:cNvPr id="2249" name="Text Box 24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165100</xdr:rowOff>
    </xdr:to>
    <xdr:sp macro="" textlink="">
      <xdr:nvSpPr>
        <xdr:cNvPr id="2250" name="Text Box 24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174625</xdr:rowOff>
    </xdr:to>
    <xdr:sp macro="" textlink="">
      <xdr:nvSpPr>
        <xdr:cNvPr id="2251" name="Text Box 13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44</xdr:row>
      <xdr:rowOff>0</xdr:rowOff>
    </xdr:from>
    <xdr:to>
      <xdr:col>1</xdr:col>
      <xdr:colOff>65087</xdr:colOff>
      <xdr:row>45</xdr:row>
      <xdr:rowOff>174625</xdr:rowOff>
    </xdr:to>
    <xdr:sp macro="" textlink="">
      <xdr:nvSpPr>
        <xdr:cNvPr id="2252" name="Text Box 13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174625</xdr:rowOff>
    </xdr:to>
    <xdr:sp macro="" textlink="">
      <xdr:nvSpPr>
        <xdr:cNvPr id="2253" name="Text Box 13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174625</xdr:rowOff>
    </xdr:to>
    <xdr:sp macro="" textlink="">
      <xdr:nvSpPr>
        <xdr:cNvPr id="2254" name="Text Box 1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165100</xdr:rowOff>
    </xdr:to>
    <xdr:sp macro="" textlink="">
      <xdr:nvSpPr>
        <xdr:cNvPr id="2255" name="Text Box 2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174625</xdr:rowOff>
    </xdr:to>
    <xdr:sp macro="" textlink="">
      <xdr:nvSpPr>
        <xdr:cNvPr id="2256" name="Text Box 13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174625</xdr:rowOff>
    </xdr:to>
    <xdr:sp macro="" textlink="">
      <xdr:nvSpPr>
        <xdr:cNvPr id="2257" name="Text Box 13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165100</xdr:rowOff>
    </xdr:to>
    <xdr:sp macro="" textlink="">
      <xdr:nvSpPr>
        <xdr:cNvPr id="2258" name="Text Box 2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165100</xdr:rowOff>
    </xdr:to>
    <xdr:sp macro="" textlink="">
      <xdr:nvSpPr>
        <xdr:cNvPr id="2259" name="Text Box 2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174625</xdr:rowOff>
    </xdr:to>
    <xdr:sp macro="" textlink="">
      <xdr:nvSpPr>
        <xdr:cNvPr id="2260" name="Text Box 13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174625</xdr:rowOff>
    </xdr:to>
    <xdr:sp macro="" textlink="">
      <xdr:nvSpPr>
        <xdr:cNvPr id="2261" name="Text Box 13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174625</xdr:rowOff>
    </xdr:to>
    <xdr:sp macro="" textlink="">
      <xdr:nvSpPr>
        <xdr:cNvPr id="2262" name="Text Box 13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174625</xdr:rowOff>
    </xdr:to>
    <xdr:sp macro="" textlink="">
      <xdr:nvSpPr>
        <xdr:cNvPr id="2263" name="Text Box 13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165100</xdr:rowOff>
    </xdr:to>
    <xdr:sp macro="" textlink="">
      <xdr:nvSpPr>
        <xdr:cNvPr id="2264" name="Text Box 24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174625</xdr:rowOff>
    </xdr:to>
    <xdr:sp macro="" textlink="">
      <xdr:nvSpPr>
        <xdr:cNvPr id="2265" name="Text Box 13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174625</xdr:rowOff>
    </xdr:to>
    <xdr:sp macro="" textlink="">
      <xdr:nvSpPr>
        <xdr:cNvPr id="2266" name="Text Box 13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165100</xdr:rowOff>
    </xdr:to>
    <xdr:sp macro="" textlink="">
      <xdr:nvSpPr>
        <xdr:cNvPr id="2267" name="Text Box 24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165100</xdr:rowOff>
    </xdr:to>
    <xdr:sp macro="" textlink="">
      <xdr:nvSpPr>
        <xdr:cNvPr id="2268" name="Text Box 24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174625</xdr:rowOff>
    </xdr:to>
    <xdr:sp macro="" textlink="">
      <xdr:nvSpPr>
        <xdr:cNvPr id="2269" name="Text Box 13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43</xdr:row>
      <xdr:rowOff>0</xdr:rowOff>
    </xdr:from>
    <xdr:to>
      <xdr:col>1</xdr:col>
      <xdr:colOff>65087</xdr:colOff>
      <xdr:row>44</xdr:row>
      <xdr:rowOff>174625</xdr:rowOff>
    </xdr:to>
    <xdr:sp macro="" textlink="">
      <xdr:nvSpPr>
        <xdr:cNvPr id="2270" name="Text Box 13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174625</xdr:rowOff>
    </xdr:to>
    <xdr:sp macro="" textlink="">
      <xdr:nvSpPr>
        <xdr:cNvPr id="2271" name="Text Box 13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174625</xdr:rowOff>
    </xdr:to>
    <xdr:sp macro="" textlink="">
      <xdr:nvSpPr>
        <xdr:cNvPr id="2272" name="Text Box 13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165100</xdr:rowOff>
    </xdr:to>
    <xdr:sp macro="" textlink="">
      <xdr:nvSpPr>
        <xdr:cNvPr id="2273" name="Text Box 24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174625</xdr:rowOff>
    </xdr:to>
    <xdr:sp macro="" textlink="">
      <xdr:nvSpPr>
        <xdr:cNvPr id="2274" name="Text Box 1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174625</xdr:rowOff>
    </xdr:to>
    <xdr:sp macro="" textlink="">
      <xdr:nvSpPr>
        <xdr:cNvPr id="2275" name="Text Box 13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165100</xdr:rowOff>
    </xdr:to>
    <xdr:sp macro="" textlink="">
      <xdr:nvSpPr>
        <xdr:cNvPr id="2276" name="Text Box 24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165100</xdr:rowOff>
    </xdr:to>
    <xdr:sp macro="" textlink="">
      <xdr:nvSpPr>
        <xdr:cNvPr id="2277" name="Text Box 24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174625</xdr:rowOff>
    </xdr:to>
    <xdr:sp macro="" textlink="">
      <xdr:nvSpPr>
        <xdr:cNvPr id="2278" name="Text Box 13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174625</xdr:rowOff>
    </xdr:to>
    <xdr:sp macro="" textlink="">
      <xdr:nvSpPr>
        <xdr:cNvPr id="2279" name="Text Box 13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174625</xdr:rowOff>
    </xdr:to>
    <xdr:sp macro="" textlink="">
      <xdr:nvSpPr>
        <xdr:cNvPr id="2280" name="Text Box 13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174625</xdr:rowOff>
    </xdr:to>
    <xdr:sp macro="" textlink="">
      <xdr:nvSpPr>
        <xdr:cNvPr id="2281" name="Text Box 13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165100</xdr:rowOff>
    </xdr:to>
    <xdr:sp macro="" textlink="">
      <xdr:nvSpPr>
        <xdr:cNvPr id="2282" name="Text Box 24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174625</xdr:rowOff>
    </xdr:to>
    <xdr:sp macro="" textlink="">
      <xdr:nvSpPr>
        <xdr:cNvPr id="2283" name="Text Box 13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174625</xdr:rowOff>
    </xdr:to>
    <xdr:sp macro="" textlink="">
      <xdr:nvSpPr>
        <xdr:cNvPr id="2284" name="Text Box 1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165100</xdr:rowOff>
    </xdr:to>
    <xdr:sp macro="" textlink="">
      <xdr:nvSpPr>
        <xdr:cNvPr id="2285" name="Text Box 2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165100</xdr:rowOff>
    </xdr:to>
    <xdr:sp macro="" textlink="">
      <xdr:nvSpPr>
        <xdr:cNvPr id="2286" name="Text Box 24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174625</xdr:rowOff>
    </xdr:to>
    <xdr:sp macro="" textlink="">
      <xdr:nvSpPr>
        <xdr:cNvPr id="2287" name="Text Box 13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41</xdr:row>
      <xdr:rowOff>0</xdr:rowOff>
    </xdr:from>
    <xdr:to>
      <xdr:col>1</xdr:col>
      <xdr:colOff>65087</xdr:colOff>
      <xdr:row>42</xdr:row>
      <xdr:rowOff>174625</xdr:rowOff>
    </xdr:to>
    <xdr:sp macro="" textlink="">
      <xdr:nvSpPr>
        <xdr:cNvPr id="2288" name="Text Box 13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2548890" y="714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42</xdr:row>
      <xdr:rowOff>0</xdr:rowOff>
    </xdr:from>
    <xdr:to>
      <xdr:col>1</xdr:col>
      <xdr:colOff>65087</xdr:colOff>
      <xdr:row>43</xdr:row>
      <xdr:rowOff>174625</xdr:rowOff>
    </xdr:to>
    <xdr:sp macro="" textlink="">
      <xdr:nvSpPr>
        <xdr:cNvPr id="2289" name="Text Box 1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42</xdr:row>
      <xdr:rowOff>0</xdr:rowOff>
    </xdr:from>
    <xdr:to>
      <xdr:col>1</xdr:col>
      <xdr:colOff>65087</xdr:colOff>
      <xdr:row>43</xdr:row>
      <xdr:rowOff>174625</xdr:rowOff>
    </xdr:to>
    <xdr:sp macro="" textlink="">
      <xdr:nvSpPr>
        <xdr:cNvPr id="2290" name="Text Box 13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42</xdr:row>
      <xdr:rowOff>0</xdr:rowOff>
    </xdr:from>
    <xdr:to>
      <xdr:col>1</xdr:col>
      <xdr:colOff>65087</xdr:colOff>
      <xdr:row>43</xdr:row>
      <xdr:rowOff>165100</xdr:rowOff>
    </xdr:to>
    <xdr:sp macro="" textlink="">
      <xdr:nvSpPr>
        <xdr:cNvPr id="2291" name="Text Box 24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42</xdr:row>
      <xdr:rowOff>0</xdr:rowOff>
    </xdr:from>
    <xdr:to>
      <xdr:col>1</xdr:col>
      <xdr:colOff>65087</xdr:colOff>
      <xdr:row>43</xdr:row>
      <xdr:rowOff>174625</xdr:rowOff>
    </xdr:to>
    <xdr:sp macro="" textlink="">
      <xdr:nvSpPr>
        <xdr:cNvPr id="2292" name="Text Box 13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42</xdr:row>
      <xdr:rowOff>0</xdr:rowOff>
    </xdr:from>
    <xdr:to>
      <xdr:col>1</xdr:col>
      <xdr:colOff>65087</xdr:colOff>
      <xdr:row>43</xdr:row>
      <xdr:rowOff>174625</xdr:rowOff>
    </xdr:to>
    <xdr:sp macro="" textlink="">
      <xdr:nvSpPr>
        <xdr:cNvPr id="2293" name="Text Box 13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42</xdr:row>
      <xdr:rowOff>0</xdr:rowOff>
    </xdr:from>
    <xdr:to>
      <xdr:col>1</xdr:col>
      <xdr:colOff>65087</xdr:colOff>
      <xdr:row>43</xdr:row>
      <xdr:rowOff>165100</xdr:rowOff>
    </xdr:to>
    <xdr:sp macro="" textlink="">
      <xdr:nvSpPr>
        <xdr:cNvPr id="2294" name="Text Box 24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42</xdr:row>
      <xdr:rowOff>0</xdr:rowOff>
    </xdr:from>
    <xdr:to>
      <xdr:col>1</xdr:col>
      <xdr:colOff>65087</xdr:colOff>
      <xdr:row>43</xdr:row>
      <xdr:rowOff>165100</xdr:rowOff>
    </xdr:to>
    <xdr:sp macro="" textlink="">
      <xdr:nvSpPr>
        <xdr:cNvPr id="2295" name="Text Box 2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42</xdr:row>
      <xdr:rowOff>0</xdr:rowOff>
    </xdr:from>
    <xdr:to>
      <xdr:col>1</xdr:col>
      <xdr:colOff>65087</xdr:colOff>
      <xdr:row>43</xdr:row>
      <xdr:rowOff>174625</xdr:rowOff>
    </xdr:to>
    <xdr:sp macro="" textlink="">
      <xdr:nvSpPr>
        <xdr:cNvPr id="2296" name="Text Box 13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42</xdr:row>
      <xdr:rowOff>0</xdr:rowOff>
    </xdr:from>
    <xdr:to>
      <xdr:col>1</xdr:col>
      <xdr:colOff>65087</xdr:colOff>
      <xdr:row>43</xdr:row>
      <xdr:rowOff>174625</xdr:rowOff>
    </xdr:to>
    <xdr:sp macro="" textlink="">
      <xdr:nvSpPr>
        <xdr:cNvPr id="2297" name="Text Box 13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2548890" y="734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362</xdr:row>
      <xdr:rowOff>0</xdr:rowOff>
    </xdr:from>
    <xdr:to>
      <xdr:col>1</xdr:col>
      <xdr:colOff>65087</xdr:colOff>
      <xdr:row>363</xdr:row>
      <xdr:rowOff>174625</xdr:rowOff>
    </xdr:to>
    <xdr:sp macro="" textlink="">
      <xdr:nvSpPr>
        <xdr:cNvPr id="2298" name="Text Box 13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362</xdr:row>
      <xdr:rowOff>0</xdr:rowOff>
    </xdr:from>
    <xdr:to>
      <xdr:col>1</xdr:col>
      <xdr:colOff>65087</xdr:colOff>
      <xdr:row>363</xdr:row>
      <xdr:rowOff>174625</xdr:rowOff>
    </xdr:to>
    <xdr:sp macro="" textlink="">
      <xdr:nvSpPr>
        <xdr:cNvPr id="2299" name="Text Box 13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362</xdr:row>
      <xdr:rowOff>0</xdr:rowOff>
    </xdr:from>
    <xdr:to>
      <xdr:col>1</xdr:col>
      <xdr:colOff>65087</xdr:colOff>
      <xdr:row>363</xdr:row>
      <xdr:rowOff>165100</xdr:rowOff>
    </xdr:to>
    <xdr:sp macro="" textlink="">
      <xdr:nvSpPr>
        <xdr:cNvPr id="2300" name="Text Box 2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362</xdr:row>
      <xdr:rowOff>0</xdr:rowOff>
    </xdr:from>
    <xdr:to>
      <xdr:col>1</xdr:col>
      <xdr:colOff>65087</xdr:colOff>
      <xdr:row>363</xdr:row>
      <xdr:rowOff>174625</xdr:rowOff>
    </xdr:to>
    <xdr:sp macro="" textlink="">
      <xdr:nvSpPr>
        <xdr:cNvPr id="2301" name="Text Box 1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362</xdr:row>
      <xdr:rowOff>0</xdr:rowOff>
    </xdr:from>
    <xdr:to>
      <xdr:col>1</xdr:col>
      <xdr:colOff>65087</xdr:colOff>
      <xdr:row>363</xdr:row>
      <xdr:rowOff>174625</xdr:rowOff>
    </xdr:to>
    <xdr:sp macro="" textlink="">
      <xdr:nvSpPr>
        <xdr:cNvPr id="2302" name="Text Box 1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362</xdr:row>
      <xdr:rowOff>0</xdr:rowOff>
    </xdr:from>
    <xdr:to>
      <xdr:col>1</xdr:col>
      <xdr:colOff>65087</xdr:colOff>
      <xdr:row>363</xdr:row>
      <xdr:rowOff>165100</xdr:rowOff>
    </xdr:to>
    <xdr:sp macro="" textlink="">
      <xdr:nvSpPr>
        <xdr:cNvPr id="2303" name="Text Box 24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362</xdr:row>
      <xdr:rowOff>0</xdr:rowOff>
    </xdr:from>
    <xdr:to>
      <xdr:col>1</xdr:col>
      <xdr:colOff>65087</xdr:colOff>
      <xdr:row>363</xdr:row>
      <xdr:rowOff>165100</xdr:rowOff>
    </xdr:to>
    <xdr:sp macro="" textlink="">
      <xdr:nvSpPr>
        <xdr:cNvPr id="2304" name="Text Box 24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362</xdr:row>
      <xdr:rowOff>0</xdr:rowOff>
    </xdr:from>
    <xdr:to>
      <xdr:col>1</xdr:col>
      <xdr:colOff>65087</xdr:colOff>
      <xdr:row>363</xdr:row>
      <xdr:rowOff>174625</xdr:rowOff>
    </xdr:to>
    <xdr:sp macro="" textlink="">
      <xdr:nvSpPr>
        <xdr:cNvPr id="2305" name="Text Box 13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362</xdr:row>
      <xdr:rowOff>0</xdr:rowOff>
    </xdr:from>
    <xdr:to>
      <xdr:col>1</xdr:col>
      <xdr:colOff>65087</xdr:colOff>
      <xdr:row>363</xdr:row>
      <xdr:rowOff>174625</xdr:rowOff>
    </xdr:to>
    <xdr:sp macro="" textlink="">
      <xdr:nvSpPr>
        <xdr:cNvPr id="2306" name="Text Box 13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57</xdr:row>
      <xdr:rowOff>0</xdr:rowOff>
    </xdr:from>
    <xdr:to>
      <xdr:col>1</xdr:col>
      <xdr:colOff>65087</xdr:colOff>
      <xdr:row>58</xdr:row>
      <xdr:rowOff>174625</xdr:rowOff>
    </xdr:to>
    <xdr:sp macro="" textlink="">
      <xdr:nvSpPr>
        <xdr:cNvPr id="2307" name="Text Box 13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57</xdr:row>
      <xdr:rowOff>0</xdr:rowOff>
    </xdr:from>
    <xdr:to>
      <xdr:col>1</xdr:col>
      <xdr:colOff>65087</xdr:colOff>
      <xdr:row>58</xdr:row>
      <xdr:rowOff>174625</xdr:rowOff>
    </xdr:to>
    <xdr:sp macro="" textlink="">
      <xdr:nvSpPr>
        <xdr:cNvPr id="2308" name="Text Box 13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57</xdr:row>
      <xdr:rowOff>0</xdr:rowOff>
    </xdr:from>
    <xdr:to>
      <xdr:col>1</xdr:col>
      <xdr:colOff>65087</xdr:colOff>
      <xdr:row>58</xdr:row>
      <xdr:rowOff>165100</xdr:rowOff>
    </xdr:to>
    <xdr:sp macro="" textlink="">
      <xdr:nvSpPr>
        <xdr:cNvPr id="2309" name="Text Box 24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57</xdr:row>
      <xdr:rowOff>0</xdr:rowOff>
    </xdr:from>
    <xdr:to>
      <xdr:col>1</xdr:col>
      <xdr:colOff>65087</xdr:colOff>
      <xdr:row>58</xdr:row>
      <xdr:rowOff>174625</xdr:rowOff>
    </xdr:to>
    <xdr:sp macro="" textlink="">
      <xdr:nvSpPr>
        <xdr:cNvPr id="2310" name="Text Box 13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57</xdr:row>
      <xdr:rowOff>0</xdr:rowOff>
    </xdr:from>
    <xdr:to>
      <xdr:col>1</xdr:col>
      <xdr:colOff>65087</xdr:colOff>
      <xdr:row>58</xdr:row>
      <xdr:rowOff>174625</xdr:rowOff>
    </xdr:to>
    <xdr:sp macro="" textlink="">
      <xdr:nvSpPr>
        <xdr:cNvPr id="2311" name="Text Box 13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57</xdr:row>
      <xdr:rowOff>0</xdr:rowOff>
    </xdr:from>
    <xdr:to>
      <xdr:col>1</xdr:col>
      <xdr:colOff>65087</xdr:colOff>
      <xdr:row>58</xdr:row>
      <xdr:rowOff>165100</xdr:rowOff>
    </xdr:to>
    <xdr:sp macro="" textlink="">
      <xdr:nvSpPr>
        <xdr:cNvPr id="2312" name="Text Box 24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57</xdr:row>
      <xdr:rowOff>0</xdr:rowOff>
    </xdr:from>
    <xdr:to>
      <xdr:col>1</xdr:col>
      <xdr:colOff>65087</xdr:colOff>
      <xdr:row>58</xdr:row>
      <xdr:rowOff>165100</xdr:rowOff>
    </xdr:to>
    <xdr:sp macro="" textlink="">
      <xdr:nvSpPr>
        <xdr:cNvPr id="2313" name="Text Box 24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57</xdr:row>
      <xdr:rowOff>0</xdr:rowOff>
    </xdr:from>
    <xdr:to>
      <xdr:col>1</xdr:col>
      <xdr:colOff>65087</xdr:colOff>
      <xdr:row>58</xdr:row>
      <xdr:rowOff>174625</xdr:rowOff>
    </xdr:to>
    <xdr:sp macro="" textlink="">
      <xdr:nvSpPr>
        <xdr:cNvPr id="2314" name="Text Box 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57</xdr:row>
      <xdr:rowOff>0</xdr:rowOff>
    </xdr:from>
    <xdr:to>
      <xdr:col>1</xdr:col>
      <xdr:colOff>65087</xdr:colOff>
      <xdr:row>58</xdr:row>
      <xdr:rowOff>174625</xdr:rowOff>
    </xdr:to>
    <xdr:sp macro="" textlink="">
      <xdr:nvSpPr>
        <xdr:cNvPr id="2315" name="Text Box 13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16" name="Text Box 13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17" name="Text Box 1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165100</xdr:rowOff>
    </xdr:to>
    <xdr:sp macro="" textlink="">
      <xdr:nvSpPr>
        <xdr:cNvPr id="2318" name="Text Box 24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19" name="Text Box 13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20" name="Text Box 13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165100</xdr:rowOff>
    </xdr:to>
    <xdr:sp macro="" textlink="">
      <xdr:nvSpPr>
        <xdr:cNvPr id="2321" name="Text Box 24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165100</xdr:rowOff>
    </xdr:to>
    <xdr:sp macro="" textlink="">
      <xdr:nvSpPr>
        <xdr:cNvPr id="2322" name="Text Box 24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23" name="Text Box 13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24" name="Text Box 1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25" name="Text Box 13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26" name="Text Box 13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165100</xdr:rowOff>
    </xdr:to>
    <xdr:sp macro="" textlink="">
      <xdr:nvSpPr>
        <xdr:cNvPr id="2327" name="Text Box 24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28" name="Text Box 13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29" name="Text Box 13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165100</xdr:rowOff>
    </xdr:to>
    <xdr:sp macro="" textlink="">
      <xdr:nvSpPr>
        <xdr:cNvPr id="2330" name="Text Box 24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165100</xdr:rowOff>
    </xdr:to>
    <xdr:sp macro="" textlink="">
      <xdr:nvSpPr>
        <xdr:cNvPr id="2331" name="Text Box 24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32" name="Text Box 13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33" name="Text Box 13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34" name="Text Box 1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35" name="Text Box 1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165100</xdr:rowOff>
    </xdr:to>
    <xdr:sp macro="" textlink="">
      <xdr:nvSpPr>
        <xdr:cNvPr id="2336" name="Text Box 2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37" name="Text Box 13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38" name="Text Box 13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165100</xdr:rowOff>
    </xdr:to>
    <xdr:sp macro="" textlink="">
      <xdr:nvSpPr>
        <xdr:cNvPr id="2339" name="Text Box 24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165100</xdr:rowOff>
    </xdr:to>
    <xdr:sp macro="" textlink="">
      <xdr:nvSpPr>
        <xdr:cNvPr id="2340" name="Text Box 24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41" name="Text Box 13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42" name="Text Box 13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43" name="Text Box 13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44" name="Text Box 1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165100</xdr:rowOff>
    </xdr:to>
    <xdr:sp macro="" textlink="">
      <xdr:nvSpPr>
        <xdr:cNvPr id="2345" name="Text Box 2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46" name="Text Box 13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47" name="Text Box 13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165100</xdr:rowOff>
    </xdr:to>
    <xdr:sp macro="" textlink="">
      <xdr:nvSpPr>
        <xdr:cNvPr id="2348" name="Text Box 24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165100</xdr:rowOff>
    </xdr:to>
    <xdr:sp macro="" textlink="">
      <xdr:nvSpPr>
        <xdr:cNvPr id="2349" name="Text Box 2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50" name="Text Box 1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86</xdr:row>
      <xdr:rowOff>0</xdr:rowOff>
    </xdr:from>
    <xdr:to>
      <xdr:col>1</xdr:col>
      <xdr:colOff>65087</xdr:colOff>
      <xdr:row>87</xdr:row>
      <xdr:rowOff>174625</xdr:rowOff>
    </xdr:to>
    <xdr:sp macro="" textlink="">
      <xdr:nvSpPr>
        <xdr:cNvPr id="2351" name="Text Box 13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52" name="Text Box 13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53" name="Text Box 13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165100</xdr:rowOff>
    </xdr:to>
    <xdr:sp macro="" textlink="">
      <xdr:nvSpPr>
        <xdr:cNvPr id="2354" name="Text Box 24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55" name="Text Box 13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56" name="Text Box 13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165100</xdr:rowOff>
    </xdr:to>
    <xdr:sp macro="" textlink="">
      <xdr:nvSpPr>
        <xdr:cNvPr id="2357" name="Text Box 24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165100</xdr:rowOff>
    </xdr:to>
    <xdr:sp macro="" textlink="">
      <xdr:nvSpPr>
        <xdr:cNvPr id="2358" name="Text Box 24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59" name="Text Box 13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60" name="Text Box 13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61" name="Text Box 1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62" name="Text Box 13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165100</xdr:rowOff>
    </xdr:to>
    <xdr:sp macro="" textlink="">
      <xdr:nvSpPr>
        <xdr:cNvPr id="2363" name="Text Box 24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64" name="Text Box 1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65" name="Text Box 13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165100</xdr:rowOff>
    </xdr:to>
    <xdr:sp macro="" textlink="">
      <xdr:nvSpPr>
        <xdr:cNvPr id="2366" name="Text Box 24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165100</xdr:rowOff>
    </xdr:to>
    <xdr:sp macro="" textlink="">
      <xdr:nvSpPr>
        <xdr:cNvPr id="2367" name="Text Box 24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68" name="Text Box 13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69" name="Text Box 13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70" name="Text Box 13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71" name="Text Box 13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165100</xdr:rowOff>
    </xdr:to>
    <xdr:sp macro="" textlink="">
      <xdr:nvSpPr>
        <xdr:cNvPr id="2372" name="Text Box 24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73" name="Text Box 13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74" name="Text Box 1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165100</xdr:rowOff>
    </xdr:to>
    <xdr:sp macro="" textlink="">
      <xdr:nvSpPr>
        <xdr:cNvPr id="2375" name="Text Box 2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165100</xdr:rowOff>
    </xdr:to>
    <xdr:sp macro="" textlink="">
      <xdr:nvSpPr>
        <xdr:cNvPr id="2376" name="Text Box 24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77" name="Text Box 13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87</xdr:row>
      <xdr:rowOff>0</xdr:rowOff>
    </xdr:from>
    <xdr:to>
      <xdr:col>1</xdr:col>
      <xdr:colOff>65087</xdr:colOff>
      <xdr:row>88</xdr:row>
      <xdr:rowOff>174625</xdr:rowOff>
    </xdr:to>
    <xdr:sp macro="" textlink="">
      <xdr:nvSpPr>
        <xdr:cNvPr id="2378" name="Text Box 1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379" name="Text Box 13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380" name="Text Box 13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381" name="Text Box 24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382" name="Text Box 13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383" name="Text Box 13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384" name="Text Box 24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385" name="Text Box 2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386" name="Text Box 13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387" name="Text Box 13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388" name="Text Box 13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389" name="Text Box 13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390" name="Text Box 24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391" name="Text Box 13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392" name="Text Box 13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393" name="Text Box 24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394" name="Text Box 24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395" name="Text Box 13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396" name="Text Box 13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397" name="Text Box 1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398" name="Text Box 1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399" name="Text Box 24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00" name="Text Box 13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01" name="Text Box 13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402" name="Text Box 24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403" name="Text Box 24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04" name="Text Box 1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05" name="Text Box 13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06" name="Text Box 13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07" name="Text Box 13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408" name="Text Box 24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09" name="Text Box 13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10" name="Text Box 13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411" name="Text Box 24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412" name="Text Box 24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13" name="Text Box 13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14" name="Text Box 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15" name="Text Box 1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16" name="Text Box 1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417" name="Text Box 2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18" name="Text Box 13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19" name="Text Box 13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420" name="Text Box 24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421" name="Text Box 24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22" name="Text Box 13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23" name="Text Box 13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24" name="Text Box 1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25" name="Text Box 13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426" name="Text Box 24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27" name="Text Box 13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28" name="Text Box 13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429" name="Text Box 24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154940</xdr:rowOff>
    </xdr:to>
    <xdr:sp macro="" textlink="">
      <xdr:nvSpPr>
        <xdr:cNvPr id="2430" name="Text Box 24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31" name="Text Box 13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88</xdr:row>
      <xdr:rowOff>0</xdr:rowOff>
    </xdr:from>
    <xdr:to>
      <xdr:col>1</xdr:col>
      <xdr:colOff>65087</xdr:colOff>
      <xdr:row>89</xdr:row>
      <xdr:rowOff>164465</xdr:rowOff>
    </xdr:to>
    <xdr:sp macro="" textlink="">
      <xdr:nvSpPr>
        <xdr:cNvPr id="2432" name="Text Box 13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33" name="Text Box 13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34" name="Text Box 1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35" name="Text Box 2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36" name="Text Box 13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37" name="Text Box 13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38" name="Text Box 24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39" name="Text Box 24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40" name="Text Box 13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41" name="Text Box 13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42" name="Text Box 13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43" name="Text Box 1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44" name="Text Box 24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45" name="Text Box 13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46" name="Text Box 13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47" name="Text Box 24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48" name="Text Box 24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49" name="Text Box 13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50" name="Text Box 13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51" name="Text Box 13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52" name="Text Box 13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53" name="Text Box 24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54" name="Text Box 1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55" name="Text Box 1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56" name="Text Box 2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57" name="Text Box 24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58" name="Text Box 13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59" name="Text Box 13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60" name="Text Box 13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61" name="Text Box 13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62" name="Text Box 24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63" name="Text Box 13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64" name="Text Box 1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65" name="Text Box 2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66" name="Text Box 24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67" name="Text Box 13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68" name="Text Box 13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69" name="Text Box 13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70" name="Text Box 13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71" name="Text Box 24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72" name="Text Box 13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73" name="Text Box 13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74" name="Text Box 24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75" name="Text Box 2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76" name="Text Box 13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77" name="Text Box 13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78" name="Text Box 13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79" name="Text Box 13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80" name="Text Box 24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81" name="Text Box 13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82" name="Text Box 13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83" name="Text Box 24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165100</xdr:rowOff>
    </xdr:to>
    <xdr:sp macro="" textlink="">
      <xdr:nvSpPr>
        <xdr:cNvPr id="2484" name="Text Box 24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85" name="Text Box 13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89</xdr:row>
      <xdr:rowOff>0</xdr:rowOff>
    </xdr:from>
    <xdr:to>
      <xdr:col>1</xdr:col>
      <xdr:colOff>65087</xdr:colOff>
      <xdr:row>90</xdr:row>
      <xdr:rowOff>174625</xdr:rowOff>
    </xdr:to>
    <xdr:sp macro="" textlink="">
      <xdr:nvSpPr>
        <xdr:cNvPr id="2486" name="Text Box 13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487" name="Text Box 13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488" name="Text Box 13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489" name="Text Box 24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490" name="Text Box 13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491" name="Text Box 13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492" name="Text Box 24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493" name="Text Box 24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494" name="Text Box 1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495" name="Text Box 13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496" name="Text Box 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497" name="Text Box 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498" name="Text Box 2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499" name="Text Box 13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00" name="Text Box 13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501" name="Text Box 24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502" name="Text Box 24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03" name="Text Box 13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04" name="Text Box 1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05" name="Text Box 13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06" name="Text Box 13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507" name="Text Box 24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08" name="Text Box 13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09" name="Text Box 1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510" name="Text Box 2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511" name="Text Box 24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12" name="Text Box 13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13" name="Text Box 13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14" name="Text Box 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15" name="Text Box 13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516" name="Text Box 24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17" name="Text Box 13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18" name="Text Box 13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519" name="Text Box 24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520" name="Text Box 24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21" name="Text Box 13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22" name="Text Box 13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23" name="Text Box 1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24" name="Text Box 1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525" name="Text Box 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26" name="Text Box 13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27" name="Text Box 13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528" name="Text Box 24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529" name="Text Box 24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30" name="Text Box 13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31" name="Text Box 13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32" name="Text Box 13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33" name="Text Box 13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534" name="Text Box 24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35" name="Text Box 13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36" name="Text Box 13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537" name="Text Box 24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165100</xdr:rowOff>
    </xdr:to>
    <xdr:sp macro="" textlink="">
      <xdr:nvSpPr>
        <xdr:cNvPr id="2538" name="Text Box 24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39" name="Text Box 1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90</xdr:row>
      <xdr:rowOff>0</xdr:rowOff>
    </xdr:from>
    <xdr:to>
      <xdr:col>1</xdr:col>
      <xdr:colOff>65087</xdr:colOff>
      <xdr:row>91</xdr:row>
      <xdr:rowOff>174625</xdr:rowOff>
    </xdr:to>
    <xdr:sp macro="" textlink="">
      <xdr:nvSpPr>
        <xdr:cNvPr id="2540" name="Text Box 1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41" name="Text Box 13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42" name="Text Box 13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43" name="Text Box 24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44" name="Text Box 1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45" name="Text Box 13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46" name="Text Box 24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47" name="Text Box 24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48" name="Text Box 13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49" name="Text Box 13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50" name="Text Box 13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51" name="Text Box 13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52" name="Text Box 24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53" name="Text Box 13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54" name="Text Box 1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55" name="Text Box 2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56" name="Text Box 24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57" name="Text Box 1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58" name="Text Box 1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59" name="Text Box 13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60" name="Text Box 13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61" name="Text Box 24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62" name="Text Box 13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63" name="Text Box 13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64" name="Text Box 24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65" name="Text Box 2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66" name="Text Box 13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67" name="Text Box 13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68" name="Text Box 13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69" name="Text Box 13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70" name="Text Box 24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71" name="Text Box 13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72" name="Text Box 1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73" name="Text Box 24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74" name="Text Box 24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75" name="Text Box 13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76" name="Text Box 13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77" name="Text Box 13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78" name="Text Box 13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79" name="Text Box 24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80" name="Text Box 13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81" name="Text Box 13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82" name="Text Box 24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83" name="Text Box 2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84" name="Text Box 1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85" name="Text Box 1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86" name="Text Box 13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87" name="Text Box 13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88" name="Text Box 24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89" name="Text Box 13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90" name="Text Box 13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91" name="Text Box 24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165100</xdr:rowOff>
    </xdr:to>
    <xdr:sp macro="" textlink="">
      <xdr:nvSpPr>
        <xdr:cNvPr id="2592" name="Text Box 24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93" name="Text Box 13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91</xdr:row>
      <xdr:rowOff>0</xdr:rowOff>
    </xdr:from>
    <xdr:to>
      <xdr:col>1</xdr:col>
      <xdr:colOff>65087</xdr:colOff>
      <xdr:row>92</xdr:row>
      <xdr:rowOff>174625</xdr:rowOff>
    </xdr:to>
    <xdr:sp macro="" textlink="">
      <xdr:nvSpPr>
        <xdr:cNvPr id="2594" name="Text Box 1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595" name="Text Box 13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596" name="Text Box 13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597" name="Text Box 24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598" name="Text Box 13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599" name="Text Box 1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00" name="Text Box 2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01" name="Text Box 2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02" name="Text Box 13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03" name="Text Box 13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04" name="Text Box 1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05" name="Text Box 13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06" name="Text Box 24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07" name="Text Box 13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08" name="Text Box 13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09" name="Text Box 24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10" name="Text Box 24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11" name="Text Box 13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12" name="Text Box 13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13" name="Text Box 13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14" name="Text Box 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15" name="Text Box 2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16" name="Text Box 13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17" name="Text Box 13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18" name="Text Box 2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19" name="Text Box 24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20" name="Text Box 13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21" name="Text Box 13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22" name="Text Box 13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23" name="Text Box 13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24" name="Text Box 24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25" name="Text Box 13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26" name="Text Box 13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27" name="Text Box 24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28" name="Text Box 24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29" name="Text Box 13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30" name="Text Box 13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31" name="Text Box 13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32" name="Text Box 13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33" name="Text Box 24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34" name="Text Box 1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35" name="Text Box 13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36" name="Text Box 24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37" name="Text Box 24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38" name="Text Box 13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39" name="Text Box 13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40" name="Text Box 13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41" name="Text Box 13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42" name="Text Box 24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43" name="Text Box 13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44" name="Text Box 1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45" name="Text Box 2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165100</xdr:rowOff>
    </xdr:to>
    <xdr:sp macro="" textlink="">
      <xdr:nvSpPr>
        <xdr:cNvPr id="2646" name="Text Box 24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47" name="Text Box 13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92</xdr:row>
      <xdr:rowOff>0</xdr:rowOff>
    </xdr:from>
    <xdr:to>
      <xdr:col>1</xdr:col>
      <xdr:colOff>65087</xdr:colOff>
      <xdr:row>93</xdr:row>
      <xdr:rowOff>174625</xdr:rowOff>
    </xdr:to>
    <xdr:sp macro="" textlink="">
      <xdr:nvSpPr>
        <xdr:cNvPr id="2648" name="Text Box 13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49" name="Text Box 13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50" name="Text Box 1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51" name="Text Box 2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52" name="Text Box 1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53" name="Text Box 13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54" name="Text Box 24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55" name="Text Box 2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56" name="Text Box 13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57" name="Text Box 13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58" name="Text Box 13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59" name="Text Box 13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60" name="Text Box 24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61" name="Text Box 13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62" name="Text Box 13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63" name="Text Box 2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64" name="Text Box 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65" name="Text Box 1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66" name="Text Box 13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67" name="Text Box 13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68" name="Text Box 13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69" name="Text Box 24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70" name="Text Box 13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71" name="Text Box 13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72" name="Text Box 24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73" name="Text Box 24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74" name="Text Box 1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75" name="Text Box 13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76" name="Text Box 13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77" name="Text Box 13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78" name="Text Box 24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79" name="Text Box 13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80" name="Text Box 1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81" name="Text Box 2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82" name="Text Box 24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83" name="Text Box 13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84" name="Text Box 1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85" name="Text Box 13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86" name="Text Box 13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87" name="Text Box 24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88" name="Text Box 13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89" name="Text Box 13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90" name="Text Box 24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91" name="Text Box 24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92" name="Text Box 13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93" name="Text Box 13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94" name="Text Box 1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95" name="Text Box 13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96" name="Text Box 24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97" name="Text Box 13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698" name="Text Box 13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699" name="Text Box 24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165100</xdr:rowOff>
    </xdr:to>
    <xdr:sp macro="" textlink="">
      <xdr:nvSpPr>
        <xdr:cNvPr id="2700" name="Text Box 2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701" name="Text Box 13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93</xdr:row>
      <xdr:rowOff>0</xdr:rowOff>
    </xdr:from>
    <xdr:to>
      <xdr:col>1</xdr:col>
      <xdr:colOff>65087</xdr:colOff>
      <xdr:row>94</xdr:row>
      <xdr:rowOff>174625</xdr:rowOff>
    </xdr:to>
    <xdr:sp macro="" textlink="">
      <xdr:nvSpPr>
        <xdr:cNvPr id="2702" name="Text Box 13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03" name="Text Box 13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04" name="Text Box 1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05" name="Text Box 2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06" name="Text Box 13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07" name="Text Box 13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08" name="Text Box 24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09" name="Text Box 24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10" name="Text Box 13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11" name="Text Box 13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12" name="Text Box 13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13" name="Text Box 13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14" name="Text Box 24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15" name="Text Box 13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16" name="Text Box 13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17" name="Text Box 24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18" name="Text Box 24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19" name="Text Box 13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20" name="Text Box 13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21" name="Text Box 13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22" name="Text Box 13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23" name="Text Box 24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24" name="Text Box 13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25" name="Text Box 13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26" name="Text Box 24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27" name="Text Box 24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28" name="Text Box 13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29" name="Text Box 13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30" name="Text Box 13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31" name="Text Box 13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32" name="Text Box 24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33" name="Text Box 13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34" name="Text Box 1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35" name="Text Box 24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36" name="Text Box 24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37" name="Text Box 13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38" name="Text Box 13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39" name="Text Box 13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40" name="Text Box 13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41" name="Text Box 24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42" name="Text Box 13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43" name="Text Box 13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44" name="Text Box 24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45" name="Text Box 24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46" name="Text Box 13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47" name="Text Box 13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48" name="Text Box 13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49" name="Text Box 13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50" name="Text Box 24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51" name="Text Box 13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52" name="Text Box 13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53" name="Text Box 24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165100</xdr:rowOff>
    </xdr:to>
    <xdr:sp macro="" textlink="">
      <xdr:nvSpPr>
        <xdr:cNvPr id="2754" name="Text Box 24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55" name="Text Box 13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94</xdr:row>
      <xdr:rowOff>0</xdr:rowOff>
    </xdr:from>
    <xdr:to>
      <xdr:col>1</xdr:col>
      <xdr:colOff>65087</xdr:colOff>
      <xdr:row>95</xdr:row>
      <xdr:rowOff>174625</xdr:rowOff>
    </xdr:to>
    <xdr:sp macro="" textlink="">
      <xdr:nvSpPr>
        <xdr:cNvPr id="2756" name="Text Box 13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57" name="Text Box 13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58" name="Text Box 13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759" name="Text Box 24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60" name="Text Box 13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61" name="Text Box 13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762" name="Text Box 24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763" name="Text Box 24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64" name="Text Box 1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65" name="Text Box 13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66" name="Text Box 13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67" name="Text Box 13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768" name="Text Box 24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69" name="Text Box 13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70" name="Text Box 13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771" name="Text Box 24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772" name="Text Box 24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73" name="Text Box 13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74" name="Text Box 1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75" name="Text Box 13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76" name="Text Box 13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777" name="Text Box 24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78" name="Text Box 13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79" name="Text Box 13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780" name="Text Box 24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781" name="Text Box 24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82" name="Text Box 13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83" name="Text Box 13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84" name="Text Box 13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85" name="Text Box 13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786" name="Text Box 24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87" name="Text Box 13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88" name="Text Box 13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789" name="Text Box 24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790" name="Text Box 24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91" name="Text Box 13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92" name="Text Box 13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93" name="Text Box 13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94" name="Text Box 13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795" name="Text Box 24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96" name="Text Box 13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797" name="Text Box 13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798" name="Text Box 24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799" name="Text Box 24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800" name="Text Box 13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801" name="Text Box 13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802" name="Text Box 13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803" name="Text Box 13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804" name="Text Box 24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805" name="Text Box 13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806" name="Text Box 13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807" name="Text Box 24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165100</xdr:rowOff>
    </xdr:to>
    <xdr:sp macro="" textlink="">
      <xdr:nvSpPr>
        <xdr:cNvPr id="2808" name="Text Box 24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809" name="Text Box 13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95</xdr:row>
      <xdr:rowOff>0</xdr:rowOff>
    </xdr:from>
    <xdr:to>
      <xdr:col>1</xdr:col>
      <xdr:colOff>65087</xdr:colOff>
      <xdr:row>96</xdr:row>
      <xdr:rowOff>174625</xdr:rowOff>
    </xdr:to>
    <xdr:sp macro="" textlink="">
      <xdr:nvSpPr>
        <xdr:cNvPr id="2810" name="Text Box 13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11" name="Text Box 13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12" name="Text Box 13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13" name="Text Box 24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14" name="Text Box 13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15" name="Text Box 13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16" name="Text Box 24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17" name="Text Box 24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18" name="Text Box 13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19" name="Text Box 13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20" name="Text Box 13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21" name="Text Box 13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22" name="Text Box 24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23" name="Text Box 13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24" name="Text Box 13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25" name="Text Box 24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26" name="Text Box 24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27" name="Text Box 13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28" name="Text Box 13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29" name="Text Box 13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30" name="Text Box 13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31" name="Text Box 24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32" name="Text Box 13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33" name="Text Box 13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34" name="Text Box 24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35" name="Text Box 24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36" name="Text Box 13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37" name="Text Box 13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38" name="Text Box 13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39" name="Text Box 13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40" name="Text Box 24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41" name="Text Box 13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42" name="Text Box 13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43" name="Text Box 24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44" name="Text Box 24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45" name="Text Box 13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46" name="Text Box 13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47" name="Text Box 13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48" name="Text Box 13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49" name="Text Box 24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50" name="Text Box 13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51" name="Text Box 13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52" name="Text Box 24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53" name="Text Box 24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54" name="Text Box 13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55" name="Text Box 13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56" name="Text Box 13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57" name="Text Box 13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58" name="Text Box 24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59" name="Text Box 13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60" name="Text Box 13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61" name="Text Box 24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165100</xdr:rowOff>
    </xdr:to>
    <xdr:sp macro="" textlink="">
      <xdr:nvSpPr>
        <xdr:cNvPr id="2862" name="Text Box 24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63" name="Text Box 13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96</xdr:row>
      <xdr:rowOff>0</xdr:rowOff>
    </xdr:from>
    <xdr:to>
      <xdr:col>1</xdr:col>
      <xdr:colOff>65087</xdr:colOff>
      <xdr:row>97</xdr:row>
      <xdr:rowOff>174625</xdr:rowOff>
    </xdr:to>
    <xdr:sp macro="" textlink="">
      <xdr:nvSpPr>
        <xdr:cNvPr id="2864" name="Text Box 13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2548890" y="16896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65" name="Text Box 13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66" name="Text Box 13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165100</xdr:rowOff>
    </xdr:to>
    <xdr:sp macro="" textlink="">
      <xdr:nvSpPr>
        <xdr:cNvPr id="2867" name="Text Box 24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68" name="Text Box 13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69" name="Text Box 13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165100</xdr:rowOff>
    </xdr:to>
    <xdr:sp macro="" textlink="">
      <xdr:nvSpPr>
        <xdr:cNvPr id="2870" name="Text Box 24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165100</xdr:rowOff>
    </xdr:to>
    <xdr:sp macro="" textlink="">
      <xdr:nvSpPr>
        <xdr:cNvPr id="2871" name="Text Box 24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72" name="Text Box 13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73" name="Text Box 13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74" name="Text Box 13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75" name="Text Box 13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165100</xdr:rowOff>
    </xdr:to>
    <xdr:sp macro="" textlink="">
      <xdr:nvSpPr>
        <xdr:cNvPr id="2876" name="Text Box 24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77" name="Text Box 13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78" name="Text Box 13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165100</xdr:rowOff>
    </xdr:to>
    <xdr:sp macro="" textlink="">
      <xdr:nvSpPr>
        <xdr:cNvPr id="2879" name="Text Box 24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165100</xdr:rowOff>
    </xdr:to>
    <xdr:sp macro="" textlink="">
      <xdr:nvSpPr>
        <xdr:cNvPr id="2880" name="Text Box 24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81" name="Text Box 13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82" name="Text Box 13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83" name="Text Box 13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84" name="Text Box 13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165100</xdr:rowOff>
    </xdr:to>
    <xdr:sp macro="" textlink="">
      <xdr:nvSpPr>
        <xdr:cNvPr id="2885" name="Text Box 24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86" name="Text Box 13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87" name="Text Box 13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165100</xdr:rowOff>
    </xdr:to>
    <xdr:sp macro="" textlink="">
      <xdr:nvSpPr>
        <xdr:cNvPr id="2888" name="Text Box 24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165100</xdr:rowOff>
    </xdr:to>
    <xdr:sp macro="" textlink="">
      <xdr:nvSpPr>
        <xdr:cNvPr id="2889" name="Text Box 24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90" name="Text Box 13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97</xdr:row>
      <xdr:rowOff>0</xdr:rowOff>
    </xdr:from>
    <xdr:to>
      <xdr:col>1</xdr:col>
      <xdr:colOff>65087</xdr:colOff>
      <xdr:row>98</xdr:row>
      <xdr:rowOff>174625</xdr:rowOff>
    </xdr:to>
    <xdr:sp macro="" textlink="">
      <xdr:nvSpPr>
        <xdr:cNvPr id="2891" name="Text Box 13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2548890" y="1709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892" name="Text Box 13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893" name="Text Box 13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165100</xdr:rowOff>
    </xdr:to>
    <xdr:sp macro="" textlink="">
      <xdr:nvSpPr>
        <xdr:cNvPr id="2894" name="Text Box 24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895" name="Text Box 13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896" name="Text Box 13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165100</xdr:rowOff>
    </xdr:to>
    <xdr:sp macro="" textlink="">
      <xdr:nvSpPr>
        <xdr:cNvPr id="2897" name="Text Box 24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165100</xdr:rowOff>
    </xdr:to>
    <xdr:sp macro="" textlink="">
      <xdr:nvSpPr>
        <xdr:cNvPr id="2898" name="Text Box 24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899" name="Text Box 13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900" name="Text Box 13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01" name="Text Box 13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02" name="Text Box 13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165100</xdr:rowOff>
    </xdr:to>
    <xdr:sp macro="" textlink="">
      <xdr:nvSpPr>
        <xdr:cNvPr id="2903" name="Text Box 24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04" name="Text Box 13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05" name="Text Box 13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165100</xdr:rowOff>
    </xdr:to>
    <xdr:sp macro="" textlink="">
      <xdr:nvSpPr>
        <xdr:cNvPr id="2906" name="Text Box 24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165100</xdr:rowOff>
    </xdr:to>
    <xdr:sp macro="" textlink="">
      <xdr:nvSpPr>
        <xdr:cNvPr id="2907" name="Text Box 24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08" name="Text Box 13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09" name="Text Box 13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910" name="Text Box 13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911" name="Text Box 13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165100</xdr:rowOff>
    </xdr:to>
    <xdr:sp macro="" textlink="">
      <xdr:nvSpPr>
        <xdr:cNvPr id="2912" name="Text Box 24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913" name="Text Box 13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914" name="Text Box 13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165100</xdr:rowOff>
    </xdr:to>
    <xdr:sp macro="" textlink="">
      <xdr:nvSpPr>
        <xdr:cNvPr id="2915" name="Text Box 24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165100</xdr:rowOff>
    </xdr:to>
    <xdr:sp macro="" textlink="">
      <xdr:nvSpPr>
        <xdr:cNvPr id="2916" name="Text Box 24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917" name="Text Box 13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37</xdr:row>
      <xdr:rowOff>0</xdr:rowOff>
    </xdr:from>
    <xdr:to>
      <xdr:col>3</xdr:col>
      <xdr:colOff>65087</xdr:colOff>
      <xdr:row>38</xdr:row>
      <xdr:rowOff>174625</xdr:rowOff>
    </xdr:to>
    <xdr:sp macro="" textlink="">
      <xdr:nvSpPr>
        <xdr:cNvPr id="2918" name="Text Box 13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19" name="Text Box 13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20" name="Text Box 13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165100</xdr:rowOff>
    </xdr:to>
    <xdr:sp macro="" textlink="">
      <xdr:nvSpPr>
        <xdr:cNvPr id="2921" name="Text Box 24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22" name="Text Box 13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23" name="Text Box 13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165100</xdr:rowOff>
    </xdr:to>
    <xdr:sp macro="" textlink="">
      <xdr:nvSpPr>
        <xdr:cNvPr id="2924" name="Text Box 24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165100</xdr:rowOff>
    </xdr:to>
    <xdr:sp macro="" textlink="">
      <xdr:nvSpPr>
        <xdr:cNvPr id="2925" name="Text Box 24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26" name="Text Box 13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27" name="Text Box 13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28" name="Text Box 13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29" name="Text Box 13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165100</xdr:rowOff>
    </xdr:to>
    <xdr:sp macro="" textlink="">
      <xdr:nvSpPr>
        <xdr:cNvPr id="2930" name="Text Box 24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31" name="Text Box 13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32" name="Text Box 13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165100</xdr:rowOff>
    </xdr:to>
    <xdr:sp macro="" textlink="">
      <xdr:nvSpPr>
        <xdr:cNvPr id="2933" name="Text Box 24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165100</xdr:rowOff>
    </xdr:to>
    <xdr:sp macro="" textlink="">
      <xdr:nvSpPr>
        <xdr:cNvPr id="2934" name="Text Box 24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35" name="Text Box 13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36" name="Text Box 13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37" name="Text Box 13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38" name="Text Box 13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165100</xdr:rowOff>
    </xdr:to>
    <xdr:sp macro="" textlink="">
      <xdr:nvSpPr>
        <xdr:cNvPr id="2939" name="Text Box 24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40" name="Text Box 13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41" name="Text Box 13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165100</xdr:rowOff>
    </xdr:to>
    <xdr:sp macro="" textlink="">
      <xdr:nvSpPr>
        <xdr:cNvPr id="2942" name="Text Box 24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165100</xdr:rowOff>
    </xdr:to>
    <xdr:sp macro="" textlink="">
      <xdr:nvSpPr>
        <xdr:cNvPr id="2943" name="Text Box 24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44" name="Text Box 13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38</xdr:row>
      <xdr:rowOff>0</xdr:rowOff>
    </xdr:from>
    <xdr:to>
      <xdr:col>3</xdr:col>
      <xdr:colOff>65087</xdr:colOff>
      <xdr:row>39</xdr:row>
      <xdr:rowOff>174625</xdr:rowOff>
    </xdr:to>
    <xdr:sp macro="" textlink="">
      <xdr:nvSpPr>
        <xdr:cNvPr id="2945" name="Text Box 13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46" name="Text Box 13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47" name="Text Box 13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165100</xdr:rowOff>
    </xdr:to>
    <xdr:sp macro="" textlink="">
      <xdr:nvSpPr>
        <xdr:cNvPr id="2948" name="Text Box 24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49" name="Text Box 13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50" name="Text Box 13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165100</xdr:rowOff>
    </xdr:to>
    <xdr:sp macro="" textlink="">
      <xdr:nvSpPr>
        <xdr:cNvPr id="2951" name="Text Box 24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165100</xdr:rowOff>
    </xdr:to>
    <xdr:sp macro="" textlink="">
      <xdr:nvSpPr>
        <xdr:cNvPr id="2952" name="Text Box 24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53" name="Text Box 13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54" name="Text Box 13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55" name="Text Box 13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56" name="Text Box 13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165100</xdr:rowOff>
    </xdr:to>
    <xdr:sp macro="" textlink="">
      <xdr:nvSpPr>
        <xdr:cNvPr id="2957" name="Text Box 24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58" name="Text Box 13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59" name="Text Box 13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165100</xdr:rowOff>
    </xdr:to>
    <xdr:sp macro="" textlink="">
      <xdr:nvSpPr>
        <xdr:cNvPr id="2960" name="Text Box 24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165100</xdr:rowOff>
    </xdr:to>
    <xdr:sp macro="" textlink="">
      <xdr:nvSpPr>
        <xdr:cNvPr id="2961" name="Text Box 24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62" name="Text Box 13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63" name="Text Box 13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64" name="Text Box 13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65" name="Text Box 13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165100</xdr:rowOff>
    </xdr:to>
    <xdr:sp macro="" textlink="">
      <xdr:nvSpPr>
        <xdr:cNvPr id="2966" name="Text Box 24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67" name="Text Box 13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68" name="Text Box 13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165100</xdr:rowOff>
    </xdr:to>
    <xdr:sp macro="" textlink="">
      <xdr:nvSpPr>
        <xdr:cNvPr id="2969" name="Text Box 24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165100</xdr:rowOff>
    </xdr:to>
    <xdr:sp macro="" textlink="">
      <xdr:nvSpPr>
        <xdr:cNvPr id="2970" name="Text Box 24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71" name="Text Box 13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72" name="Text Box 13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2973" name="Text Box 13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2974" name="Text Box 13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50800</xdr:rowOff>
    </xdr:to>
    <xdr:sp macro="" textlink="">
      <xdr:nvSpPr>
        <xdr:cNvPr id="2975" name="Text Box 24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2976" name="Text Box 13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2977" name="Text Box 13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50800</xdr:rowOff>
    </xdr:to>
    <xdr:sp macro="" textlink="">
      <xdr:nvSpPr>
        <xdr:cNvPr id="2978" name="Text Box 24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50800</xdr:rowOff>
    </xdr:to>
    <xdr:sp macro="" textlink="">
      <xdr:nvSpPr>
        <xdr:cNvPr id="2979" name="Text Box 24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2980" name="Text Box 13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2981" name="Text Box 13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82" name="Text Box 13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83" name="Text Box 13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165100</xdr:rowOff>
    </xdr:to>
    <xdr:sp macro="" textlink="">
      <xdr:nvSpPr>
        <xdr:cNvPr id="2984" name="Text Box 24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85" name="Text Box 13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86" name="Text Box 13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165100</xdr:rowOff>
    </xdr:to>
    <xdr:sp macro="" textlink="">
      <xdr:nvSpPr>
        <xdr:cNvPr id="2987" name="Text Box 24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165100</xdr:rowOff>
    </xdr:to>
    <xdr:sp macro="" textlink="">
      <xdr:nvSpPr>
        <xdr:cNvPr id="2988" name="Text Box 24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89" name="Text Box 13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</xdr:row>
      <xdr:rowOff>0</xdr:rowOff>
    </xdr:from>
    <xdr:to>
      <xdr:col>1</xdr:col>
      <xdr:colOff>65087</xdr:colOff>
      <xdr:row>40</xdr:row>
      <xdr:rowOff>174625</xdr:rowOff>
    </xdr:to>
    <xdr:sp macro="" textlink="">
      <xdr:nvSpPr>
        <xdr:cNvPr id="2990" name="Text Box 13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2548890" y="7548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2991" name="Text Box 13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2992" name="Text Box 13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50800</xdr:rowOff>
    </xdr:to>
    <xdr:sp macro="" textlink="">
      <xdr:nvSpPr>
        <xdr:cNvPr id="2993" name="Text Box 24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2994" name="Text Box 13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2995" name="Text Box 13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50800</xdr:rowOff>
    </xdr:to>
    <xdr:sp macro="" textlink="">
      <xdr:nvSpPr>
        <xdr:cNvPr id="2996" name="Text Box 24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50800</xdr:rowOff>
    </xdr:to>
    <xdr:sp macro="" textlink="">
      <xdr:nvSpPr>
        <xdr:cNvPr id="2997" name="Text Box 24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2998" name="Text Box 13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2999" name="Text Box 13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3000" name="Text Box 13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3001" name="Text Box 13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50800</xdr:rowOff>
    </xdr:to>
    <xdr:sp macro="" textlink="">
      <xdr:nvSpPr>
        <xdr:cNvPr id="3002" name="Text Box 24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3003" name="Text Box 13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3004" name="Text Box 13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50800</xdr:rowOff>
    </xdr:to>
    <xdr:sp macro="" textlink="">
      <xdr:nvSpPr>
        <xdr:cNvPr id="3005" name="Text Box 24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50800</xdr:rowOff>
    </xdr:to>
    <xdr:sp macro="" textlink="">
      <xdr:nvSpPr>
        <xdr:cNvPr id="3006" name="Text Box 24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3007" name="Text Box 13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40</xdr:row>
      <xdr:rowOff>0</xdr:rowOff>
    </xdr:from>
    <xdr:to>
      <xdr:col>1</xdr:col>
      <xdr:colOff>65087</xdr:colOff>
      <xdr:row>41</xdr:row>
      <xdr:rowOff>60325</xdr:rowOff>
    </xdr:to>
    <xdr:sp macro="" textlink="">
      <xdr:nvSpPr>
        <xdr:cNvPr id="3008" name="Text Box 13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2548890" y="775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09" name="Text Box 13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10" name="Text Box 13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011" name="Text Box 24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12" name="Text Box 13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13" name="Text Box 13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014" name="Text Box 24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015" name="Text Box 24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16" name="Text Box 13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17" name="Text Box 13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3018" name="Text Box 13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3019" name="Text Box 13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3020" name="Text Box 24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3021" name="Text Box 13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3022" name="Text Box 13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3023" name="Text Box 24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3024" name="Text Box 24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3025" name="Text Box 13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3026" name="Text Box 13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27" name="Text Box 13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28" name="Text Box 13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029" name="Text Box 24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30" name="Text Box 13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31" name="Text Box 13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032" name="Text Box 24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033" name="Text Box 24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34" name="Text Box 13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35" name="Text Box 13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36" name="Text Box 13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37" name="Text Box 13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038" name="Text Box 24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39" name="Text Box 13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40" name="Text Box 13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041" name="Text Box 24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042" name="Text Box 24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43" name="Text Box 13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44" name="Text Box 13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45" name="Text Box 13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46" name="Text Box 13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047" name="Text Box 24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48" name="Text Box 13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49" name="Text Box 13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050" name="Text Box 24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051" name="Text Box 24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52" name="Text Box 13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053" name="Text Box 13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54" name="Text Box 13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55" name="Text Box 13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056" name="Text Box 24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57" name="Text Box 13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58" name="Text Box 13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059" name="Text Box 24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060" name="Text Box 24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61" name="Text Box 13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62" name="Text Box 13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63" name="Text Box 13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64" name="Text Box 13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065" name="Text Box 24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66" name="Text Box 13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67" name="Text Box 13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068" name="Text Box 24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069" name="Text Box 24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70" name="Text Box 13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71" name="Text Box 13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072" name="Text Box 13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073" name="Text Box 13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074" name="Text Box 24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075" name="Text Box 1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076" name="Text Box 13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077" name="Text Box 24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078" name="Text Box 24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079" name="Text Box 13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080" name="Text Box 13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81" name="Text Box 13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82" name="Text Box 13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083" name="Text Box 24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86" name="Text Box 13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87" name="Text Box 13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088" name="Text Box 24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089" name="Text Box 24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91" name="Text Box 13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092" name="Text Box 13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093" name="Text Box 13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095" name="Text Box 13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097" name="Text Box 24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098" name="Text Box 13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099" name="Text Box 1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100" name="Text Box 2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101" name="Text Box 2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105" name="Text Box 13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106" name="Text Box 13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107" name="Text Box 13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108" name="Text Box 13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109" name="Text Box 24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110" name="Text Box 13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111" name="Text Box 13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112" name="Text Box 24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113" name="Text Box 24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114" name="Text Box 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115" name="Text Box 13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16" name="Text Box 13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17" name="Text Box 13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118" name="Text Box 24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19" name="Text Box 13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20" name="Text Box 13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121" name="Text Box 24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122" name="Text Box 24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23" name="Text Box 13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24" name="Text Box 1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125" name="Text Box 13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126" name="Text Box 13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127" name="Text Box 24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128" name="Text Box 13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129" name="Text Box 13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130" name="Text Box 24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131" name="Text Box 24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132" name="Text Box 13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133" name="Text Box 13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34" name="Text Box 1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35" name="Text Box 13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136" name="Text Box 24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37" name="Text Box 13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38" name="Text Box 1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139" name="Text Box 2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140" name="Text Box 2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41" name="Text Box 13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42" name="Text Box 13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43" name="Text Box 13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44" name="Text Box 1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145" name="Text Box 2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46" name="Text Box 13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47" name="Text Box 13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148" name="Text Box 24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149" name="Text Box 24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50" name="Text Box 13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51" name="Text Box 13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52" name="Text Box 1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53" name="Text Box 13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154" name="Text Box 24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55" name="Text Box 13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56" name="Text Box 13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157" name="Text Box 24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158" name="Text Box 24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59" name="Text Box 13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60" name="Text Box 13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61" name="Text Box 13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62" name="Text Box 13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163" name="Text Box 24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64" name="Text Box 1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65" name="Text Box 13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166" name="Text Box 24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167" name="Text Box 24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68" name="Text Box 13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169" name="Text Box 13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70" name="Text Box 13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71" name="Text Box 13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172" name="Text Box 24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73" name="Text Box 13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74" name="Text Box 1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175" name="Text Box 2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176" name="Text Box 24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77" name="Text Box 13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78" name="Text Box 13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79" name="Text Box 13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80" name="Text Box 1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181" name="Text Box 2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82" name="Text Box 1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83" name="Text Box 13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184" name="Text Box 24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185" name="Text Box 2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86" name="Text Box 13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87" name="Text Box 13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188" name="Text Box 13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189" name="Text Box 13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190" name="Text Box 24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191" name="Text Box 13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192" name="Text Box 13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193" name="Text Box 2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194" name="Text Box 2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195" name="Text Box 13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196" name="Text Box 13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97" name="Text Box 13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198" name="Text Box 13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199" name="Text Box 24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200" name="Text Box 13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201" name="Text Box 13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202" name="Text Box 24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203" name="Text Box 24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204" name="Text Box 1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205" name="Text Box 13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781050" y="1859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206" name="Text Box 13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207" name="Text Box 1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208" name="Text Box 2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209" name="Text Box 13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210" name="Text Box 13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211" name="Text Box 24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212" name="Text Box 24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213" name="Text Box 13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214" name="Text Box 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215" name="Text Box 13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216" name="Text Box 13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217" name="Text Box 24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218" name="Text Box 13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219" name="Text Box 13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220" name="Text Box 24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221" name="Text Box 24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222" name="Text Box 13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223" name="Text Box 1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24" name="Text Box 1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25" name="Text Box 13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226" name="Text Box 24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27" name="Text Box 13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28" name="Text Box 13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229" name="Text Box 24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230" name="Text Box 24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31" name="Text Box 13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32" name="Text Box 13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33" name="Text Box 13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34" name="Text Box 1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35" name="Text Box 2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36" name="Text Box 13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37" name="Text Box 13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38" name="Text Box 24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39" name="Text Box 24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40" name="Text Box 13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41" name="Text Box 1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42" name="Text Box 1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43" name="Text Box 13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244" name="Text Box 24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45" name="Text Box 13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46" name="Text Box 13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247" name="Text Box 24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248" name="Text Box 24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49" name="Text Box 13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50" name="Text Box 13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51" name="Text Box 13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52" name="Text Box 13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53" name="Text Box 24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54" name="Text Box 1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55" name="Text Box 13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56" name="Text Box 24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57" name="Text Box 24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58" name="Text Box 13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59" name="Text Box 13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60" name="Text Box 13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61" name="Text Box 13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62" name="Text Box 24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63" name="Text Box 13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64" name="Text Box 1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65" name="Text Box 2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66" name="Text Box 24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67" name="Text Box 13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68" name="Text Box 13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69" name="Text Box 1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70" name="Text Box 13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271" name="Text Box 24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72" name="Text Box 13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73" name="Text Box 13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274" name="Text Box 24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3275" name="Text Box 2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76" name="Text Box 13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3277" name="Text Box 13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78" name="Text Box 13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79" name="Text Box 13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80" name="Text Box 24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81" name="Text Box 13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82" name="Text Box 13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83" name="Text Box 2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84" name="Text Box 2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85" name="Text Box 1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86" name="Text Box 13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87" name="Text Box 13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88" name="Text Box 13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89" name="Text Box 24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90" name="Text Box 13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91" name="Text Box 13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92" name="Text Box 24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93" name="Text Box 24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94" name="Text Box 1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95" name="Text Box 13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96" name="Text Box 13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97" name="Text Box 13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298" name="Text Box 24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299" name="Text Box 13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300" name="Text Box 13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301" name="Text Box 24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302" name="Text Box 2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303" name="Text Box 1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304" name="Text Box 1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05" name="Text Box 13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06" name="Text Box 13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07" name="Text Box 24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08" name="Text Box 13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09" name="Text Box 13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10" name="Text Box 24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11" name="Text Box 24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12" name="Text Box 13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13" name="Text Box 13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314" name="Text Box 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315" name="Text Box 13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316" name="Text Box 24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317" name="Text Box 13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318" name="Text Box 13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319" name="Text Box 24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320" name="Text Box 24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321" name="Text Box 1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322" name="Text Box 13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23" name="Text Box 13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24" name="Text Box 1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25" name="Text Box 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26" name="Text Box 13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27" name="Text Box 13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28" name="Text Box 24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29" name="Text Box 24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30" name="Text Box 13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31" name="Text Box 13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32" name="Text Box 13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33" name="Text Box 13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34" name="Text Box 24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35" name="Text Box 1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36" name="Text Box 1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37" name="Text Box 24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38" name="Text Box 24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39" name="Text Box 13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40" name="Text Box 13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341" name="Text Box 13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342" name="Text Box 13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343" name="Text Box 24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344" name="Text Box 1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345" name="Text Box 13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346" name="Text Box 24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165100</xdr:rowOff>
    </xdr:to>
    <xdr:sp macro="" textlink="">
      <xdr:nvSpPr>
        <xdr:cNvPr id="3347" name="Text Box 2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348" name="Text Box 13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11</xdr:row>
      <xdr:rowOff>0</xdr:rowOff>
    </xdr:from>
    <xdr:to>
      <xdr:col>1</xdr:col>
      <xdr:colOff>65087</xdr:colOff>
      <xdr:row>12</xdr:row>
      <xdr:rowOff>174625</xdr:rowOff>
    </xdr:to>
    <xdr:sp macro="" textlink="">
      <xdr:nvSpPr>
        <xdr:cNvPr id="3349" name="Text Box 1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50" name="Text Box 13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51" name="Text Box 13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52" name="Text Box 24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53" name="Text Box 13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54" name="Text Box 1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55" name="Text Box 2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56" name="Text Box 24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57" name="Text Box 13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58" name="Text Box 13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59" name="Text Box 13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60" name="Text Box 13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61" name="Text Box 24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62" name="Text Box 13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63" name="Text Box 13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64" name="Text Box 24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65" name="Text Box 2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66" name="Text Box 13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67" name="Text Box 13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68" name="Text Box 13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69" name="Text Box 13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70" name="Text Box 24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71" name="Text Box 13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72" name="Text Box 13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73" name="Text Box 24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74" name="Text Box 24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75" name="Text Box 13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76" name="Text Box 13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77" name="Text Box 13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78" name="Text Box 13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79" name="Text Box 24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80" name="Text Box 13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81" name="Text Box 13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82" name="Text Box 24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83" name="Text Box 24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84" name="Text Box 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85" name="Text Box 13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86" name="Text Box 13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87" name="Text Box 13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88" name="Text Box 24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89" name="Text Box 13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90" name="Text Box 13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91" name="Text Box 24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92" name="Text Box 24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93" name="Text Box 13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94" name="Text Box 1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95" name="Text Box 13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96" name="Text Box 13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397" name="Text Box 24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98" name="Text Box 13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399" name="Text Box 13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400" name="Text Box 24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401" name="Text Box 2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402" name="Text Box 1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403" name="Text Box 13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04" name="Text Box 1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05" name="Text Box 13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06" name="Text Box 24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07" name="Text Box 13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08" name="Text Box 13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09" name="Text Box 24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10" name="Text Box 24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11" name="Text Box 13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12" name="Text Box 13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413" name="Text Box 13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414" name="Text Box 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415" name="Text Box 2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416" name="Text Box 1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417" name="Text Box 13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418" name="Text Box 24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419" name="Text Box 24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420" name="Text Box 13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421" name="Text Box 13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22" name="Text Box 13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23" name="Text Box 13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24" name="Text Box 24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25" name="Text Box 13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26" name="Text Box 13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27" name="Text Box 2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28" name="Text Box 24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29" name="Text Box 1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30" name="Text Box 13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31" name="Text Box 13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32" name="Text Box 13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33" name="Text Box 24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34" name="Text Box 1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35" name="Text Box 13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36" name="Text Box 24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37" name="Text Box 24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38" name="Text Box 13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39" name="Text Box 13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440" name="Text Box 13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441" name="Text Box 13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442" name="Text Box 24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443" name="Text Box 1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444" name="Text Box 1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445" name="Text Box 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165100</xdr:rowOff>
    </xdr:to>
    <xdr:sp macro="" textlink="">
      <xdr:nvSpPr>
        <xdr:cNvPr id="3446" name="Text Box 24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447" name="Text Box 13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12</xdr:row>
      <xdr:rowOff>0</xdr:rowOff>
    </xdr:from>
    <xdr:to>
      <xdr:col>1</xdr:col>
      <xdr:colOff>65087</xdr:colOff>
      <xdr:row>13</xdr:row>
      <xdr:rowOff>174625</xdr:rowOff>
    </xdr:to>
    <xdr:sp macro="" textlink="">
      <xdr:nvSpPr>
        <xdr:cNvPr id="3448" name="Text Box 13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49" name="Text Box 13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50" name="Text Box 13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51" name="Text Box 24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52" name="Text Box 13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53" name="Text Box 13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54" name="Text Box 24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55" name="Text Box 2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56" name="Text Box 13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57" name="Text Box 13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58" name="Text Box 13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59" name="Text Box 13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60" name="Text Box 24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61" name="Text Box 13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62" name="Text Box 13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63" name="Text Box 24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64" name="Text Box 24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65" name="Text Box 13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66" name="Text Box 13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67" name="Text Box 13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68" name="Text Box 13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69" name="Text Box 24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70" name="Text Box 13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71" name="Text Box 13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72" name="Text Box 24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73" name="Text Box 24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74" name="Text Box 1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75" name="Text Box 13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76" name="Text Box 13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77" name="Text Box 13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78" name="Text Box 24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79" name="Text Box 13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80" name="Text Box 13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81" name="Text Box 24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82" name="Text Box 2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83" name="Text Box 1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84" name="Text Box 1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85" name="Text Box 13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86" name="Text Box 13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87" name="Text Box 24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88" name="Text Box 13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89" name="Text Box 13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90" name="Text Box 24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91" name="Text Box 24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92" name="Text Box 13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93" name="Text Box 13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94" name="Text Box 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95" name="Text Box 13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96" name="Text Box 24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97" name="Text Box 13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498" name="Text Box 13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499" name="Text Box 24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500" name="Text Box 24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501" name="Text Box 13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502" name="Text Box 13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03" name="Text Box 13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04" name="Text Box 1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05" name="Text Box 2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06" name="Text Box 13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07" name="Text Box 13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08" name="Text Box 24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09" name="Text Box 2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10" name="Text Box 13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11" name="Text Box 13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512" name="Text Box 13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513" name="Text Box 13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514" name="Text Box 24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515" name="Text Box 13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516" name="Text Box 13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517" name="Text Box 24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518" name="Text Box 24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519" name="Text Box 13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520" name="Text Box 13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21" name="Text Box 1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22" name="Text Box 1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23" name="Text Box 24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24" name="Text Box 1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25" name="Text Box 13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26" name="Text Box 24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27" name="Text Box 24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28" name="Text Box 13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29" name="Text Box 13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30" name="Text Box 13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31" name="Text Box 13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32" name="Text Box 24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33" name="Text Box 1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34" name="Text Box 1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35" name="Text Box 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36" name="Text Box 24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37" name="Text Box 13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38" name="Text Box 13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539" name="Text Box 13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540" name="Text Box 13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541" name="Text Box 24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542" name="Text Box 13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543" name="Text Box 13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544" name="Text Box 24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3545" name="Text Box 2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546" name="Text Box 13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3547" name="Text Box 13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48" name="Text Box 1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49" name="Text Box 13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50" name="Text Box 24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51" name="Text Box 13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52" name="Text Box 13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53" name="Text Box 24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54" name="Text Box 24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55" name="Text Box 13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56" name="Text Box 13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57" name="Text Box 13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58" name="Text Box 13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59" name="Text Box 24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60" name="Text Box 13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61" name="Text Box 13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62" name="Text Box 2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63" name="Text Box 24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64" name="Text Box 1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65" name="Text Box 13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66" name="Text Box 13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67" name="Text Box 13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68" name="Text Box 24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69" name="Text Box 13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70" name="Text Box 13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71" name="Text Box 24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72" name="Text Box 24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73" name="Text Box 13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74" name="Text Box 1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75" name="Text Box 1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76" name="Text Box 1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77" name="Text Box 2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78" name="Text Box 13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79" name="Text Box 13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80" name="Text Box 24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81" name="Text Box 24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82" name="Text Box 13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83" name="Text Box 13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84" name="Text Box 1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85" name="Text Box 13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86" name="Text Box 24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87" name="Text Box 13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88" name="Text Box 13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89" name="Text Box 24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90" name="Text Box 24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91" name="Text Box 13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92" name="Text Box 13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93" name="Text Box 13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94" name="Text Box 1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95" name="Text Box 2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96" name="Text Box 13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597" name="Text Box 13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98" name="Text Box 24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599" name="Text Box 24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600" name="Text Box 13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601" name="Text Box 13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02" name="Text Box 13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03" name="Text Box 13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04" name="Text Box 24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05" name="Text Box 13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06" name="Text Box 13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07" name="Text Box 24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08" name="Text Box 24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09" name="Text Box 13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10" name="Text Box 13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611" name="Text Box 13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612" name="Text Box 13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613" name="Text Box 24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614" name="Text Box 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615" name="Text Box 13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616" name="Text Box 24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617" name="Text Box 24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618" name="Text Box 13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619" name="Text Box 13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20" name="Text Box 13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21" name="Text Box 13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22" name="Text Box 24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23" name="Text Box 1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24" name="Text Box 1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25" name="Text Box 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26" name="Text Box 24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27" name="Text Box 13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28" name="Text Box 13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29" name="Text Box 13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30" name="Text Box 13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31" name="Text Box 24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32" name="Text Box 13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33" name="Text Box 13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34" name="Text Box 24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35" name="Text Box 2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36" name="Text Box 1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37" name="Text Box 13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638" name="Text Box 13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639" name="Text Box 13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640" name="Text Box 24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641" name="Text Box 13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642" name="Text Box 13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643" name="Text Box 24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3644" name="Text Box 24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645" name="Text Box 13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3646" name="Text Box 13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47" name="Text Box 13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48" name="Text Box 13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49" name="Text Box 2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50" name="Text Box 1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51" name="Text Box 13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52" name="Text Box 24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53" name="Text Box 24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54" name="Text Box 1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55" name="Text Box 13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56" name="Text Box 13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57" name="Text Box 13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58" name="Text Box 24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59" name="Text Box 13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60" name="Text Box 13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61" name="Text Box 24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62" name="Text Box 24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63" name="Text Box 13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64" name="Text Box 1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65" name="Text Box 13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66" name="Text Box 1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67" name="Text Box 2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68" name="Text Box 13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69" name="Text Box 13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70" name="Text Box 24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71" name="Text Box 24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72" name="Text Box 13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73" name="Text Box 13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74" name="Text Box 1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75" name="Text Box 13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76" name="Text Box 24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77" name="Text Box 13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78" name="Text Box 13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79" name="Text Box 24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80" name="Text Box 24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81" name="Text Box 13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82" name="Text Box 13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83" name="Text Box 13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84" name="Text Box 1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85" name="Text Box 2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86" name="Text Box 13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87" name="Text Box 13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88" name="Text Box 24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89" name="Text Box 24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90" name="Text Box 13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91" name="Text Box 13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92" name="Text Box 13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93" name="Text Box 13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94" name="Text Box 24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95" name="Text Box 13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96" name="Text Box 13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97" name="Text Box 24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698" name="Text Box 24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699" name="Text Box 13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700" name="Text Box 13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01" name="Text Box 13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02" name="Text Box 13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03" name="Text Box 24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04" name="Text Box 1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05" name="Text Box 1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06" name="Text Box 24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07" name="Text Box 24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08" name="Text Box 13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09" name="Text Box 13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710" name="Text Box 13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711" name="Text Box 13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712" name="Text Box 24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713" name="Text Box 13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714" name="Text Box 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715" name="Text Box 2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716" name="Text Box 2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717" name="Text Box 13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718" name="Text Box 1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19" name="Text Box 13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20" name="Text Box 13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21" name="Text Box 24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22" name="Text Box 13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23" name="Text Box 13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24" name="Text Box 24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25" name="Text Box 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26" name="Text Box 13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27" name="Text Box 13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28" name="Text Box 13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29" name="Text Box 1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30" name="Text Box 2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31" name="Text Box 1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32" name="Text Box 13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33" name="Text Box 24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34" name="Text Box 24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35" name="Text Box 13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36" name="Text Box 13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737" name="Text Box 13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738" name="Text Box 13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739" name="Text Box 24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740" name="Text Box 13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741" name="Text Box 13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742" name="Text Box 24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3743" name="Text Box 24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744" name="Text Box 1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3745" name="Text Box 13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46" name="Text Box 13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47" name="Text Box 13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48" name="Text Box 24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49" name="Text Box 13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50" name="Text Box 13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51" name="Text Box 24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52" name="Text Box 24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53" name="Text Box 13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54" name="Text Box 1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55" name="Text Box 13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56" name="Text Box 13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57" name="Text Box 24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58" name="Text Box 13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59" name="Text Box 13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60" name="Text Box 24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61" name="Text Box 24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62" name="Text Box 13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63" name="Text Box 13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64" name="Text Box 1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65" name="Text Box 13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66" name="Text Box 24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67" name="Text Box 13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68" name="Text Box 13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69" name="Text Box 24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70" name="Text Box 24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71" name="Text Box 13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72" name="Text Box 13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73" name="Text Box 13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74" name="Text Box 1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75" name="Text Box 2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76" name="Text Box 13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77" name="Text Box 13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78" name="Text Box 24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79" name="Text Box 24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80" name="Text Box 13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81" name="Text Box 13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82" name="Text Box 13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83" name="Text Box 1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84" name="Text Box 2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85" name="Text Box 1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86" name="Text Box 13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87" name="Text Box 24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88" name="Text Box 24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89" name="Text Box 13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90" name="Text Box 13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91" name="Text Box 13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92" name="Text Box 13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93" name="Text Box 24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94" name="Text Box 1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95" name="Text Box 13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96" name="Text Box 2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797" name="Text Box 2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98" name="Text Box 13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799" name="Text Box 13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00" name="Text Box 13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01" name="Text Box 13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02" name="Text Box 24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03" name="Text Box 13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04" name="Text Box 1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05" name="Text Box 2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06" name="Text Box 24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07" name="Text Box 13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08" name="Text Box 13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809" name="Text Box 13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810" name="Text Box 1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811" name="Text Box 2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812" name="Text Box 13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813" name="Text Box 13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814" name="Text Box 24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815" name="Text Box 2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816" name="Text Box 13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817" name="Text Box 13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18" name="Text Box 13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19" name="Text Box 13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20" name="Text Box 24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21" name="Text Box 13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22" name="Text Box 13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23" name="Text Box 24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24" name="Text Box 24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25" name="Text Box 13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26" name="Text Box 1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27" name="Text Box 1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28" name="Text Box 13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29" name="Text Box 24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30" name="Text Box 13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31" name="Text Box 13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32" name="Text Box 24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33" name="Text Box 24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34" name="Text Box 1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35" name="Text Box 13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836" name="Text Box 13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837" name="Text Box 13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838" name="Text Box 24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839" name="Text Box 13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840" name="Text Box 13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841" name="Text Box 24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3842" name="Text Box 24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843" name="Text Box 13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3844" name="Text Box 1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45" name="Text Box 1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46" name="Text Box 13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47" name="Text Box 24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48" name="Text Box 13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49" name="Text Box 13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50" name="Text Box 24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51" name="Text Box 24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52" name="Text Box 13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53" name="Text Box 13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54" name="Text Box 1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55" name="Text Box 13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56" name="Text Box 24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57" name="Text Box 13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58" name="Text Box 1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59" name="Text Box 24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60" name="Text Box 24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61" name="Text Box 13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62" name="Text Box 13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63" name="Text Box 13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64" name="Text Box 1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65" name="Text Box 2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66" name="Text Box 13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67" name="Text Box 13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68" name="Text Box 24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69" name="Text Box 24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70" name="Text Box 13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71" name="Text Box 13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72" name="Text Box 13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73" name="Text Box 13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74" name="Text Box 24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75" name="Text Box 13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76" name="Text Box 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77" name="Text Box 2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78" name="Text Box 2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79" name="Text Box 13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80" name="Text Box 13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81" name="Text Box 13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82" name="Text Box 13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83" name="Text Box 24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84" name="Text Box 1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85" name="Text Box 13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86" name="Text Box 24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87" name="Text Box 24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88" name="Text Box 13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89" name="Text Box 13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90" name="Text Box 13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91" name="Text Box 13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92" name="Text Box 24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93" name="Text Box 13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94" name="Text Box 1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95" name="Text Box 2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896" name="Text Box 24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97" name="Text Box 13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898" name="Text Box 13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899" name="Text Box 13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00" name="Text Box 13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01" name="Text Box 24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02" name="Text Box 13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03" name="Text Box 13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04" name="Text Box 24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05" name="Text Box 2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06" name="Text Box 13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07" name="Text Box 13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908" name="Text Box 13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909" name="Text Box 13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910" name="Text Box 24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911" name="Text Box 13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912" name="Text Box 13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913" name="Text Box 24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914" name="Text Box 24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915" name="Text Box 13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916" name="Text Box 13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17" name="Text Box 13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18" name="Text Box 13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19" name="Text Box 24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20" name="Text Box 13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21" name="Text Box 13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22" name="Text Box 24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23" name="Text Box 24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24" name="Text Box 1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25" name="Text Box 13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26" name="Text Box 13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27" name="Text Box 1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28" name="Text Box 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29" name="Text Box 1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30" name="Text Box 13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31" name="Text Box 24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32" name="Text Box 24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33" name="Text Box 13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34" name="Text Box 1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935" name="Text Box 13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936" name="Text Box 13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937" name="Text Box 24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938" name="Text Box 13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939" name="Text Box 13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940" name="Text Box 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3941" name="Text Box 2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942" name="Text Box 13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3943" name="Text Box 13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44" name="Text Box 1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45" name="Text Box 13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46" name="Text Box 24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47" name="Text Box 13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48" name="Text Box 13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49" name="Text Box 24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50" name="Text Box 24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51" name="Text Box 13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52" name="Text Box 13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53" name="Text Box 13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54" name="Text Box 1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55" name="Text Box 2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56" name="Text Box 13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57" name="Text Box 13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58" name="Text Box 24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59" name="Text Box 24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60" name="Text Box 13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61" name="Text Box 13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62" name="Text Box 13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63" name="Text Box 13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64" name="Text Box 24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65" name="Text Box 13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66" name="Text Box 13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67" name="Text Box 24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68" name="Text Box 2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69" name="Text Box 13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70" name="Text Box 13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71" name="Text Box 13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72" name="Text Box 13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73" name="Text Box 24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74" name="Text Box 1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75" name="Text Box 13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76" name="Text Box 24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77" name="Text Box 24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78" name="Text Box 13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79" name="Text Box 1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80" name="Text Box 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81" name="Text Box 13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82" name="Text Box 24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83" name="Text Box 13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84" name="Text Box 1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85" name="Text Box 2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86" name="Text Box 24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87" name="Text Box 13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88" name="Text Box 13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89" name="Text Box 13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90" name="Text Box 13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91" name="Text Box 24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92" name="Text Box 13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93" name="Text Box 13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94" name="Text Box 24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3995" name="Text Box 2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96" name="Text Box 13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3997" name="Text Box 1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3998" name="Text Box 13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3999" name="Text Box 13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00" name="Text Box 24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01" name="Text Box 13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02" name="Text Box 13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03" name="Text Box 24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04" name="Text Box 24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05" name="Text Box 13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06" name="Text Box 13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007" name="Text Box 13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008" name="Text Box 13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4009" name="Text Box 24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010" name="Text Box 1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011" name="Text Box 13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4012" name="Text Box 24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4013" name="Text Box 24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014" name="Text Box 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015" name="Text Box 13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16" name="Text Box 13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17" name="Text Box 13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18" name="Text Box 24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19" name="Text Box 13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20" name="Text Box 13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21" name="Text Box 2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22" name="Text Box 2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23" name="Text Box 1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24" name="Text Box 1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25" name="Text Box 13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26" name="Text Box 13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27" name="Text Box 24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28" name="Text Box 13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29" name="Text Box 13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30" name="Text Box 24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31" name="Text Box 24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32" name="Text Box 13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33" name="Text Box 13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034" name="Text Box 1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035" name="Text Box 13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4036" name="Text Box 24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037" name="Text Box 13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038" name="Text Box 13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4039" name="Text Box 24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4040" name="Text Box 24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041" name="Text Box 13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042" name="Text Box 13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781050" y="2062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43" name="Text Box 13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44" name="Text Box 1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45" name="Text Box 2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46" name="Text Box 13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47" name="Text Box 13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48" name="Text Box 24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49" name="Text Box 24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50" name="Text Box 1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51" name="Text Box 13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52" name="Text Box 13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53" name="Text Box 13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54" name="Text Box 24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55" name="Text Box 13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56" name="Text Box 13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57" name="Text Box 24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58" name="Text Box 24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59" name="Text Box 13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60" name="Text Box 13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61" name="Text Box 13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62" name="Text Box 13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63" name="Text Box 24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64" name="Text Box 1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65" name="Text Box 13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66" name="Text Box 24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67" name="Text Box 2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68" name="Text Box 1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69" name="Text Box 13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70" name="Text Box 13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71" name="Text Box 13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72" name="Text Box 24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73" name="Text Box 13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74" name="Text Box 1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75" name="Text Box 2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76" name="Text Box 24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77" name="Text Box 13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78" name="Text Box 13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79" name="Text Box 13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80" name="Text Box 13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81" name="Text Box 24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82" name="Text Box 13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83" name="Text Box 13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84" name="Text Box 24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085" name="Text Box 24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86" name="Text Box 13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087" name="Text Box 13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781050" y="2265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466725</xdr:colOff>
      <xdr:row>27</xdr:row>
      <xdr:rowOff>28575</xdr:rowOff>
    </xdr:from>
    <xdr:ext cx="76200" cy="200025"/>
    <xdr:sp macro="" textlink="">
      <xdr:nvSpPr>
        <xdr:cNvPr id="4088" name="Text Box 12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7743825" y="543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381000</xdr:colOff>
      <xdr:row>27</xdr:row>
      <xdr:rowOff>180975</xdr:rowOff>
    </xdr:from>
    <xdr:to>
      <xdr:col>3</xdr:col>
      <xdr:colOff>2181225</xdr:colOff>
      <xdr:row>28</xdr:row>
      <xdr:rowOff>0</xdr:rowOff>
    </xdr:to>
    <xdr:sp macro="" textlink="">
      <xdr:nvSpPr>
        <xdr:cNvPr id="4090" name="Line 17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ShapeType="1"/>
        </xdr:cNvSpPr>
      </xdr:nvSpPr>
      <xdr:spPr bwMode="auto">
        <a:xfrm>
          <a:off x="3263900" y="5591175"/>
          <a:ext cx="1800225" cy="22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180975</xdr:colOff>
      <xdr:row>4</xdr:row>
      <xdr:rowOff>0</xdr:rowOff>
    </xdr:from>
    <xdr:ext cx="76200" cy="200025"/>
    <xdr:sp macro="" textlink="">
      <xdr:nvSpPr>
        <xdr:cNvPr id="4091" name="Text Box 18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8042275" y="81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190501</xdr:rowOff>
    </xdr:to>
    <xdr:sp macro="" textlink="">
      <xdr:nvSpPr>
        <xdr:cNvPr id="4092" name="Text Box 22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8432800" y="72390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2228850</xdr:colOff>
      <xdr:row>36</xdr:row>
      <xdr:rowOff>0</xdr:rowOff>
    </xdr:from>
    <xdr:ext cx="76200" cy="200025"/>
    <xdr:sp macro="" textlink="">
      <xdr:nvSpPr>
        <xdr:cNvPr id="4093" name="Text Box 24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5111750" y="723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4</xdr:row>
      <xdr:rowOff>0</xdr:rowOff>
    </xdr:from>
    <xdr:ext cx="76200" cy="200025"/>
    <xdr:sp macro="" textlink="">
      <xdr:nvSpPr>
        <xdr:cNvPr id="4094" name="Text Box 30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8613775" y="81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4</xdr:row>
      <xdr:rowOff>0</xdr:rowOff>
    </xdr:from>
    <xdr:ext cx="76200" cy="200025"/>
    <xdr:sp macro="" textlink="">
      <xdr:nvSpPr>
        <xdr:cNvPr id="4095" name="Text Box 31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8613775" y="81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200025"/>
    <xdr:sp macro="" textlink="">
      <xdr:nvSpPr>
        <xdr:cNvPr id="4096" name="Text Box 32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9309100" y="81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466725</xdr:colOff>
      <xdr:row>23</xdr:row>
      <xdr:rowOff>28575</xdr:rowOff>
    </xdr:from>
    <xdr:ext cx="76200" cy="200025"/>
    <xdr:sp macro="" textlink="">
      <xdr:nvSpPr>
        <xdr:cNvPr id="4097" name="Text Box 12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7743825" y="4625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466725</xdr:colOff>
      <xdr:row>25</xdr:row>
      <xdr:rowOff>28575</xdr:rowOff>
    </xdr:from>
    <xdr:ext cx="76200" cy="200025"/>
    <xdr:sp macro="" textlink="">
      <xdr:nvSpPr>
        <xdr:cNvPr id="4098" name="Text Box 12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7743825" y="503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099" name="Text Box 13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100" name="Text Box 13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101" name="Text Box 24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102" name="Text Box 13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103" name="Text Box 13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104" name="Text Box 24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105" name="Text Box 24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106" name="Text Box 13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107" name="Text Box 13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590550" y="1752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180975</xdr:colOff>
      <xdr:row>39</xdr:row>
      <xdr:rowOff>0</xdr:rowOff>
    </xdr:from>
    <xdr:ext cx="76200" cy="200025"/>
    <xdr:sp macro="" textlink="">
      <xdr:nvSpPr>
        <xdr:cNvPr id="4108" name="Text Box 18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7480935" y="8534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39</xdr:row>
      <xdr:rowOff>0</xdr:rowOff>
    </xdr:from>
    <xdr:ext cx="76200" cy="200025"/>
    <xdr:sp macro="" textlink="">
      <xdr:nvSpPr>
        <xdr:cNvPr id="4109" name="Text Box 30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8273415" y="8534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39</xdr:row>
      <xdr:rowOff>0</xdr:rowOff>
    </xdr:from>
    <xdr:ext cx="76200" cy="200025"/>
    <xdr:sp macro="" textlink="">
      <xdr:nvSpPr>
        <xdr:cNvPr id="4110" name="Text Box 31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8273415" y="8534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180975</xdr:colOff>
      <xdr:row>39</xdr:row>
      <xdr:rowOff>0</xdr:rowOff>
    </xdr:from>
    <xdr:ext cx="76200" cy="200025"/>
    <xdr:sp macro="" textlink="">
      <xdr:nvSpPr>
        <xdr:cNvPr id="4111" name="Text Box 18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7480935" y="8534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39</xdr:row>
      <xdr:rowOff>0</xdr:rowOff>
    </xdr:from>
    <xdr:ext cx="76200" cy="200025"/>
    <xdr:sp macro="" textlink="">
      <xdr:nvSpPr>
        <xdr:cNvPr id="4112" name="Text Box 30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8273415" y="8534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39</xdr:row>
      <xdr:rowOff>0</xdr:rowOff>
    </xdr:from>
    <xdr:ext cx="76200" cy="200025"/>
    <xdr:sp macro="" textlink="">
      <xdr:nvSpPr>
        <xdr:cNvPr id="4113" name="Text Box 31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8273415" y="8534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4114" name="Text Box 13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4115" name="Text Box 13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4116" name="Text Box 24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4117" name="Text Box 13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4118" name="Text Box 13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4119" name="Text Box 24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4120" name="Text Box 24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4121" name="Text Box 13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4122" name="Text Box 13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123" name="Text Box 13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781050" y="10241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124" name="Text Box 13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781050" y="10241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4125" name="Text Box 24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781050" y="10241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126" name="Text Box 13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781050" y="10241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127" name="Text Box 13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781050" y="10241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4128" name="Text Box 24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781050" y="10241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165100</xdr:rowOff>
    </xdr:to>
    <xdr:sp macro="" textlink="">
      <xdr:nvSpPr>
        <xdr:cNvPr id="4129" name="Text Box 24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781050" y="10241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130" name="Text Box 13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781050" y="10241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14</xdr:row>
      <xdr:rowOff>0</xdr:rowOff>
    </xdr:from>
    <xdr:to>
      <xdr:col>1</xdr:col>
      <xdr:colOff>65087</xdr:colOff>
      <xdr:row>15</xdr:row>
      <xdr:rowOff>174625</xdr:rowOff>
    </xdr:to>
    <xdr:sp macro="" textlink="">
      <xdr:nvSpPr>
        <xdr:cNvPr id="4131" name="Text Box 13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781050" y="10241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4132" name="Text Box 13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781050" y="10444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4133" name="Text Box 13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781050" y="10444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4134" name="Text Box 24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781050" y="10444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4135" name="Text Box 13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781050" y="10444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4136" name="Text Box 13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781050" y="10444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4137" name="Text Box 24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781050" y="10444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165100</xdr:rowOff>
    </xdr:to>
    <xdr:sp macro="" textlink="">
      <xdr:nvSpPr>
        <xdr:cNvPr id="4138" name="Text Box 24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781050" y="10444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4139" name="Text Box 13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781050" y="10444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15</xdr:row>
      <xdr:rowOff>0</xdr:rowOff>
    </xdr:from>
    <xdr:to>
      <xdr:col>1</xdr:col>
      <xdr:colOff>65087</xdr:colOff>
      <xdr:row>16</xdr:row>
      <xdr:rowOff>174625</xdr:rowOff>
    </xdr:to>
    <xdr:sp macro="" textlink="">
      <xdr:nvSpPr>
        <xdr:cNvPr id="4140" name="Text Box 13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781050" y="10444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141" name="Text Box 13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142" name="Text Box 13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4143" name="Text Box 24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144" name="Text Box 13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145" name="Text Box 13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4146" name="Text Box 24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4147" name="Text Box 24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148" name="Text Box 13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149" name="Text Box 13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150" name="Text Box 13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151" name="Text Box 13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4152" name="Text Box 24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153" name="Text Box 13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154" name="Text Box 13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4155" name="Text Box 24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165100</xdr:rowOff>
    </xdr:to>
    <xdr:sp macro="" textlink="">
      <xdr:nvSpPr>
        <xdr:cNvPr id="4156" name="Text Box 24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157" name="Text Box 13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</xdr:row>
      <xdr:rowOff>0</xdr:rowOff>
    </xdr:from>
    <xdr:to>
      <xdr:col>1</xdr:col>
      <xdr:colOff>65087</xdr:colOff>
      <xdr:row>17</xdr:row>
      <xdr:rowOff>174625</xdr:rowOff>
    </xdr:to>
    <xdr:sp macro="" textlink="">
      <xdr:nvSpPr>
        <xdr:cNvPr id="4158" name="Text Box 13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781050" y="106476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159" name="Text Box 13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160" name="Text Box 13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4161" name="Text Box 24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162" name="Text Box 13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163" name="Text Box 13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4164" name="Text Box 24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4165" name="Text Box 24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166" name="Text Box 13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167" name="Text Box 13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168" name="Text Box 13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169" name="Text Box 13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4170" name="Text Box 24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171" name="Text Box 13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172" name="Text Box 13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4173" name="Text Box 24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165100</xdr:rowOff>
    </xdr:to>
    <xdr:sp macro="" textlink="">
      <xdr:nvSpPr>
        <xdr:cNvPr id="4174" name="Text Box 24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175" name="Text Box 13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17</xdr:row>
      <xdr:rowOff>0</xdr:rowOff>
    </xdr:from>
    <xdr:to>
      <xdr:col>1</xdr:col>
      <xdr:colOff>65087</xdr:colOff>
      <xdr:row>18</xdr:row>
      <xdr:rowOff>174625</xdr:rowOff>
    </xdr:to>
    <xdr:sp macro="" textlink="">
      <xdr:nvSpPr>
        <xdr:cNvPr id="4176" name="Text Box 13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781050" y="10850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177" name="Text Box 13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178" name="Text Box 13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4179" name="Text Box 24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180" name="Text Box 13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181" name="Text Box 13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4182" name="Text Box 24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4183" name="Text Box 24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184" name="Text Box 13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185" name="Text Box 13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186" name="Text Box 13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187" name="Text Box 13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4188" name="Text Box 24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189" name="Text Box 13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190" name="Text Box 13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4191" name="Text Box 24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165100</xdr:rowOff>
    </xdr:to>
    <xdr:sp macro="" textlink="">
      <xdr:nvSpPr>
        <xdr:cNvPr id="4192" name="Text Box 24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193" name="Text Box 13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18</xdr:row>
      <xdr:rowOff>0</xdr:rowOff>
    </xdr:from>
    <xdr:to>
      <xdr:col>1</xdr:col>
      <xdr:colOff>65087</xdr:colOff>
      <xdr:row>19</xdr:row>
      <xdr:rowOff>174625</xdr:rowOff>
    </xdr:to>
    <xdr:sp macro="" textlink="">
      <xdr:nvSpPr>
        <xdr:cNvPr id="4194" name="Text Box 13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781050" y="11054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195" name="Text Box 13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196" name="Text Box 13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197" name="Text Box 24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198" name="Text Box 13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199" name="Text Box 13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200" name="Text Box 24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201" name="Text Box 24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202" name="Text Box 13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203" name="Text Box 13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204" name="Text Box 13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205" name="Text Box 13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206" name="Text Box 24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207" name="Text Box 13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208" name="Text Box 13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209" name="Text Box 24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165100</xdr:rowOff>
    </xdr:to>
    <xdr:sp macro="" textlink="">
      <xdr:nvSpPr>
        <xdr:cNvPr id="4210" name="Text Box 24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211" name="Text Box 13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19</xdr:row>
      <xdr:rowOff>0</xdr:rowOff>
    </xdr:from>
    <xdr:to>
      <xdr:col>1</xdr:col>
      <xdr:colOff>65087</xdr:colOff>
      <xdr:row>20</xdr:row>
      <xdr:rowOff>174625</xdr:rowOff>
    </xdr:to>
    <xdr:sp macro="" textlink="">
      <xdr:nvSpPr>
        <xdr:cNvPr id="4212" name="Text Box 13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781050" y="112572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4213" name="Text Box 13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4214" name="Text Box 13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4215" name="Text Box 24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4216" name="Text Box 13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4217" name="Text Box 13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4218" name="Text Box 24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165100</xdr:rowOff>
    </xdr:to>
    <xdr:sp macro="" textlink="">
      <xdr:nvSpPr>
        <xdr:cNvPr id="4219" name="Text Box 24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4220" name="Text Box 13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20</xdr:row>
      <xdr:rowOff>0</xdr:rowOff>
    </xdr:from>
    <xdr:to>
      <xdr:col>1</xdr:col>
      <xdr:colOff>65087</xdr:colOff>
      <xdr:row>21</xdr:row>
      <xdr:rowOff>174625</xdr:rowOff>
    </xdr:to>
    <xdr:sp macro="" textlink="">
      <xdr:nvSpPr>
        <xdr:cNvPr id="4221" name="Text Box 13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781050" y="114604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4222" name="Text Box 13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781050" y="10038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4223" name="Text Box 13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781050" y="10038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4224" name="Text Box 24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781050" y="10038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4225" name="Text Box 13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781050" y="10038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4226" name="Text Box 13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781050" y="10038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4227" name="Text Box 24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781050" y="10038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165100</xdr:rowOff>
    </xdr:to>
    <xdr:sp macro="" textlink="">
      <xdr:nvSpPr>
        <xdr:cNvPr id="4228" name="Text Box 24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781050" y="10038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4229" name="Text Box 13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781050" y="10038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13</xdr:row>
      <xdr:rowOff>0</xdr:rowOff>
    </xdr:from>
    <xdr:to>
      <xdr:col>1</xdr:col>
      <xdr:colOff>65087</xdr:colOff>
      <xdr:row>14</xdr:row>
      <xdr:rowOff>174625</xdr:rowOff>
    </xdr:to>
    <xdr:sp macro="" textlink="">
      <xdr:nvSpPr>
        <xdr:cNvPr id="4230" name="Text Box 13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781050" y="10038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31" name="Text Box 13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32" name="Text Box 13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4233" name="Text Box 24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34" name="Text Box 13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35" name="Text Box 13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4236" name="Text Box 24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4237" name="Text Box 24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38" name="Text Box 13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39" name="Text Box 13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40" name="Text Box 13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41" name="Text Box 13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4242" name="Text Box 24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43" name="Text Box 13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44" name="Text Box 13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4245" name="Text Box 24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165100</xdr:rowOff>
    </xdr:to>
    <xdr:sp macro="" textlink="">
      <xdr:nvSpPr>
        <xdr:cNvPr id="4246" name="Text Box 24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47" name="Text Box 13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10</xdr:row>
      <xdr:rowOff>0</xdr:rowOff>
    </xdr:from>
    <xdr:to>
      <xdr:col>1</xdr:col>
      <xdr:colOff>65087</xdr:colOff>
      <xdr:row>11</xdr:row>
      <xdr:rowOff>174625</xdr:rowOff>
    </xdr:to>
    <xdr:sp macro="" textlink="">
      <xdr:nvSpPr>
        <xdr:cNvPr id="4248" name="Text Box 13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781050" y="94386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249" name="Text Box 13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250" name="Text Box 13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251" name="Text Box 24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252" name="Text Box 13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253" name="Text Box 13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254" name="Text Box 24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255" name="Text Box 24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256" name="Text Box 13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257" name="Text Box 13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258" name="Text Box 13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259" name="Text Box 13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260" name="Text Box 24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261" name="Text Box 13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262" name="Text Box 13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263" name="Text Box 24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264" name="Text Box 24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265" name="Text Box 13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266" name="Text Box 13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781050" y="92354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267" name="Text Box 13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268" name="Text Box 13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4269" name="Text Box 24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270" name="Text Box 13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271" name="Text Box 13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4272" name="Text Box 24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4273" name="Text Box 24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274" name="Text Box 13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275" name="Text Box 13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276" name="Text Box 13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277" name="Text Box 13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4278" name="Text Box 24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279" name="Text Box 13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280" name="Text Box 13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4281" name="Text Box 24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4282" name="Text Box 24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283" name="Text Box 13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284" name="Text Box 13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781050" y="90322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174625</xdr:rowOff>
    </xdr:to>
    <xdr:sp macro="" textlink="">
      <xdr:nvSpPr>
        <xdr:cNvPr id="4285" name="Text Box 13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174625</xdr:rowOff>
    </xdr:to>
    <xdr:sp macro="" textlink="">
      <xdr:nvSpPr>
        <xdr:cNvPr id="4286" name="Text Box 13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165100</xdr:rowOff>
    </xdr:to>
    <xdr:sp macro="" textlink="">
      <xdr:nvSpPr>
        <xdr:cNvPr id="4287" name="Text Box 24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174625</xdr:rowOff>
    </xdr:to>
    <xdr:sp macro="" textlink="">
      <xdr:nvSpPr>
        <xdr:cNvPr id="4288" name="Text Box 13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174625</xdr:rowOff>
    </xdr:to>
    <xdr:sp macro="" textlink="">
      <xdr:nvSpPr>
        <xdr:cNvPr id="4289" name="Text Box 13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165100</xdr:rowOff>
    </xdr:to>
    <xdr:sp macro="" textlink="">
      <xdr:nvSpPr>
        <xdr:cNvPr id="4290" name="Text Box 24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165100</xdr:rowOff>
    </xdr:to>
    <xdr:sp macro="" textlink="">
      <xdr:nvSpPr>
        <xdr:cNvPr id="4291" name="Text Box 24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174625</xdr:rowOff>
    </xdr:to>
    <xdr:sp macro="" textlink="">
      <xdr:nvSpPr>
        <xdr:cNvPr id="4292" name="Text Box 13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174625</xdr:rowOff>
    </xdr:to>
    <xdr:sp macro="" textlink="">
      <xdr:nvSpPr>
        <xdr:cNvPr id="4293" name="Text Box 13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174625</xdr:rowOff>
    </xdr:to>
    <xdr:sp macro="" textlink="">
      <xdr:nvSpPr>
        <xdr:cNvPr id="4294" name="Text Box 13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174625</xdr:rowOff>
    </xdr:to>
    <xdr:sp macro="" textlink="">
      <xdr:nvSpPr>
        <xdr:cNvPr id="4295" name="Text Box 13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165100</xdr:rowOff>
    </xdr:to>
    <xdr:sp macro="" textlink="">
      <xdr:nvSpPr>
        <xdr:cNvPr id="4296" name="Text Box 24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174625</xdr:rowOff>
    </xdr:to>
    <xdr:sp macro="" textlink="">
      <xdr:nvSpPr>
        <xdr:cNvPr id="4297" name="Text Box 13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174625</xdr:rowOff>
    </xdr:to>
    <xdr:sp macro="" textlink="">
      <xdr:nvSpPr>
        <xdr:cNvPr id="4298" name="Text Box 13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165100</xdr:rowOff>
    </xdr:to>
    <xdr:sp macro="" textlink="">
      <xdr:nvSpPr>
        <xdr:cNvPr id="4299" name="Text Box 24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165100</xdr:rowOff>
    </xdr:to>
    <xdr:sp macro="" textlink="">
      <xdr:nvSpPr>
        <xdr:cNvPr id="4300" name="Text Box 24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174625</xdr:rowOff>
    </xdr:to>
    <xdr:sp macro="" textlink="">
      <xdr:nvSpPr>
        <xdr:cNvPr id="4301" name="Text Box 13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65087</xdr:colOff>
      <xdr:row>7</xdr:row>
      <xdr:rowOff>174625</xdr:rowOff>
    </xdr:to>
    <xdr:sp macro="" textlink="">
      <xdr:nvSpPr>
        <xdr:cNvPr id="4302" name="Text Box 13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781050" y="86258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03" name="Text Box 13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781050" y="88290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04" name="Text Box 13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781050" y="88290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165100</xdr:rowOff>
    </xdr:to>
    <xdr:sp macro="" textlink="">
      <xdr:nvSpPr>
        <xdr:cNvPr id="4305" name="Text Box 24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781050" y="88290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06" name="Text Box 13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781050" y="88290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07" name="Text Box 13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781050" y="88290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165100</xdr:rowOff>
    </xdr:to>
    <xdr:sp macro="" textlink="">
      <xdr:nvSpPr>
        <xdr:cNvPr id="4308" name="Text Box 24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781050" y="88290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165100</xdr:rowOff>
    </xdr:to>
    <xdr:sp macro="" textlink="">
      <xdr:nvSpPr>
        <xdr:cNvPr id="4309" name="Text Box 24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781050" y="882904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10" name="Text Box 13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781050" y="88290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11" name="Text Box 13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781050" y="882904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4312" name="Text Box 13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781050" y="11866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4313" name="Text Box 13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781050" y="11866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165100</xdr:rowOff>
    </xdr:to>
    <xdr:sp macro="" textlink="">
      <xdr:nvSpPr>
        <xdr:cNvPr id="4314" name="Text Box 24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781050" y="11866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4315" name="Text Box 13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781050" y="11866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4316" name="Text Box 13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781050" y="11866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165100</xdr:rowOff>
    </xdr:to>
    <xdr:sp macro="" textlink="">
      <xdr:nvSpPr>
        <xdr:cNvPr id="4317" name="Text Box 24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781050" y="11866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165100</xdr:rowOff>
    </xdr:to>
    <xdr:sp macro="" textlink="">
      <xdr:nvSpPr>
        <xdr:cNvPr id="4318" name="Text Box 24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781050" y="118668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4319" name="Text Box 13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781050" y="11866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</xdr:row>
      <xdr:rowOff>0</xdr:rowOff>
    </xdr:from>
    <xdr:to>
      <xdr:col>1</xdr:col>
      <xdr:colOff>65087</xdr:colOff>
      <xdr:row>23</xdr:row>
      <xdr:rowOff>174625</xdr:rowOff>
    </xdr:to>
    <xdr:sp macro="" textlink="">
      <xdr:nvSpPr>
        <xdr:cNvPr id="4320" name="Text Box 13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781050" y="118668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21" name="Text Box 13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22" name="Text Box 13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50800</xdr:rowOff>
    </xdr:to>
    <xdr:sp macro="" textlink="">
      <xdr:nvSpPr>
        <xdr:cNvPr id="4323" name="Text Box 24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86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24" name="Text Box 13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25" name="Text Box 13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50800</xdr:rowOff>
    </xdr:to>
    <xdr:sp macro="" textlink="">
      <xdr:nvSpPr>
        <xdr:cNvPr id="4326" name="Text Box 24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86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50800</xdr:rowOff>
    </xdr:to>
    <xdr:sp macro="" textlink="">
      <xdr:nvSpPr>
        <xdr:cNvPr id="4327" name="Text Box 24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86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28" name="Text Box 13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29" name="Text Box 13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30" name="Text Box 13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31" name="Text Box 13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50800</xdr:rowOff>
    </xdr:to>
    <xdr:sp macro="" textlink="">
      <xdr:nvSpPr>
        <xdr:cNvPr id="4332" name="Text Box 24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86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33" name="Text Box 13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34" name="Text Box 13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50800</xdr:rowOff>
    </xdr:to>
    <xdr:sp macro="" textlink="">
      <xdr:nvSpPr>
        <xdr:cNvPr id="4335" name="Text Box 24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86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50800</xdr:rowOff>
    </xdr:to>
    <xdr:sp macro="" textlink="">
      <xdr:nvSpPr>
        <xdr:cNvPr id="4336" name="Text Box 24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86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37" name="Text Box 13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38" name="Text Box 13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39" name="Text Box 13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40" name="Text Box 13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50800</xdr:rowOff>
    </xdr:to>
    <xdr:sp macro="" textlink="">
      <xdr:nvSpPr>
        <xdr:cNvPr id="4341" name="Text Box 24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86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42" name="Text Box 13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43" name="Text Box 13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50800</xdr:rowOff>
    </xdr:to>
    <xdr:sp macro="" textlink="">
      <xdr:nvSpPr>
        <xdr:cNvPr id="4344" name="Text Box 24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86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50800</xdr:rowOff>
    </xdr:to>
    <xdr:sp macro="" textlink="">
      <xdr:nvSpPr>
        <xdr:cNvPr id="4345" name="Text Box 24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86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46" name="Text Box 13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65087</xdr:colOff>
      <xdr:row>6</xdr:row>
      <xdr:rowOff>60325</xdr:rowOff>
    </xdr:to>
    <xdr:sp macro="" textlink="">
      <xdr:nvSpPr>
        <xdr:cNvPr id="4347" name="Text Box 13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781050" y="8290560"/>
          <a:ext cx="76517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48" name="Text Box 13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49" name="Text Box 13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165100</xdr:rowOff>
    </xdr:to>
    <xdr:sp macro="" textlink="">
      <xdr:nvSpPr>
        <xdr:cNvPr id="4350" name="Text Box 24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51" name="Text Box 13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52" name="Text Box 13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165100</xdr:rowOff>
    </xdr:to>
    <xdr:sp macro="" textlink="">
      <xdr:nvSpPr>
        <xdr:cNvPr id="4353" name="Text Box 24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165100</xdr:rowOff>
    </xdr:to>
    <xdr:sp macro="" textlink="">
      <xdr:nvSpPr>
        <xdr:cNvPr id="4354" name="Text Box 24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55" name="Text Box 13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56" name="Text Box 13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57" name="Text Box 13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58" name="Text Box 13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165100</xdr:rowOff>
    </xdr:to>
    <xdr:sp macro="" textlink="">
      <xdr:nvSpPr>
        <xdr:cNvPr id="4359" name="Text Box 24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60" name="Text Box 13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61" name="Text Box 13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165100</xdr:rowOff>
    </xdr:to>
    <xdr:sp macro="" textlink="">
      <xdr:nvSpPr>
        <xdr:cNvPr id="4362" name="Text Box 24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165100</xdr:rowOff>
    </xdr:to>
    <xdr:sp macro="" textlink="">
      <xdr:nvSpPr>
        <xdr:cNvPr id="4363" name="Text Box 24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64" name="Text Box 13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7</xdr:row>
      <xdr:rowOff>0</xdr:rowOff>
    </xdr:from>
    <xdr:to>
      <xdr:col>1</xdr:col>
      <xdr:colOff>65087</xdr:colOff>
      <xdr:row>8</xdr:row>
      <xdr:rowOff>174625</xdr:rowOff>
    </xdr:to>
    <xdr:sp macro="" textlink="">
      <xdr:nvSpPr>
        <xdr:cNvPr id="4365" name="Text Box 13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66" name="Text Box 13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67" name="Text Box 13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4368" name="Text Box 24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69" name="Text Box 13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70" name="Text Box 13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4371" name="Text Box 24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4372" name="Text Box 24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73" name="Text Box 13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74" name="Text Box 13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75" name="Text Box 13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76" name="Text Box 13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4377" name="Text Box 24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78" name="Text Box 13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79" name="Text Box 13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4380" name="Text Box 24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4381" name="Text Box 24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82" name="Text Box 13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83" name="Text Box 13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84" name="Text Box 13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85" name="Text Box 13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4386" name="Text Box 24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87" name="Text Box 13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88" name="Text Box 13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4389" name="Text Box 24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165100</xdr:rowOff>
    </xdr:to>
    <xdr:sp macro="" textlink="">
      <xdr:nvSpPr>
        <xdr:cNvPr id="4390" name="Text Box 24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91" name="Text Box 13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8</xdr:row>
      <xdr:rowOff>0</xdr:rowOff>
    </xdr:from>
    <xdr:to>
      <xdr:col>1</xdr:col>
      <xdr:colOff>65087</xdr:colOff>
      <xdr:row>9</xdr:row>
      <xdr:rowOff>174625</xdr:rowOff>
    </xdr:to>
    <xdr:sp macro="" textlink="">
      <xdr:nvSpPr>
        <xdr:cNvPr id="4392" name="Text Box 13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781050" y="13817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393" name="Text Box 13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394" name="Text Box 13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395" name="Text Box 24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396" name="Text Box 13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397" name="Text Box 13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398" name="Text Box 24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399" name="Text Box 24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400" name="Text Box 13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401" name="Text Box 13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402" name="Text Box 13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403" name="Text Box 13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404" name="Text Box 24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405" name="Text Box 13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406" name="Text Box 13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407" name="Text Box 24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408" name="Text Box 24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409" name="Text Box 13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410" name="Text Box 13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411" name="Text Box 13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412" name="Text Box 13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413" name="Text Box 24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414" name="Text Box 13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415" name="Text Box 13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416" name="Text Box 24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165100</xdr:rowOff>
    </xdr:to>
    <xdr:sp macro="" textlink="">
      <xdr:nvSpPr>
        <xdr:cNvPr id="4417" name="Text Box 24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418" name="Text Box 13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9</xdr:row>
      <xdr:rowOff>0</xdr:rowOff>
    </xdr:from>
    <xdr:to>
      <xdr:col>1</xdr:col>
      <xdr:colOff>65087</xdr:colOff>
      <xdr:row>10</xdr:row>
      <xdr:rowOff>174625</xdr:rowOff>
    </xdr:to>
    <xdr:sp macro="" textlink="">
      <xdr:nvSpPr>
        <xdr:cNvPr id="4419" name="Text Box 13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781050" y="1584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20" name="Text Box 13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21" name="Text Box 13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165100</xdr:rowOff>
    </xdr:to>
    <xdr:sp macro="" textlink="">
      <xdr:nvSpPr>
        <xdr:cNvPr id="4422" name="Text Box 24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23" name="Text Box 13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24" name="Text Box 13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165100</xdr:rowOff>
    </xdr:to>
    <xdr:sp macro="" textlink="">
      <xdr:nvSpPr>
        <xdr:cNvPr id="4425" name="Text Box 24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165100</xdr:rowOff>
    </xdr:to>
    <xdr:sp macro="" textlink="">
      <xdr:nvSpPr>
        <xdr:cNvPr id="4426" name="Text Box 24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27" name="Text Box 13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28" name="Text Box 13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29" name="Text Box 13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30" name="Text Box 13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165100</xdr:rowOff>
    </xdr:to>
    <xdr:sp macro="" textlink="">
      <xdr:nvSpPr>
        <xdr:cNvPr id="4431" name="Text Box 24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32" name="Text Box 13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33" name="Text Box 13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165100</xdr:rowOff>
    </xdr:to>
    <xdr:sp macro="" textlink="">
      <xdr:nvSpPr>
        <xdr:cNvPr id="4434" name="Text Box 24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165100</xdr:rowOff>
    </xdr:to>
    <xdr:sp macro="" textlink="">
      <xdr:nvSpPr>
        <xdr:cNvPr id="4435" name="Text Box 24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36" name="Text Box 13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37" name="Text Box 13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38" name="Text Box 13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39" name="Text Box 13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165100</xdr:rowOff>
    </xdr:to>
    <xdr:sp macro="" textlink="">
      <xdr:nvSpPr>
        <xdr:cNvPr id="4440" name="Text Box 24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41" name="Text Box 13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42" name="Text Box 13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165100</xdr:rowOff>
    </xdr:to>
    <xdr:sp macro="" textlink="">
      <xdr:nvSpPr>
        <xdr:cNvPr id="4443" name="Text Box 24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165100</xdr:rowOff>
    </xdr:to>
    <xdr:sp macro="" textlink="">
      <xdr:nvSpPr>
        <xdr:cNvPr id="4444" name="Text Box 24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45" name="Text Box 13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46" name="Text Box 13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47" name="Text Box 13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48" name="Text Box 13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165100</xdr:rowOff>
    </xdr:to>
    <xdr:sp macro="" textlink="">
      <xdr:nvSpPr>
        <xdr:cNvPr id="4449" name="Text Box 24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50" name="Text Box 13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51" name="Text Box 13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165100</xdr:rowOff>
    </xdr:to>
    <xdr:sp macro="" textlink="">
      <xdr:nvSpPr>
        <xdr:cNvPr id="4452" name="Text Box 24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165100</xdr:rowOff>
    </xdr:to>
    <xdr:sp macro="" textlink="">
      <xdr:nvSpPr>
        <xdr:cNvPr id="4453" name="Text Box 24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54" name="Text Box 13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64</xdr:row>
      <xdr:rowOff>0</xdr:rowOff>
    </xdr:from>
    <xdr:to>
      <xdr:col>3</xdr:col>
      <xdr:colOff>65087</xdr:colOff>
      <xdr:row>65</xdr:row>
      <xdr:rowOff>174625</xdr:rowOff>
    </xdr:to>
    <xdr:sp macro="" textlink="">
      <xdr:nvSpPr>
        <xdr:cNvPr id="4455" name="Text Box 13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3077210" y="76809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56" name="Text Box 13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57" name="Text Box 13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165100</xdr:rowOff>
    </xdr:to>
    <xdr:sp macro="" textlink="">
      <xdr:nvSpPr>
        <xdr:cNvPr id="4458" name="Text Box 24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59" name="Text Box 13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60" name="Text Box 13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165100</xdr:rowOff>
    </xdr:to>
    <xdr:sp macro="" textlink="">
      <xdr:nvSpPr>
        <xdr:cNvPr id="4461" name="Text Box 24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165100</xdr:rowOff>
    </xdr:to>
    <xdr:sp macro="" textlink="">
      <xdr:nvSpPr>
        <xdr:cNvPr id="4462" name="Text Box 24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63" name="Text Box 13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64" name="Text Box 13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65" name="Text Box 13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66" name="Text Box 13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165100</xdr:rowOff>
    </xdr:to>
    <xdr:sp macro="" textlink="">
      <xdr:nvSpPr>
        <xdr:cNvPr id="4467" name="Text Box 24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68" name="Text Box 13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69" name="Text Box 13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165100</xdr:rowOff>
    </xdr:to>
    <xdr:sp macro="" textlink="">
      <xdr:nvSpPr>
        <xdr:cNvPr id="4470" name="Text Box 24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165100</xdr:rowOff>
    </xdr:to>
    <xdr:sp macro="" textlink="">
      <xdr:nvSpPr>
        <xdr:cNvPr id="4471" name="Text Box 24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72" name="Text Box 13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2228850</xdr:colOff>
      <xdr:row>65</xdr:row>
      <xdr:rowOff>0</xdr:rowOff>
    </xdr:from>
    <xdr:to>
      <xdr:col>3</xdr:col>
      <xdr:colOff>65087</xdr:colOff>
      <xdr:row>66</xdr:row>
      <xdr:rowOff>174625</xdr:rowOff>
    </xdr:to>
    <xdr:sp macro="" textlink="">
      <xdr:nvSpPr>
        <xdr:cNvPr id="4473" name="Text Box 13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3077210" y="788416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2228850</xdr:colOff>
      <xdr:row>7</xdr:row>
      <xdr:rowOff>0</xdr:rowOff>
    </xdr:from>
    <xdr:ext cx="76517" cy="377825"/>
    <xdr:sp macro="" textlink="">
      <xdr:nvSpPr>
        <xdr:cNvPr id="4474" name="Text Box 13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77825"/>
    <xdr:sp macro="" textlink="">
      <xdr:nvSpPr>
        <xdr:cNvPr id="4475" name="Text Box 13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68300"/>
    <xdr:sp macro="" textlink="">
      <xdr:nvSpPr>
        <xdr:cNvPr id="4476" name="Text Box 24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77825"/>
    <xdr:sp macro="" textlink="">
      <xdr:nvSpPr>
        <xdr:cNvPr id="4477" name="Text Box 13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77825"/>
    <xdr:sp macro="" textlink="">
      <xdr:nvSpPr>
        <xdr:cNvPr id="4478" name="Text Box 13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68300"/>
    <xdr:sp macro="" textlink="">
      <xdr:nvSpPr>
        <xdr:cNvPr id="4479" name="Text Box 24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68300"/>
    <xdr:sp macro="" textlink="">
      <xdr:nvSpPr>
        <xdr:cNvPr id="4480" name="Text Box 24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77825"/>
    <xdr:sp macro="" textlink="">
      <xdr:nvSpPr>
        <xdr:cNvPr id="4481" name="Text Box 13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77825"/>
    <xdr:sp macro="" textlink="">
      <xdr:nvSpPr>
        <xdr:cNvPr id="4482" name="Text Box 13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77825"/>
    <xdr:sp macro="" textlink="">
      <xdr:nvSpPr>
        <xdr:cNvPr id="4483" name="Text Box 13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77825"/>
    <xdr:sp macro="" textlink="">
      <xdr:nvSpPr>
        <xdr:cNvPr id="4484" name="Text Box 13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68300"/>
    <xdr:sp macro="" textlink="">
      <xdr:nvSpPr>
        <xdr:cNvPr id="4485" name="Text Box 24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77825"/>
    <xdr:sp macro="" textlink="">
      <xdr:nvSpPr>
        <xdr:cNvPr id="4486" name="Text Box 13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77825"/>
    <xdr:sp macro="" textlink="">
      <xdr:nvSpPr>
        <xdr:cNvPr id="4487" name="Text Box 13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68300"/>
    <xdr:sp macro="" textlink="">
      <xdr:nvSpPr>
        <xdr:cNvPr id="4488" name="Text Box 24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68300"/>
    <xdr:sp macro="" textlink="">
      <xdr:nvSpPr>
        <xdr:cNvPr id="4489" name="Text Box 24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77825"/>
    <xdr:sp macro="" textlink="">
      <xdr:nvSpPr>
        <xdr:cNvPr id="4490" name="Text Box 13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377825"/>
    <xdr:sp macro="" textlink="">
      <xdr:nvSpPr>
        <xdr:cNvPr id="4491" name="Text Box 13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492" name="Text Box 13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493" name="Text Box 13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06400"/>
    <xdr:sp macro="" textlink="">
      <xdr:nvSpPr>
        <xdr:cNvPr id="4494" name="Text Box 24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495" name="Text Box 13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496" name="Text Box 13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06400"/>
    <xdr:sp macro="" textlink="">
      <xdr:nvSpPr>
        <xdr:cNvPr id="4497" name="Text Box 24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06400"/>
    <xdr:sp macro="" textlink="">
      <xdr:nvSpPr>
        <xdr:cNvPr id="4498" name="Text Box 24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499" name="Text Box 13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500" name="Text Box 13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501" name="Text Box 13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502" name="Text Box 13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06400"/>
    <xdr:sp macro="" textlink="">
      <xdr:nvSpPr>
        <xdr:cNvPr id="4503" name="Text Box 24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504" name="Text Box 13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505" name="Text Box 13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06400"/>
    <xdr:sp macro="" textlink="">
      <xdr:nvSpPr>
        <xdr:cNvPr id="4506" name="Text Box 24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06400"/>
    <xdr:sp macro="" textlink="">
      <xdr:nvSpPr>
        <xdr:cNvPr id="4507" name="Text Box 24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508" name="Text Box 13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509" name="Text Box 13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510" name="Text Box 13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511" name="Text Box 13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06400"/>
    <xdr:sp macro="" textlink="">
      <xdr:nvSpPr>
        <xdr:cNvPr id="4512" name="Text Box 24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513" name="Text Box 13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514" name="Text Box 13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06400"/>
    <xdr:sp macro="" textlink="">
      <xdr:nvSpPr>
        <xdr:cNvPr id="4515" name="Text Box 24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06400"/>
    <xdr:sp macro="" textlink="">
      <xdr:nvSpPr>
        <xdr:cNvPr id="4516" name="Text Box 24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517" name="Text Box 13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6517" cy="415925"/>
    <xdr:sp macro="" textlink="">
      <xdr:nvSpPr>
        <xdr:cNvPr id="4518" name="Text Box 13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77825"/>
    <xdr:sp macro="" textlink="">
      <xdr:nvSpPr>
        <xdr:cNvPr id="4519" name="Text Box 13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77825"/>
    <xdr:sp macro="" textlink="">
      <xdr:nvSpPr>
        <xdr:cNvPr id="4520" name="Text Box 13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68300"/>
    <xdr:sp macro="" textlink="">
      <xdr:nvSpPr>
        <xdr:cNvPr id="4521" name="Text Box 24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77825"/>
    <xdr:sp macro="" textlink="">
      <xdr:nvSpPr>
        <xdr:cNvPr id="4522" name="Text Box 13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77825"/>
    <xdr:sp macro="" textlink="">
      <xdr:nvSpPr>
        <xdr:cNvPr id="4523" name="Text Box 13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68300"/>
    <xdr:sp macro="" textlink="">
      <xdr:nvSpPr>
        <xdr:cNvPr id="4524" name="Text Box 24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68300"/>
    <xdr:sp macro="" textlink="">
      <xdr:nvSpPr>
        <xdr:cNvPr id="4525" name="Text Box 24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77825"/>
    <xdr:sp macro="" textlink="">
      <xdr:nvSpPr>
        <xdr:cNvPr id="4526" name="Text Box 13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77825"/>
    <xdr:sp macro="" textlink="">
      <xdr:nvSpPr>
        <xdr:cNvPr id="4527" name="Text Box 13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77825"/>
    <xdr:sp macro="" textlink="">
      <xdr:nvSpPr>
        <xdr:cNvPr id="4528" name="Text Box 13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77825"/>
    <xdr:sp macro="" textlink="">
      <xdr:nvSpPr>
        <xdr:cNvPr id="4529" name="Text Box 13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68300"/>
    <xdr:sp macro="" textlink="">
      <xdr:nvSpPr>
        <xdr:cNvPr id="4530" name="Text Box 24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77825"/>
    <xdr:sp macro="" textlink="">
      <xdr:nvSpPr>
        <xdr:cNvPr id="4531" name="Text Box 13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77825"/>
    <xdr:sp macro="" textlink="">
      <xdr:nvSpPr>
        <xdr:cNvPr id="4532" name="Text Box 13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68300"/>
    <xdr:sp macro="" textlink="">
      <xdr:nvSpPr>
        <xdr:cNvPr id="4533" name="Text Box 24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68300"/>
    <xdr:sp macro="" textlink="">
      <xdr:nvSpPr>
        <xdr:cNvPr id="4534" name="Text Box 24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77825"/>
    <xdr:sp macro="" textlink="">
      <xdr:nvSpPr>
        <xdr:cNvPr id="4535" name="Text Box 13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377825"/>
    <xdr:sp macro="" textlink="">
      <xdr:nvSpPr>
        <xdr:cNvPr id="4536" name="Text Box 13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37" name="Text Box 13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38" name="Text Box 13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06400"/>
    <xdr:sp macro="" textlink="">
      <xdr:nvSpPr>
        <xdr:cNvPr id="4539" name="Text Box 24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40" name="Text Box 13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41" name="Text Box 13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06400"/>
    <xdr:sp macro="" textlink="">
      <xdr:nvSpPr>
        <xdr:cNvPr id="4542" name="Text Box 24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06400"/>
    <xdr:sp macro="" textlink="">
      <xdr:nvSpPr>
        <xdr:cNvPr id="4543" name="Text Box 24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44" name="Text Box 13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45" name="Text Box 13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46" name="Text Box 13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47" name="Text Box 13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06400"/>
    <xdr:sp macro="" textlink="">
      <xdr:nvSpPr>
        <xdr:cNvPr id="4548" name="Text Box 24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49" name="Text Box 13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50" name="Text Box 13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06400"/>
    <xdr:sp macro="" textlink="">
      <xdr:nvSpPr>
        <xdr:cNvPr id="4551" name="Text Box 24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06400"/>
    <xdr:sp macro="" textlink="">
      <xdr:nvSpPr>
        <xdr:cNvPr id="4552" name="Text Box 24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53" name="Text Box 13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54" name="Text Box 13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55" name="Text Box 13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56" name="Text Box 13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06400"/>
    <xdr:sp macro="" textlink="">
      <xdr:nvSpPr>
        <xdr:cNvPr id="4557" name="Text Box 24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58" name="Text Box 13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59" name="Text Box 13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06400"/>
    <xdr:sp macro="" textlink="">
      <xdr:nvSpPr>
        <xdr:cNvPr id="4560" name="Text Box 24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06400"/>
    <xdr:sp macro="" textlink="">
      <xdr:nvSpPr>
        <xdr:cNvPr id="4561" name="Text Box 24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62" name="Text Box 13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6517" cy="415925"/>
    <xdr:sp macro="" textlink="">
      <xdr:nvSpPr>
        <xdr:cNvPr id="4563" name="Text Box 13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564" name="Text Box 24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565" name="Text Box 24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566" name="Text Box 24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567" name="Text Box 24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568" name="Text Box 24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569" name="Text Box 24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570" name="Text Box 24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571" name="Text Box 24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572" name="Text Box 24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77825"/>
    <xdr:sp macro="" textlink="">
      <xdr:nvSpPr>
        <xdr:cNvPr id="4573" name="Text Box 13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77825"/>
    <xdr:sp macro="" textlink="">
      <xdr:nvSpPr>
        <xdr:cNvPr id="4574" name="Text Box 13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68300"/>
    <xdr:sp macro="" textlink="">
      <xdr:nvSpPr>
        <xdr:cNvPr id="4575" name="Text Box 24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77825"/>
    <xdr:sp macro="" textlink="">
      <xdr:nvSpPr>
        <xdr:cNvPr id="4576" name="Text Box 13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77825"/>
    <xdr:sp macro="" textlink="">
      <xdr:nvSpPr>
        <xdr:cNvPr id="4577" name="Text Box 13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68300"/>
    <xdr:sp macro="" textlink="">
      <xdr:nvSpPr>
        <xdr:cNvPr id="4578" name="Text Box 24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68300"/>
    <xdr:sp macro="" textlink="">
      <xdr:nvSpPr>
        <xdr:cNvPr id="4579" name="Text Box 24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77825"/>
    <xdr:sp macro="" textlink="">
      <xdr:nvSpPr>
        <xdr:cNvPr id="4580" name="Text Box 13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77825"/>
    <xdr:sp macro="" textlink="">
      <xdr:nvSpPr>
        <xdr:cNvPr id="4581" name="Text Box 13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77825"/>
    <xdr:sp macro="" textlink="">
      <xdr:nvSpPr>
        <xdr:cNvPr id="4582" name="Text Box 13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77825"/>
    <xdr:sp macro="" textlink="">
      <xdr:nvSpPr>
        <xdr:cNvPr id="4583" name="Text Box 13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68300"/>
    <xdr:sp macro="" textlink="">
      <xdr:nvSpPr>
        <xdr:cNvPr id="4584" name="Text Box 24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77825"/>
    <xdr:sp macro="" textlink="">
      <xdr:nvSpPr>
        <xdr:cNvPr id="4585" name="Text Box 13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77825"/>
    <xdr:sp macro="" textlink="">
      <xdr:nvSpPr>
        <xdr:cNvPr id="4586" name="Text Box 13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68300"/>
    <xdr:sp macro="" textlink="">
      <xdr:nvSpPr>
        <xdr:cNvPr id="4587" name="Text Box 24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68300"/>
    <xdr:sp macro="" textlink="">
      <xdr:nvSpPr>
        <xdr:cNvPr id="4588" name="Text Box 24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77825"/>
    <xdr:sp macro="" textlink="">
      <xdr:nvSpPr>
        <xdr:cNvPr id="4589" name="Text Box 13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377825"/>
    <xdr:sp macro="" textlink="">
      <xdr:nvSpPr>
        <xdr:cNvPr id="4590" name="Text Box 13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591" name="Text Box 13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592" name="Text Box 13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593" name="Text Box 24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594" name="Text Box 13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595" name="Text Box 13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596" name="Text Box 24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597" name="Text Box 24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598" name="Text Box 13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599" name="Text Box 13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600" name="Text Box 13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601" name="Text Box 13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602" name="Text Box 24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603" name="Text Box 13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604" name="Text Box 13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605" name="Text Box 24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606" name="Text Box 24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607" name="Text Box 13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608" name="Text Box 13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609" name="Text Box 13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610" name="Text Box 13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611" name="Text Box 24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612" name="Text Box 13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613" name="Text Box 13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614" name="Text Box 24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06400"/>
    <xdr:sp macro="" textlink="">
      <xdr:nvSpPr>
        <xdr:cNvPr id="4615" name="Text Box 24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616" name="Text Box 13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6517" cy="415925"/>
    <xdr:sp macro="" textlink="">
      <xdr:nvSpPr>
        <xdr:cNvPr id="4617" name="Text Box 13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18" name="Text Box 24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19" name="Text Box 24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20" name="Text Box 24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21" name="Text Box 24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22" name="Text Box 24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23" name="Text Box 24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24" name="Text Box 24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25" name="Text Box 24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26" name="Text Box 24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77825"/>
    <xdr:sp macro="" textlink="">
      <xdr:nvSpPr>
        <xdr:cNvPr id="4627" name="Text Box 13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77825"/>
    <xdr:sp macro="" textlink="">
      <xdr:nvSpPr>
        <xdr:cNvPr id="4628" name="Text Box 13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68300"/>
    <xdr:sp macro="" textlink="">
      <xdr:nvSpPr>
        <xdr:cNvPr id="4629" name="Text Box 24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77825"/>
    <xdr:sp macro="" textlink="">
      <xdr:nvSpPr>
        <xdr:cNvPr id="4630" name="Text Box 13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77825"/>
    <xdr:sp macro="" textlink="">
      <xdr:nvSpPr>
        <xdr:cNvPr id="4631" name="Text Box 13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68300"/>
    <xdr:sp macro="" textlink="">
      <xdr:nvSpPr>
        <xdr:cNvPr id="4632" name="Text Box 24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68300"/>
    <xdr:sp macro="" textlink="">
      <xdr:nvSpPr>
        <xdr:cNvPr id="4633" name="Text Box 24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77825"/>
    <xdr:sp macro="" textlink="">
      <xdr:nvSpPr>
        <xdr:cNvPr id="4634" name="Text Box 13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77825"/>
    <xdr:sp macro="" textlink="">
      <xdr:nvSpPr>
        <xdr:cNvPr id="4635" name="Text Box 13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77825"/>
    <xdr:sp macro="" textlink="">
      <xdr:nvSpPr>
        <xdr:cNvPr id="4636" name="Text Box 13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77825"/>
    <xdr:sp macro="" textlink="">
      <xdr:nvSpPr>
        <xdr:cNvPr id="4637" name="Text Box 13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68300"/>
    <xdr:sp macro="" textlink="">
      <xdr:nvSpPr>
        <xdr:cNvPr id="4638" name="Text Box 24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77825"/>
    <xdr:sp macro="" textlink="">
      <xdr:nvSpPr>
        <xdr:cNvPr id="4639" name="Text Box 13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77825"/>
    <xdr:sp macro="" textlink="">
      <xdr:nvSpPr>
        <xdr:cNvPr id="4640" name="Text Box 13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68300"/>
    <xdr:sp macro="" textlink="">
      <xdr:nvSpPr>
        <xdr:cNvPr id="4641" name="Text Box 24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68300"/>
    <xdr:sp macro="" textlink="">
      <xdr:nvSpPr>
        <xdr:cNvPr id="4642" name="Text Box 24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77825"/>
    <xdr:sp macro="" textlink="">
      <xdr:nvSpPr>
        <xdr:cNvPr id="4643" name="Text Box 13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377825"/>
    <xdr:sp macro="" textlink="">
      <xdr:nvSpPr>
        <xdr:cNvPr id="4644" name="Text Box 13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45" name="Text Box 13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46" name="Text Box 13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47" name="Text Box 24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48" name="Text Box 13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49" name="Text Box 13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50" name="Text Box 24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51" name="Text Box 24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52" name="Text Box 13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53" name="Text Box 13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54" name="Text Box 13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55" name="Text Box 13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56" name="Text Box 24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57" name="Text Box 13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58" name="Text Box 13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59" name="Text Box 24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60" name="Text Box 24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61" name="Text Box 13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62" name="Text Box 13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63" name="Text Box 13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64" name="Text Box 13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65" name="Text Box 24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66" name="Text Box 13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67" name="Text Box 13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68" name="Text Box 24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06400"/>
    <xdr:sp macro="" textlink="">
      <xdr:nvSpPr>
        <xdr:cNvPr id="4669" name="Text Box 24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70" name="Text Box 13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6517" cy="415925"/>
    <xdr:sp macro="" textlink="">
      <xdr:nvSpPr>
        <xdr:cNvPr id="4671" name="Text Box 13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672" name="Text Box 24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673" name="Text Box 24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674" name="Text Box 24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675" name="Text Box 24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676" name="Text Box 24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677" name="Text Box 24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678" name="Text Box 24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679" name="Text Box 24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680" name="Text Box 24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77825"/>
    <xdr:sp macro="" textlink="">
      <xdr:nvSpPr>
        <xdr:cNvPr id="4681" name="Text Box 13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77825"/>
    <xdr:sp macro="" textlink="">
      <xdr:nvSpPr>
        <xdr:cNvPr id="4682" name="Text Box 13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68300"/>
    <xdr:sp macro="" textlink="">
      <xdr:nvSpPr>
        <xdr:cNvPr id="4683" name="Text Box 24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77825"/>
    <xdr:sp macro="" textlink="">
      <xdr:nvSpPr>
        <xdr:cNvPr id="4684" name="Text Box 13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77825"/>
    <xdr:sp macro="" textlink="">
      <xdr:nvSpPr>
        <xdr:cNvPr id="4685" name="Text Box 13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68300"/>
    <xdr:sp macro="" textlink="">
      <xdr:nvSpPr>
        <xdr:cNvPr id="4686" name="Text Box 24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68300"/>
    <xdr:sp macro="" textlink="">
      <xdr:nvSpPr>
        <xdr:cNvPr id="4687" name="Text Box 24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77825"/>
    <xdr:sp macro="" textlink="">
      <xdr:nvSpPr>
        <xdr:cNvPr id="4688" name="Text Box 13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77825"/>
    <xdr:sp macro="" textlink="">
      <xdr:nvSpPr>
        <xdr:cNvPr id="4689" name="Text Box 13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77825"/>
    <xdr:sp macro="" textlink="">
      <xdr:nvSpPr>
        <xdr:cNvPr id="4690" name="Text Box 13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77825"/>
    <xdr:sp macro="" textlink="">
      <xdr:nvSpPr>
        <xdr:cNvPr id="4691" name="Text Box 13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68300"/>
    <xdr:sp macro="" textlink="">
      <xdr:nvSpPr>
        <xdr:cNvPr id="4692" name="Text Box 24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77825"/>
    <xdr:sp macro="" textlink="">
      <xdr:nvSpPr>
        <xdr:cNvPr id="4693" name="Text Box 13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77825"/>
    <xdr:sp macro="" textlink="">
      <xdr:nvSpPr>
        <xdr:cNvPr id="4694" name="Text Box 13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68300"/>
    <xdr:sp macro="" textlink="">
      <xdr:nvSpPr>
        <xdr:cNvPr id="4695" name="Text Box 24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68300"/>
    <xdr:sp macro="" textlink="">
      <xdr:nvSpPr>
        <xdr:cNvPr id="4696" name="Text Box 24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77825"/>
    <xdr:sp macro="" textlink="">
      <xdr:nvSpPr>
        <xdr:cNvPr id="4697" name="Text Box 13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377825"/>
    <xdr:sp macro="" textlink="">
      <xdr:nvSpPr>
        <xdr:cNvPr id="4698" name="Text Box 13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699" name="Text Box 13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00" name="Text Box 13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701" name="Text Box 24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02" name="Text Box 13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03" name="Text Box 13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704" name="Text Box 24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705" name="Text Box 24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06" name="Text Box 13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07" name="Text Box 13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08" name="Text Box 13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09" name="Text Box 13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710" name="Text Box 24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11" name="Text Box 13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12" name="Text Box 13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713" name="Text Box 24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714" name="Text Box 24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15" name="Text Box 13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16" name="Text Box 13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17" name="Text Box 13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18" name="Text Box 13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719" name="Text Box 24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20" name="Text Box 13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21" name="Text Box 13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722" name="Text Box 24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06400"/>
    <xdr:sp macro="" textlink="">
      <xdr:nvSpPr>
        <xdr:cNvPr id="4723" name="Text Box 24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24" name="Text Box 13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6517" cy="415925"/>
    <xdr:sp macro="" textlink="">
      <xdr:nvSpPr>
        <xdr:cNvPr id="4725" name="Text Box 13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26" name="Text Box 24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27" name="Text Box 24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28" name="Text Box 24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29" name="Text Box 24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30" name="Text Box 24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31" name="Text Box 24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32" name="Text Box 24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33" name="Text Box 24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34" name="Text Box 24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77825"/>
    <xdr:sp macro="" textlink="">
      <xdr:nvSpPr>
        <xdr:cNvPr id="4735" name="Text Box 13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77825"/>
    <xdr:sp macro="" textlink="">
      <xdr:nvSpPr>
        <xdr:cNvPr id="4736" name="Text Box 13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68300"/>
    <xdr:sp macro="" textlink="">
      <xdr:nvSpPr>
        <xdr:cNvPr id="4737" name="Text Box 24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77825"/>
    <xdr:sp macro="" textlink="">
      <xdr:nvSpPr>
        <xdr:cNvPr id="4738" name="Text Box 13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77825"/>
    <xdr:sp macro="" textlink="">
      <xdr:nvSpPr>
        <xdr:cNvPr id="4739" name="Text Box 13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68300"/>
    <xdr:sp macro="" textlink="">
      <xdr:nvSpPr>
        <xdr:cNvPr id="4740" name="Text Box 24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68300"/>
    <xdr:sp macro="" textlink="">
      <xdr:nvSpPr>
        <xdr:cNvPr id="4741" name="Text Box 24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77825"/>
    <xdr:sp macro="" textlink="">
      <xdr:nvSpPr>
        <xdr:cNvPr id="4742" name="Text Box 13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77825"/>
    <xdr:sp macro="" textlink="">
      <xdr:nvSpPr>
        <xdr:cNvPr id="4743" name="Text Box 13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77825"/>
    <xdr:sp macro="" textlink="">
      <xdr:nvSpPr>
        <xdr:cNvPr id="4744" name="Text Box 13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77825"/>
    <xdr:sp macro="" textlink="">
      <xdr:nvSpPr>
        <xdr:cNvPr id="4745" name="Text Box 13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68300"/>
    <xdr:sp macro="" textlink="">
      <xdr:nvSpPr>
        <xdr:cNvPr id="4746" name="Text Box 24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77825"/>
    <xdr:sp macro="" textlink="">
      <xdr:nvSpPr>
        <xdr:cNvPr id="4747" name="Text Box 13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77825"/>
    <xdr:sp macro="" textlink="">
      <xdr:nvSpPr>
        <xdr:cNvPr id="4748" name="Text Box 13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68300"/>
    <xdr:sp macro="" textlink="">
      <xdr:nvSpPr>
        <xdr:cNvPr id="4749" name="Text Box 24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68300"/>
    <xdr:sp macro="" textlink="">
      <xdr:nvSpPr>
        <xdr:cNvPr id="4750" name="Text Box 24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77825"/>
    <xdr:sp macro="" textlink="">
      <xdr:nvSpPr>
        <xdr:cNvPr id="4751" name="Text Box 13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377825"/>
    <xdr:sp macro="" textlink="">
      <xdr:nvSpPr>
        <xdr:cNvPr id="4752" name="Text Box 13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53" name="Text Box 13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54" name="Text Box 13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55" name="Text Box 24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56" name="Text Box 13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57" name="Text Box 13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58" name="Text Box 24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59" name="Text Box 24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60" name="Text Box 13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61" name="Text Box 13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62" name="Text Box 13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63" name="Text Box 13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64" name="Text Box 24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65" name="Text Box 13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66" name="Text Box 13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67" name="Text Box 24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68" name="Text Box 24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69" name="Text Box 13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70" name="Text Box 13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71" name="Text Box 13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72" name="Text Box 13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73" name="Text Box 24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74" name="Text Box 13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75" name="Text Box 13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76" name="Text Box 24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06400"/>
    <xdr:sp macro="" textlink="">
      <xdr:nvSpPr>
        <xdr:cNvPr id="4777" name="Text Box 24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78" name="Text Box 13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6517" cy="415925"/>
    <xdr:sp macro="" textlink="">
      <xdr:nvSpPr>
        <xdr:cNvPr id="4779" name="Text Box 13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780" name="Text Box 24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781" name="Text Box 24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782" name="Text Box 24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783" name="Text Box 24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784" name="Text Box 24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785" name="Text Box 24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786" name="Text Box 24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787" name="Text Box 24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788" name="Text Box 24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77825"/>
    <xdr:sp macro="" textlink="">
      <xdr:nvSpPr>
        <xdr:cNvPr id="4789" name="Text Box 13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77825"/>
    <xdr:sp macro="" textlink="">
      <xdr:nvSpPr>
        <xdr:cNvPr id="4790" name="Text Box 13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68300"/>
    <xdr:sp macro="" textlink="">
      <xdr:nvSpPr>
        <xdr:cNvPr id="4791" name="Text Box 24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77825"/>
    <xdr:sp macro="" textlink="">
      <xdr:nvSpPr>
        <xdr:cNvPr id="4792" name="Text Box 13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77825"/>
    <xdr:sp macro="" textlink="">
      <xdr:nvSpPr>
        <xdr:cNvPr id="4793" name="Text Box 13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68300"/>
    <xdr:sp macro="" textlink="">
      <xdr:nvSpPr>
        <xdr:cNvPr id="4794" name="Text Box 24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68300"/>
    <xdr:sp macro="" textlink="">
      <xdr:nvSpPr>
        <xdr:cNvPr id="4795" name="Text Box 24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77825"/>
    <xdr:sp macro="" textlink="">
      <xdr:nvSpPr>
        <xdr:cNvPr id="4796" name="Text Box 13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77825"/>
    <xdr:sp macro="" textlink="">
      <xdr:nvSpPr>
        <xdr:cNvPr id="4797" name="Text Box 13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77825"/>
    <xdr:sp macro="" textlink="">
      <xdr:nvSpPr>
        <xdr:cNvPr id="4798" name="Text Box 13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77825"/>
    <xdr:sp macro="" textlink="">
      <xdr:nvSpPr>
        <xdr:cNvPr id="4799" name="Text Box 13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68300"/>
    <xdr:sp macro="" textlink="">
      <xdr:nvSpPr>
        <xdr:cNvPr id="4800" name="Text Box 24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77825"/>
    <xdr:sp macro="" textlink="">
      <xdr:nvSpPr>
        <xdr:cNvPr id="4801" name="Text Box 13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77825"/>
    <xdr:sp macro="" textlink="">
      <xdr:nvSpPr>
        <xdr:cNvPr id="4802" name="Text Box 13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68300"/>
    <xdr:sp macro="" textlink="">
      <xdr:nvSpPr>
        <xdr:cNvPr id="4803" name="Text Box 24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68300"/>
    <xdr:sp macro="" textlink="">
      <xdr:nvSpPr>
        <xdr:cNvPr id="4804" name="Text Box 24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77825"/>
    <xdr:sp macro="" textlink="">
      <xdr:nvSpPr>
        <xdr:cNvPr id="4805" name="Text Box 13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377825"/>
    <xdr:sp macro="" textlink="">
      <xdr:nvSpPr>
        <xdr:cNvPr id="4806" name="Text Box 13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07" name="Text Box 13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08" name="Text Box 13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809" name="Text Box 24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10" name="Text Box 13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11" name="Text Box 13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812" name="Text Box 24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813" name="Text Box 24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14" name="Text Box 13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15" name="Text Box 13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16" name="Text Box 13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17" name="Text Box 13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818" name="Text Box 24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19" name="Text Box 13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20" name="Text Box 13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821" name="Text Box 24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822" name="Text Box 24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23" name="Text Box 13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24" name="Text Box 13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25" name="Text Box 13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26" name="Text Box 13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827" name="Text Box 24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28" name="Text Box 13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29" name="Text Box 13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830" name="Text Box 24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06400"/>
    <xdr:sp macro="" textlink="">
      <xdr:nvSpPr>
        <xdr:cNvPr id="4831" name="Text Box 24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32" name="Text Box 13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6517" cy="415925"/>
    <xdr:sp macro="" textlink="">
      <xdr:nvSpPr>
        <xdr:cNvPr id="4833" name="Text Box 13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781050" y="104648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406400"/>
    <xdr:sp macro="" textlink="">
      <xdr:nvSpPr>
        <xdr:cNvPr id="4834" name="Text Box 24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406400"/>
    <xdr:sp macro="" textlink="">
      <xdr:nvSpPr>
        <xdr:cNvPr id="4835" name="Text Box 24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406400"/>
    <xdr:sp macro="" textlink="">
      <xdr:nvSpPr>
        <xdr:cNvPr id="4836" name="Text Box 24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406400"/>
    <xdr:sp macro="" textlink="">
      <xdr:nvSpPr>
        <xdr:cNvPr id="4837" name="Text Box 24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406400"/>
    <xdr:sp macro="" textlink="">
      <xdr:nvSpPr>
        <xdr:cNvPr id="4838" name="Text Box 24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406400"/>
    <xdr:sp macro="" textlink="">
      <xdr:nvSpPr>
        <xdr:cNvPr id="4839" name="Text Box 24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406400"/>
    <xdr:sp macro="" textlink="">
      <xdr:nvSpPr>
        <xdr:cNvPr id="4840" name="Text Box 24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406400"/>
    <xdr:sp macro="" textlink="">
      <xdr:nvSpPr>
        <xdr:cNvPr id="4841" name="Text Box 24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6517" cy="406400"/>
    <xdr:sp macro="" textlink="">
      <xdr:nvSpPr>
        <xdr:cNvPr id="4842" name="Text Box 24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781050" y="140208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4843" name="Text Box 13">
          <a:extLst>
            <a:ext uri="{FF2B5EF4-FFF2-40B4-BE49-F238E27FC236}">
              <a16:creationId xmlns:a16="http://schemas.microsoft.com/office/drawing/2014/main" id="{6FD280D4-0898-954C-9135-BE8AABCBBE3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4844" name="Text Box 13">
          <a:extLst>
            <a:ext uri="{FF2B5EF4-FFF2-40B4-BE49-F238E27FC236}">
              <a16:creationId xmlns:a16="http://schemas.microsoft.com/office/drawing/2014/main" id="{4DB2AEE3-FBBB-BC45-90B4-905D614DBBB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66549"/>
    <xdr:sp macro="" textlink="">
      <xdr:nvSpPr>
        <xdr:cNvPr id="4845" name="Text Box 24">
          <a:extLst>
            <a:ext uri="{FF2B5EF4-FFF2-40B4-BE49-F238E27FC236}">
              <a16:creationId xmlns:a16="http://schemas.microsoft.com/office/drawing/2014/main" id="{B769802E-32CB-4C49-AC6E-941A37BB50A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4846" name="Text Box 13">
          <a:extLst>
            <a:ext uri="{FF2B5EF4-FFF2-40B4-BE49-F238E27FC236}">
              <a16:creationId xmlns:a16="http://schemas.microsoft.com/office/drawing/2014/main" id="{37F09506-2F1B-4D43-9C6E-962A4AAF530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4847" name="Text Box 13">
          <a:extLst>
            <a:ext uri="{FF2B5EF4-FFF2-40B4-BE49-F238E27FC236}">
              <a16:creationId xmlns:a16="http://schemas.microsoft.com/office/drawing/2014/main" id="{5AC5A065-0D6E-2C44-A245-07208CAF44A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66549"/>
    <xdr:sp macro="" textlink="">
      <xdr:nvSpPr>
        <xdr:cNvPr id="4848" name="Text Box 24">
          <a:extLst>
            <a:ext uri="{FF2B5EF4-FFF2-40B4-BE49-F238E27FC236}">
              <a16:creationId xmlns:a16="http://schemas.microsoft.com/office/drawing/2014/main" id="{BC01B99C-B8EA-F545-9932-C1F9C1B8985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66549"/>
    <xdr:sp macro="" textlink="">
      <xdr:nvSpPr>
        <xdr:cNvPr id="4849" name="Text Box 24">
          <a:extLst>
            <a:ext uri="{FF2B5EF4-FFF2-40B4-BE49-F238E27FC236}">
              <a16:creationId xmlns:a16="http://schemas.microsoft.com/office/drawing/2014/main" id="{F733AF4F-0CB3-9F4A-837E-5B934A50206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4850" name="Text Box 13">
          <a:extLst>
            <a:ext uri="{FF2B5EF4-FFF2-40B4-BE49-F238E27FC236}">
              <a16:creationId xmlns:a16="http://schemas.microsoft.com/office/drawing/2014/main" id="{DE8DF1AB-6A9C-F443-8F5F-E75D5C67718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4851" name="Text Box 13">
          <a:extLst>
            <a:ext uri="{FF2B5EF4-FFF2-40B4-BE49-F238E27FC236}">
              <a16:creationId xmlns:a16="http://schemas.microsoft.com/office/drawing/2014/main" id="{7513D943-A3A5-EA4E-AFB0-1CF887C3FBF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4852" name="Text Box 13">
          <a:extLst>
            <a:ext uri="{FF2B5EF4-FFF2-40B4-BE49-F238E27FC236}">
              <a16:creationId xmlns:a16="http://schemas.microsoft.com/office/drawing/2014/main" id="{BB65A7BC-DE04-E549-A644-4C421649D4E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4853" name="Text Box 13">
          <a:extLst>
            <a:ext uri="{FF2B5EF4-FFF2-40B4-BE49-F238E27FC236}">
              <a16:creationId xmlns:a16="http://schemas.microsoft.com/office/drawing/2014/main" id="{2A2C9CD6-3A54-784E-9CB5-C0165B2FD65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66549"/>
    <xdr:sp macro="" textlink="">
      <xdr:nvSpPr>
        <xdr:cNvPr id="4854" name="Text Box 24">
          <a:extLst>
            <a:ext uri="{FF2B5EF4-FFF2-40B4-BE49-F238E27FC236}">
              <a16:creationId xmlns:a16="http://schemas.microsoft.com/office/drawing/2014/main" id="{EF3E8400-9FF6-8F41-9BEC-8D5A2E2EF9E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4855" name="Text Box 13">
          <a:extLst>
            <a:ext uri="{FF2B5EF4-FFF2-40B4-BE49-F238E27FC236}">
              <a16:creationId xmlns:a16="http://schemas.microsoft.com/office/drawing/2014/main" id="{E9CB076C-4C8E-EC4D-A227-E63D6EC7579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4856" name="Text Box 13">
          <a:extLst>
            <a:ext uri="{FF2B5EF4-FFF2-40B4-BE49-F238E27FC236}">
              <a16:creationId xmlns:a16="http://schemas.microsoft.com/office/drawing/2014/main" id="{005E4536-9BF9-794C-AD65-4905526C1C7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66549"/>
    <xdr:sp macro="" textlink="">
      <xdr:nvSpPr>
        <xdr:cNvPr id="4857" name="Text Box 24">
          <a:extLst>
            <a:ext uri="{FF2B5EF4-FFF2-40B4-BE49-F238E27FC236}">
              <a16:creationId xmlns:a16="http://schemas.microsoft.com/office/drawing/2014/main" id="{79E1F417-FC7D-1D4F-84C7-82AF3D09457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66549"/>
    <xdr:sp macro="" textlink="">
      <xdr:nvSpPr>
        <xdr:cNvPr id="4858" name="Text Box 24">
          <a:extLst>
            <a:ext uri="{FF2B5EF4-FFF2-40B4-BE49-F238E27FC236}">
              <a16:creationId xmlns:a16="http://schemas.microsoft.com/office/drawing/2014/main" id="{943FA227-73D4-5649-A96F-F41D1DE5ABD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4859" name="Text Box 13">
          <a:extLst>
            <a:ext uri="{FF2B5EF4-FFF2-40B4-BE49-F238E27FC236}">
              <a16:creationId xmlns:a16="http://schemas.microsoft.com/office/drawing/2014/main" id="{D2A99AF0-9A46-B64E-B1AF-32F7A8CA7DF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4860" name="Text Box 13">
          <a:extLst>
            <a:ext uri="{FF2B5EF4-FFF2-40B4-BE49-F238E27FC236}">
              <a16:creationId xmlns:a16="http://schemas.microsoft.com/office/drawing/2014/main" id="{FC6D3688-DBD1-4140-A552-7645A9F5950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61" name="Text Box 13">
          <a:extLst>
            <a:ext uri="{FF2B5EF4-FFF2-40B4-BE49-F238E27FC236}">
              <a16:creationId xmlns:a16="http://schemas.microsoft.com/office/drawing/2014/main" id="{3C1E05CB-780B-BC47-BD75-97CEA43E585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62" name="Text Box 13">
          <a:extLst>
            <a:ext uri="{FF2B5EF4-FFF2-40B4-BE49-F238E27FC236}">
              <a16:creationId xmlns:a16="http://schemas.microsoft.com/office/drawing/2014/main" id="{26018401-D208-FA47-832E-82C8D9E1DB9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4863" name="Text Box 24">
          <a:extLst>
            <a:ext uri="{FF2B5EF4-FFF2-40B4-BE49-F238E27FC236}">
              <a16:creationId xmlns:a16="http://schemas.microsoft.com/office/drawing/2014/main" id="{3344458E-C722-4741-BC0E-53775B8F433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64" name="Text Box 13">
          <a:extLst>
            <a:ext uri="{FF2B5EF4-FFF2-40B4-BE49-F238E27FC236}">
              <a16:creationId xmlns:a16="http://schemas.microsoft.com/office/drawing/2014/main" id="{57FD19DC-9331-8447-96A3-EB0890268F3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65" name="Text Box 13">
          <a:extLst>
            <a:ext uri="{FF2B5EF4-FFF2-40B4-BE49-F238E27FC236}">
              <a16:creationId xmlns:a16="http://schemas.microsoft.com/office/drawing/2014/main" id="{EEBB0548-930F-2641-957C-58568BB0F7D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4866" name="Text Box 24">
          <a:extLst>
            <a:ext uri="{FF2B5EF4-FFF2-40B4-BE49-F238E27FC236}">
              <a16:creationId xmlns:a16="http://schemas.microsoft.com/office/drawing/2014/main" id="{F1106E7F-6F47-BF45-A7C0-4F53CA4E469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4867" name="Text Box 24">
          <a:extLst>
            <a:ext uri="{FF2B5EF4-FFF2-40B4-BE49-F238E27FC236}">
              <a16:creationId xmlns:a16="http://schemas.microsoft.com/office/drawing/2014/main" id="{A1BB96D6-7E81-7041-8930-C0C00C9FB7E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68" name="Text Box 13">
          <a:extLst>
            <a:ext uri="{FF2B5EF4-FFF2-40B4-BE49-F238E27FC236}">
              <a16:creationId xmlns:a16="http://schemas.microsoft.com/office/drawing/2014/main" id="{72EFFFA6-788B-9D41-9259-5AFC339AD91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69" name="Text Box 13">
          <a:extLst>
            <a:ext uri="{FF2B5EF4-FFF2-40B4-BE49-F238E27FC236}">
              <a16:creationId xmlns:a16="http://schemas.microsoft.com/office/drawing/2014/main" id="{94C79331-CB1C-464A-9BE4-D4ABA33F479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70" name="Text Box 13">
          <a:extLst>
            <a:ext uri="{FF2B5EF4-FFF2-40B4-BE49-F238E27FC236}">
              <a16:creationId xmlns:a16="http://schemas.microsoft.com/office/drawing/2014/main" id="{F8661CDD-24CB-7140-98B4-C80CBE51DBB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71" name="Text Box 13">
          <a:extLst>
            <a:ext uri="{FF2B5EF4-FFF2-40B4-BE49-F238E27FC236}">
              <a16:creationId xmlns:a16="http://schemas.microsoft.com/office/drawing/2014/main" id="{9C94CBA8-2A47-4547-B524-72CEF35834C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4872" name="Text Box 24">
          <a:extLst>
            <a:ext uri="{FF2B5EF4-FFF2-40B4-BE49-F238E27FC236}">
              <a16:creationId xmlns:a16="http://schemas.microsoft.com/office/drawing/2014/main" id="{1B8496D7-056D-E34B-81B9-427EE89908E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73" name="Text Box 13">
          <a:extLst>
            <a:ext uri="{FF2B5EF4-FFF2-40B4-BE49-F238E27FC236}">
              <a16:creationId xmlns:a16="http://schemas.microsoft.com/office/drawing/2014/main" id="{3D049CDD-3C83-F245-854A-68079D48879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74" name="Text Box 13">
          <a:extLst>
            <a:ext uri="{FF2B5EF4-FFF2-40B4-BE49-F238E27FC236}">
              <a16:creationId xmlns:a16="http://schemas.microsoft.com/office/drawing/2014/main" id="{B683AED9-8AF6-584B-BDC0-F8B3483E7A9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4875" name="Text Box 24">
          <a:extLst>
            <a:ext uri="{FF2B5EF4-FFF2-40B4-BE49-F238E27FC236}">
              <a16:creationId xmlns:a16="http://schemas.microsoft.com/office/drawing/2014/main" id="{DD23AFC4-ED9B-A143-B934-87452ED7C05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4876" name="Text Box 24">
          <a:extLst>
            <a:ext uri="{FF2B5EF4-FFF2-40B4-BE49-F238E27FC236}">
              <a16:creationId xmlns:a16="http://schemas.microsoft.com/office/drawing/2014/main" id="{E2B16893-B727-C442-96D5-38A8779616C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77" name="Text Box 13">
          <a:extLst>
            <a:ext uri="{FF2B5EF4-FFF2-40B4-BE49-F238E27FC236}">
              <a16:creationId xmlns:a16="http://schemas.microsoft.com/office/drawing/2014/main" id="{A86ACEA3-35D1-9047-9FBC-C312E011A96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78" name="Text Box 13">
          <a:extLst>
            <a:ext uri="{FF2B5EF4-FFF2-40B4-BE49-F238E27FC236}">
              <a16:creationId xmlns:a16="http://schemas.microsoft.com/office/drawing/2014/main" id="{4E0E98B0-C41D-2547-94DB-32FB5C4FF86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79" name="Text Box 13">
          <a:extLst>
            <a:ext uri="{FF2B5EF4-FFF2-40B4-BE49-F238E27FC236}">
              <a16:creationId xmlns:a16="http://schemas.microsoft.com/office/drawing/2014/main" id="{3176708B-DC72-BF4C-9956-BC6F0497154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80" name="Text Box 13">
          <a:extLst>
            <a:ext uri="{FF2B5EF4-FFF2-40B4-BE49-F238E27FC236}">
              <a16:creationId xmlns:a16="http://schemas.microsoft.com/office/drawing/2014/main" id="{D06FE8D4-05D0-EA47-8F6C-6B4768DCB0D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4881" name="Text Box 24">
          <a:extLst>
            <a:ext uri="{FF2B5EF4-FFF2-40B4-BE49-F238E27FC236}">
              <a16:creationId xmlns:a16="http://schemas.microsoft.com/office/drawing/2014/main" id="{5D8BDE06-18F0-8041-B280-D6D34244F90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82" name="Text Box 13">
          <a:extLst>
            <a:ext uri="{FF2B5EF4-FFF2-40B4-BE49-F238E27FC236}">
              <a16:creationId xmlns:a16="http://schemas.microsoft.com/office/drawing/2014/main" id="{A47F754E-3796-FF42-A647-DDC331BD973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83" name="Text Box 13">
          <a:extLst>
            <a:ext uri="{FF2B5EF4-FFF2-40B4-BE49-F238E27FC236}">
              <a16:creationId xmlns:a16="http://schemas.microsoft.com/office/drawing/2014/main" id="{95FCCF2A-140B-3340-BA16-A6192C7B7B5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4884" name="Text Box 24">
          <a:extLst>
            <a:ext uri="{FF2B5EF4-FFF2-40B4-BE49-F238E27FC236}">
              <a16:creationId xmlns:a16="http://schemas.microsoft.com/office/drawing/2014/main" id="{C0943164-15D5-A548-83B5-06ECF853B43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4885" name="Text Box 24">
          <a:extLst>
            <a:ext uri="{FF2B5EF4-FFF2-40B4-BE49-F238E27FC236}">
              <a16:creationId xmlns:a16="http://schemas.microsoft.com/office/drawing/2014/main" id="{976FD0E3-C26A-A14D-B666-3C69BCF5744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86" name="Text Box 13">
          <a:extLst>
            <a:ext uri="{FF2B5EF4-FFF2-40B4-BE49-F238E27FC236}">
              <a16:creationId xmlns:a16="http://schemas.microsoft.com/office/drawing/2014/main" id="{F3E1B216-8B91-D24D-996C-E7C0C10AEF0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4887" name="Text Box 13">
          <a:extLst>
            <a:ext uri="{FF2B5EF4-FFF2-40B4-BE49-F238E27FC236}">
              <a16:creationId xmlns:a16="http://schemas.microsoft.com/office/drawing/2014/main" id="{0D2480F3-9CBA-BF46-91D5-80E2A386710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4888" name="Text Box 13">
          <a:extLst>
            <a:ext uri="{FF2B5EF4-FFF2-40B4-BE49-F238E27FC236}">
              <a16:creationId xmlns:a16="http://schemas.microsoft.com/office/drawing/2014/main" id="{6AAB8576-FCBA-114D-9E7F-033F4919A26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4889" name="Text Box 13">
          <a:extLst>
            <a:ext uri="{FF2B5EF4-FFF2-40B4-BE49-F238E27FC236}">
              <a16:creationId xmlns:a16="http://schemas.microsoft.com/office/drawing/2014/main" id="{5A097F85-343A-E34C-BB6A-296C03EB04B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66549"/>
    <xdr:sp macro="" textlink="">
      <xdr:nvSpPr>
        <xdr:cNvPr id="4890" name="Text Box 24">
          <a:extLst>
            <a:ext uri="{FF2B5EF4-FFF2-40B4-BE49-F238E27FC236}">
              <a16:creationId xmlns:a16="http://schemas.microsoft.com/office/drawing/2014/main" id="{FE700BCE-D75F-5844-B6D1-0AB95034166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4891" name="Text Box 13">
          <a:extLst>
            <a:ext uri="{FF2B5EF4-FFF2-40B4-BE49-F238E27FC236}">
              <a16:creationId xmlns:a16="http://schemas.microsoft.com/office/drawing/2014/main" id="{AF12103F-116A-7B46-98EE-6D9FDAB5FA4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4892" name="Text Box 13">
          <a:extLst>
            <a:ext uri="{FF2B5EF4-FFF2-40B4-BE49-F238E27FC236}">
              <a16:creationId xmlns:a16="http://schemas.microsoft.com/office/drawing/2014/main" id="{A7EEB9E0-B04C-4B41-A490-404DFE72EBE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66549"/>
    <xdr:sp macro="" textlink="">
      <xdr:nvSpPr>
        <xdr:cNvPr id="4893" name="Text Box 24">
          <a:extLst>
            <a:ext uri="{FF2B5EF4-FFF2-40B4-BE49-F238E27FC236}">
              <a16:creationId xmlns:a16="http://schemas.microsoft.com/office/drawing/2014/main" id="{989D0F7C-3277-2E48-ABF1-046070A1E21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66549"/>
    <xdr:sp macro="" textlink="">
      <xdr:nvSpPr>
        <xdr:cNvPr id="4894" name="Text Box 24">
          <a:extLst>
            <a:ext uri="{FF2B5EF4-FFF2-40B4-BE49-F238E27FC236}">
              <a16:creationId xmlns:a16="http://schemas.microsoft.com/office/drawing/2014/main" id="{07D0D84C-0152-6D42-8B12-3F8CEF2BDCA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4895" name="Text Box 13">
          <a:extLst>
            <a:ext uri="{FF2B5EF4-FFF2-40B4-BE49-F238E27FC236}">
              <a16:creationId xmlns:a16="http://schemas.microsoft.com/office/drawing/2014/main" id="{8C21A632-32E6-044A-9FC8-EEEA40A08AA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4896" name="Text Box 13">
          <a:extLst>
            <a:ext uri="{FF2B5EF4-FFF2-40B4-BE49-F238E27FC236}">
              <a16:creationId xmlns:a16="http://schemas.microsoft.com/office/drawing/2014/main" id="{D4410A66-2C52-9D4E-ABF6-137253A370B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4897" name="Text Box 13">
          <a:extLst>
            <a:ext uri="{FF2B5EF4-FFF2-40B4-BE49-F238E27FC236}">
              <a16:creationId xmlns:a16="http://schemas.microsoft.com/office/drawing/2014/main" id="{07223288-0052-924E-AA8C-67DED44C717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4898" name="Text Box 13">
          <a:extLst>
            <a:ext uri="{FF2B5EF4-FFF2-40B4-BE49-F238E27FC236}">
              <a16:creationId xmlns:a16="http://schemas.microsoft.com/office/drawing/2014/main" id="{A8730436-2D7C-4B46-93B5-319F05AFA58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66549"/>
    <xdr:sp macro="" textlink="">
      <xdr:nvSpPr>
        <xdr:cNvPr id="4899" name="Text Box 24">
          <a:extLst>
            <a:ext uri="{FF2B5EF4-FFF2-40B4-BE49-F238E27FC236}">
              <a16:creationId xmlns:a16="http://schemas.microsoft.com/office/drawing/2014/main" id="{B29EBB05-B9FA-EE4E-A79B-547C9AFE998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4900" name="Text Box 13">
          <a:extLst>
            <a:ext uri="{FF2B5EF4-FFF2-40B4-BE49-F238E27FC236}">
              <a16:creationId xmlns:a16="http://schemas.microsoft.com/office/drawing/2014/main" id="{A6874E94-4737-9243-AFBC-33973154B58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4901" name="Text Box 13">
          <a:extLst>
            <a:ext uri="{FF2B5EF4-FFF2-40B4-BE49-F238E27FC236}">
              <a16:creationId xmlns:a16="http://schemas.microsoft.com/office/drawing/2014/main" id="{0FD508FA-2852-FD4E-8B2E-C9E8D02F691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66549"/>
    <xdr:sp macro="" textlink="">
      <xdr:nvSpPr>
        <xdr:cNvPr id="4902" name="Text Box 24">
          <a:extLst>
            <a:ext uri="{FF2B5EF4-FFF2-40B4-BE49-F238E27FC236}">
              <a16:creationId xmlns:a16="http://schemas.microsoft.com/office/drawing/2014/main" id="{ABCBFDF9-1B15-1E45-834F-52A6DA4F197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66549"/>
    <xdr:sp macro="" textlink="">
      <xdr:nvSpPr>
        <xdr:cNvPr id="4903" name="Text Box 24">
          <a:extLst>
            <a:ext uri="{FF2B5EF4-FFF2-40B4-BE49-F238E27FC236}">
              <a16:creationId xmlns:a16="http://schemas.microsoft.com/office/drawing/2014/main" id="{EB9C59E0-9233-024E-8E93-CAFD485521F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4904" name="Text Box 13">
          <a:extLst>
            <a:ext uri="{FF2B5EF4-FFF2-40B4-BE49-F238E27FC236}">
              <a16:creationId xmlns:a16="http://schemas.microsoft.com/office/drawing/2014/main" id="{643CF70A-A27B-E847-8DD0-F42D805F41E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4905" name="Text Box 13">
          <a:extLst>
            <a:ext uri="{FF2B5EF4-FFF2-40B4-BE49-F238E27FC236}">
              <a16:creationId xmlns:a16="http://schemas.microsoft.com/office/drawing/2014/main" id="{FA4E0893-44A9-5A4B-A2D9-FD1C92B0851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06" name="Text Box 13">
          <a:extLst>
            <a:ext uri="{FF2B5EF4-FFF2-40B4-BE49-F238E27FC236}">
              <a16:creationId xmlns:a16="http://schemas.microsoft.com/office/drawing/2014/main" id="{67EC288C-0FF5-B54D-A690-A55D0220034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07" name="Text Box 13">
          <a:extLst>
            <a:ext uri="{FF2B5EF4-FFF2-40B4-BE49-F238E27FC236}">
              <a16:creationId xmlns:a16="http://schemas.microsoft.com/office/drawing/2014/main" id="{D894C9EA-4A91-774E-8CCA-34E1A3AE1D1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4908" name="Text Box 24">
          <a:extLst>
            <a:ext uri="{FF2B5EF4-FFF2-40B4-BE49-F238E27FC236}">
              <a16:creationId xmlns:a16="http://schemas.microsoft.com/office/drawing/2014/main" id="{33AB2B01-A38A-424D-BD70-BA602042B2A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09" name="Text Box 13">
          <a:extLst>
            <a:ext uri="{FF2B5EF4-FFF2-40B4-BE49-F238E27FC236}">
              <a16:creationId xmlns:a16="http://schemas.microsoft.com/office/drawing/2014/main" id="{07ACE5ED-C5A8-F849-A526-8E4C7499063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10" name="Text Box 13">
          <a:extLst>
            <a:ext uri="{FF2B5EF4-FFF2-40B4-BE49-F238E27FC236}">
              <a16:creationId xmlns:a16="http://schemas.microsoft.com/office/drawing/2014/main" id="{7024238E-5A26-0842-BE8E-5E466F8980D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4911" name="Text Box 24">
          <a:extLst>
            <a:ext uri="{FF2B5EF4-FFF2-40B4-BE49-F238E27FC236}">
              <a16:creationId xmlns:a16="http://schemas.microsoft.com/office/drawing/2014/main" id="{9BA9CA21-0F6E-1A47-8AD1-607EEA2F6EA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4912" name="Text Box 24">
          <a:extLst>
            <a:ext uri="{FF2B5EF4-FFF2-40B4-BE49-F238E27FC236}">
              <a16:creationId xmlns:a16="http://schemas.microsoft.com/office/drawing/2014/main" id="{736EB5B1-8E9E-CE4A-B0AF-F1561B28283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13" name="Text Box 13">
          <a:extLst>
            <a:ext uri="{FF2B5EF4-FFF2-40B4-BE49-F238E27FC236}">
              <a16:creationId xmlns:a16="http://schemas.microsoft.com/office/drawing/2014/main" id="{03A06A65-7C33-2B4C-A950-2E077742D71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14" name="Text Box 13">
          <a:extLst>
            <a:ext uri="{FF2B5EF4-FFF2-40B4-BE49-F238E27FC236}">
              <a16:creationId xmlns:a16="http://schemas.microsoft.com/office/drawing/2014/main" id="{06C57EB3-A658-0641-A403-7C2C8BADF61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15" name="Text Box 13">
          <a:extLst>
            <a:ext uri="{FF2B5EF4-FFF2-40B4-BE49-F238E27FC236}">
              <a16:creationId xmlns:a16="http://schemas.microsoft.com/office/drawing/2014/main" id="{D1CAFF01-AB76-0F48-87EF-0CF1A39B3AA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16" name="Text Box 13">
          <a:extLst>
            <a:ext uri="{FF2B5EF4-FFF2-40B4-BE49-F238E27FC236}">
              <a16:creationId xmlns:a16="http://schemas.microsoft.com/office/drawing/2014/main" id="{0F1E7D1F-0BD5-7749-B345-B0C15F435B8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4917" name="Text Box 24">
          <a:extLst>
            <a:ext uri="{FF2B5EF4-FFF2-40B4-BE49-F238E27FC236}">
              <a16:creationId xmlns:a16="http://schemas.microsoft.com/office/drawing/2014/main" id="{0393D642-96AE-644B-88E7-AD4BD38918D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18" name="Text Box 13">
          <a:extLst>
            <a:ext uri="{FF2B5EF4-FFF2-40B4-BE49-F238E27FC236}">
              <a16:creationId xmlns:a16="http://schemas.microsoft.com/office/drawing/2014/main" id="{483BD99F-FA68-8B4A-9AA9-B71FD290F9A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19" name="Text Box 13">
          <a:extLst>
            <a:ext uri="{FF2B5EF4-FFF2-40B4-BE49-F238E27FC236}">
              <a16:creationId xmlns:a16="http://schemas.microsoft.com/office/drawing/2014/main" id="{98D0FD7E-5CA1-A045-AEFA-ADEF517092B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4920" name="Text Box 24">
          <a:extLst>
            <a:ext uri="{FF2B5EF4-FFF2-40B4-BE49-F238E27FC236}">
              <a16:creationId xmlns:a16="http://schemas.microsoft.com/office/drawing/2014/main" id="{85FD31E1-DD4B-3048-9053-F54EBCD78E3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4921" name="Text Box 24">
          <a:extLst>
            <a:ext uri="{FF2B5EF4-FFF2-40B4-BE49-F238E27FC236}">
              <a16:creationId xmlns:a16="http://schemas.microsoft.com/office/drawing/2014/main" id="{EEB57C99-50FE-CE4F-AD58-F134F1B29F9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22" name="Text Box 13">
          <a:extLst>
            <a:ext uri="{FF2B5EF4-FFF2-40B4-BE49-F238E27FC236}">
              <a16:creationId xmlns:a16="http://schemas.microsoft.com/office/drawing/2014/main" id="{C0F102F7-EFA6-9640-87C2-A47CA8F000A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23" name="Text Box 13">
          <a:extLst>
            <a:ext uri="{FF2B5EF4-FFF2-40B4-BE49-F238E27FC236}">
              <a16:creationId xmlns:a16="http://schemas.microsoft.com/office/drawing/2014/main" id="{0C01988B-175B-C149-8FA7-D42609D285A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24" name="Text Box 13">
          <a:extLst>
            <a:ext uri="{FF2B5EF4-FFF2-40B4-BE49-F238E27FC236}">
              <a16:creationId xmlns:a16="http://schemas.microsoft.com/office/drawing/2014/main" id="{666C5E62-7573-5C4E-B3B6-80959ED690A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25" name="Text Box 13">
          <a:extLst>
            <a:ext uri="{FF2B5EF4-FFF2-40B4-BE49-F238E27FC236}">
              <a16:creationId xmlns:a16="http://schemas.microsoft.com/office/drawing/2014/main" id="{029D8613-8CCD-3A4A-AEFE-79823C5D72F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4926" name="Text Box 24">
          <a:extLst>
            <a:ext uri="{FF2B5EF4-FFF2-40B4-BE49-F238E27FC236}">
              <a16:creationId xmlns:a16="http://schemas.microsoft.com/office/drawing/2014/main" id="{E36CE010-846C-3B49-B168-C93F51D41AD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27" name="Text Box 13">
          <a:extLst>
            <a:ext uri="{FF2B5EF4-FFF2-40B4-BE49-F238E27FC236}">
              <a16:creationId xmlns:a16="http://schemas.microsoft.com/office/drawing/2014/main" id="{4530CB3D-D1CC-6B46-884C-03E1B93D2C1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28" name="Text Box 13">
          <a:extLst>
            <a:ext uri="{FF2B5EF4-FFF2-40B4-BE49-F238E27FC236}">
              <a16:creationId xmlns:a16="http://schemas.microsoft.com/office/drawing/2014/main" id="{6FE20F7F-26EA-5243-8446-1B8901BE81B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4929" name="Text Box 24">
          <a:extLst>
            <a:ext uri="{FF2B5EF4-FFF2-40B4-BE49-F238E27FC236}">
              <a16:creationId xmlns:a16="http://schemas.microsoft.com/office/drawing/2014/main" id="{AD698005-1C0C-F741-8F52-98F22D9A4CD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4930" name="Text Box 24">
          <a:extLst>
            <a:ext uri="{FF2B5EF4-FFF2-40B4-BE49-F238E27FC236}">
              <a16:creationId xmlns:a16="http://schemas.microsoft.com/office/drawing/2014/main" id="{3F184147-6128-374B-AFF9-E026CDAD05E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31" name="Text Box 13">
          <a:extLst>
            <a:ext uri="{FF2B5EF4-FFF2-40B4-BE49-F238E27FC236}">
              <a16:creationId xmlns:a16="http://schemas.microsoft.com/office/drawing/2014/main" id="{A0B3725C-0C63-3049-80F6-ABD11E0E2BA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4932" name="Text Box 13">
          <a:extLst>
            <a:ext uri="{FF2B5EF4-FFF2-40B4-BE49-F238E27FC236}">
              <a16:creationId xmlns:a16="http://schemas.microsoft.com/office/drawing/2014/main" id="{23305A51-98BF-B546-A717-7E6C4722FAB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4933" name="Text Box 13">
          <a:extLst>
            <a:ext uri="{FF2B5EF4-FFF2-40B4-BE49-F238E27FC236}">
              <a16:creationId xmlns:a16="http://schemas.microsoft.com/office/drawing/2014/main" id="{DC3CDB0F-9727-0947-A70C-00B17544EAE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4934" name="Text Box 13">
          <a:extLst>
            <a:ext uri="{FF2B5EF4-FFF2-40B4-BE49-F238E27FC236}">
              <a16:creationId xmlns:a16="http://schemas.microsoft.com/office/drawing/2014/main" id="{53502F46-41AA-2842-BB37-658565071A2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66549"/>
    <xdr:sp macro="" textlink="">
      <xdr:nvSpPr>
        <xdr:cNvPr id="4935" name="Text Box 24">
          <a:extLst>
            <a:ext uri="{FF2B5EF4-FFF2-40B4-BE49-F238E27FC236}">
              <a16:creationId xmlns:a16="http://schemas.microsoft.com/office/drawing/2014/main" id="{307F913B-018F-7340-AC06-D9494EA17EA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4936" name="Text Box 13">
          <a:extLst>
            <a:ext uri="{FF2B5EF4-FFF2-40B4-BE49-F238E27FC236}">
              <a16:creationId xmlns:a16="http://schemas.microsoft.com/office/drawing/2014/main" id="{ACEBDE92-B8E7-C342-ADDA-537E6D07684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4937" name="Text Box 13">
          <a:extLst>
            <a:ext uri="{FF2B5EF4-FFF2-40B4-BE49-F238E27FC236}">
              <a16:creationId xmlns:a16="http://schemas.microsoft.com/office/drawing/2014/main" id="{33EF2F1C-42DE-DB4A-BC91-21A5658207B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66549"/>
    <xdr:sp macro="" textlink="">
      <xdr:nvSpPr>
        <xdr:cNvPr id="4938" name="Text Box 24">
          <a:extLst>
            <a:ext uri="{FF2B5EF4-FFF2-40B4-BE49-F238E27FC236}">
              <a16:creationId xmlns:a16="http://schemas.microsoft.com/office/drawing/2014/main" id="{82B15685-276C-1742-A0D0-42B324CAC23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66549"/>
    <xdr:sp macro="" textlink="">
      <xdr:nvSpPr>
        <xdr:cNvPr id="4939" name="Text Box 24">
          <a:extLst>
            <a:ext uri="{FF2B5EF4-FFF2-40B4-BE49-F238E27FC236}">
              <a16:creationId xmlns:a16="http://schemas.microsoft.com/office/drawing/2014/main" id="{13760E5D-22DF-1346-8E92-CC6A8AA4F26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4940" name="Text Box 13">
          <a:extLst>
            <a:ext uri="{FF2B5EF4-FFF2-40B4-BE49-F238E27FC236}">
              <a16:creationId xmlns:a16="http://schemas.microsoft.com/office/drawing/2014/main" id="{740C7632-5C48-4540-B466-6F8B8395E75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4941" name="Text Box 13">
          <a:extLst>
            <a:ext uri="{FF2B5EF4-FFF2-40B4-BE49-F238E27FC236}">
              <a16:creationId xmlns:a16="http://schemas.microsoft.com/office/drawing/2014/main" id="{60323FC8-D1D1-0F49-B56D-8FC54318F9B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4942" name="Text Box 13">
          <a:extLst>
            <a:ext uri="{FF2B5EF4-FFF2-40B4-BE49-F238E27FC236}">
              <a16:creationId xmlns:a16="http://schemas.microsoft.com/office/drawing/2014/main" id="{9BEEBE07-FE37-EF4C-A604-3892EE87504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4943" name="Text Box 13">
          <a:extLst>
            <a:ext uri="{FF2B5EF4-FFF2-40B4-BE49-F238E27FC236}">
              <a16:creationId xmlns:a16="http://schemas.microsoft.com/office/drawing/2014/main" id="{4C66BEE4-BFAF-964F-868A-47ABF175ADB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66549"/>
    <xdr:sp macro="" textlink="">
      <xdr:nvSpPr>
        <xdr:cNvPr id="4944" name="Text Box 24">
          <a:extLst>
            <a:ext uri="{FF2B5EF4-FFF2-40B4-BE49-F238E27FC236}">
              <a16:creationId xmlns:a16="http://schemas.microsoft.com/office/drawing/2014/main" id="{CB55A62C-4BA4-2F44-B6B9-E8E900677D2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4945" name="Text Box 13">
          <a:extLst>
            <a:ext uri="{FF2B5EF4-FFF2-40B4-BE49-F238E27FC236}">
              <a16:creationId xmlns:a16="http://schemas.microsoft.com/office/drawing/2014/main" id="{35BC92C5-BB47-DA4E-B788-6447978490C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4946" name="Text Box 13">
          <a:extLst>
            <a:ext uri="{FF2B5EF4-FFF2-40B4-BE49-F238E27FC236}">
              <a16:creationId xmlns:a16="http://schemas.microsoft.com/office/drawing/2014/main" id="{F73C2CCD-F2C0-0A46-8349-63241181034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66549"/>
    <xdr:sp macro="" textlink="">
      <xdr:nvSpPr>
        <xdr:cNvPr id="4947" name="Text Box 24">
          <a:extLst>
            <a:ext uri="{FF2B5EF4-FFF2-40B4-BE49-F238E27FC236}">
              <a16:creationId xmlns:a16="http://schemas.microsoft.com/office/drawing/2014/main" id="{454DABDF-D51C-1D4E-AAA3-8FF02677B69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66549"/>
    <xdr:sp macro="" textlink="">
      <xdr:nvSpPr>
        <xdr:cNvPr id="4948" name="Text Box 24">
          <a:extLst>
            <a:ext uri="{FF2B5EF4-FFF2-40B4-BE49-F238E27FC236}">
              <a16:creationId xmlns:a16="http://schemas.microsoft.com/office/drawing/2014/main" id="{1E4FFBFA-FC42-9041-BECC-C869EA00CCD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4949" name="Text Box 13">
          <a:extLst>
            <a:ext uri="{FF2B5EF4-FFF2-40B4-BE49-F238E27FC236}">
              <a16:creationId xmlns:a16="http://schemas.microsoft.com/office/drawing/2014/main" id="{FE7FD84C-8205-5943-8E52-DC2F041A0D2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4950" name="Text Box 13">
          <a:extLst>
            <a:ext uri="{FF2B5EF4-FFF2-40B4-BE49-F238E27FC236}">
              <a16:creationId xmlns:a16="http://schemas.microsoft.com/office/drawing/2014/main" id="{DD6F8C6B-38B4-B748-BB82-2DE06360612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51" name="Text Box 13">
          <a:extLst>
            <a:ext uri="{FF2B5EF4-FFF2-40B4-BE49-F238E27FC236}">
              <a16:creationId xmlns:a16="http://schemas.microsoft.com/office/drawing/2014/main" id="{9120B186-A4CC-CC47-A7F7-97176EA6DCC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52" name="Text Box 13">
          <a:extLst>
            <a:ext uri="{FF2B5EF4-FFF2-40B4-BE49-F238E27FC236}">
              <a16:creationId xmlns:a16="http://schemas.microsoft.com/office/drawing/2014/main" id="{D605057B-5EBE-DC45-A903-A2583FBEF0B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4953" name="Text Box 24">
          <a:extLst>
            <a:ext uri="{FF2B5EF4-FFF2-40B4-BE49-F238E27FC236}">
              <a16:creationId xmlns:a16="http://schemas.microsoft.com/office/drawing/2014/main" id="{D56DA9FD-031F-0146-9683-E38613183F5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54" name="Text Box 13">
          <a:extLst>
            <a:ext uri="{FF2B5EF4-FFF2-40B4-BE49-F238E27FC236}">
              <a16:creationId xmlns:a16="http://schemas.microsoft.com/office/drawing/2014/main" id="{2545AFB8-7B65-6F41-955F-1C8083366CA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55" name="Text Box 13">
          <a:extLst>
            <a:ext uri="{FF2B5EF4-FFF2-40B4-BE49-F238E27FC236}">
              <a16:creationId xmlns:a16="http://schemas.microsoft.com/office/drawing/2014/main" id="{0BB7F51D-4CF2-DB47-AC71-009ECA63117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4956" name="Text Box 24">
          <a:extLst>
            <a:ext uri="{FF2B5EF4-FFF2-40B4-BE49-F238E27FC236}">
              <a16:creationId xmlns:a16="http://schemas.microsoft.com/office/drawing/2014/main" id="{CAE66C6B-42C8-B94E-BBAC-10E47AF427C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4957" name="Text Box 24">
          <a:extLst>
            <a:ext uri="{FF2B5EF4-FFF2-40B4-BE49-F238E27FC236}">
              <a16:creationId xmlns:a16="http://schemas.microsoft.com/office/drawing/2014/main" id="{293D0E47-9A15-AE4E-86C3-0D955328141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58" name="Text Box 13">
          <a:extLst>
            <a:ext uri="{FF2B5EF4-FFF2-40B4-BE49-F238E27FC236}">
              <a16:creationId xmlns:a16="http://schemas.microsoft.com/office/drawing/2014/main" id="{F07613ED-901C-6A42-BBD8-AC27EE4CF82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59" name="Text Box 13">
          <a:extLst>
            <a:ext uri="{FF2B5EF4-FFF2-40B4-BE49-F238E27FC236}">
              <a16:creationId xmlns:a16="http://schemas.microsoft.com/office/drawing/2014/main" id="{2ABD7647-4780-3348-842E-68625DA73EF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60" name="Text Box 13">
          <a:extLst>
            <a:ext uri="{FF2B5EF4-FFF2-40B4-BE49-F238E27FC236}">
              <a16:creationId xmlns:a16="http://schemas.microsoft.com/office/drawing/2014/main" id="{EAF2E1F3-91AB-1646-BCE6-9A6315AFFB2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61" name="Text Box 13">
          <a:extLst>
            <a:ext uri="{FF2B5EF4-FFF2-40B4-BE49-F238E27FC236}">
              <a16:creationId xmlns:a16="http://schemas.microsoft.com/office/drawing/2014/main" id="{89F32989-01F3-B844-B330-E2FC7E4F361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4962" name="Text Box 24">
          <a:extLst>
            <a:ext uri="{FF2B5EF4-FFF2-40B4-BE49-F238E27FC236}">
              <a16:creationId xmlns:a16="http://schemas.microsoft.com/office/drawing/2014/main" id="{E3D7E412-C69F-BA40-B9B4-33D1E6DA272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63" name="Text Box 13">
          <a:extLst>
            <a:ext uri="{FF2B5EF4-FFF2-40B4-BE49-F238E27FC236}">
              <a16:creationId xmlns:a16="http://schemas.microsoft.com/office/drawing/2014/main" id="{5EA63700-DD64-584F-82A8-D027A4AA01D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64" name="Text Box 13">
          <a:extLst>
            <a:ext uri="{FF2B5EF4-FFF2-40B4-BE49-F238E27FC236}">
              <a16:creationId xmlns:a16="http://schemas.microsoft.com/office/drawing/2014/main" id="{CD960207-906E-B04E-8DC7-540F46B7E6B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4965" name="Text Box 24">
          <a:extLst>
            <a:ext uri="{FF2B5EF4-FFF2-40B4-BE49-F238E27FC236}">
              <a16:creationId xmlns:a16="http://schemas.microsoft.com/office/drawing/2014/main" id="{3E0A85BD-0431-B94A-89B4-B287AFCECF5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4966" name="Text Box 24">
          <a:extLst>
            <a:ext uri="{FF2B5EF4-FFF2-40B4-BE49-F238E27FC236}">
              <a16:creationId xmlns:a16="http://schemas.microsoft.com/office/drawing/2014/main" id="{098915F5-22C2-F14D-86BB-5DEEA3D8ADD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67" name="Text Box 13">
          <a:extLst>
            <a:ext uri="{FF2B5EF4-FFF2-40B4-BE49-F238E27FC236}">
              <a16:creationId xmlns:a16="http://schemas.microsoft.com/office/drawing/2014/main" id="{7AC988A4-3D7C-024A-8BC7-675137E98F5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68" name="Text Box 13">
          <a:extLst>
            <a:ext uri="{FF2B5EF4-FFF2-40B4-BE49-F238E27FC236}">
              <a16:creationId xmlns:a16="http://schemas.microsoft.com/office/drawing/2014/main" id="{A8C49137-0F8E-DD43-BF67-614C22D254C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69" name="Text Box 13">
          <a:extLst>
            <a:ext uri="{FF2B5EF4-FFF2-40B4-BE49-F238E27FC236}">
              <a16:creationId xmlns:a16="http://schemas.microsoft.com/office/drawing/2014/main" id="{2CB22853-9731-EE4B-94F3-C76A23C351F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70" name="Text Box 13">
          <a:extLst>
            <a:ext uri="{FF2B5EF4-FFF2-40B4-BE49-F238E27FC236}">
              <a16:creationId xmlns:a16="http://schemas.microsoft.com/office/drawing/2014/main" id="{DF4AB767-72B8-9B42-BE97-93E3B759497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4971" name="Text Box 24">
          <a:extLst>
            <a:ext uri="{FF2B5EF4-FFF2-40B4-BE49-F238E27FC236}">
              <a16:creationId xmlns:a16="http://schemas.microsoft.com/office/drawing/2014/main" id="{D6542F64-D1EB-F248-AF21-98EF9CEC3B9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72" name="Text Box 13">
          <a:extLst>
            <a:ext uri="{FF2B5EF4-FFF2-40B4-BE49-F238E27FC236}">
              <a16:creationId xmlns:a16="http://schemas.microsoft.com/office/drawing/2014/main" id="{B3497EF7-E964-934B-B20B-1B973AD359E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73" name="Text Box 13">
          <a:extLst>
            <a:ext uri="{FF2B5EF4-FFF2-40B4-BE49-F238E27FC236}">
              <a16:creationId xmlns:a16="http://schemas.microsoft.com/office/drawing/2014/main" id="{06B1796A-E05F-FB44-B688-E1EBF1CE836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4974" name="Text Box 24">
          <a:extLst>
            <a:ext uri="{FF2B5EF4-FFF2-40B4-BE49-F238E27FC236}">
              <a16:creationId xmlns:a16="http://schemas.microsoft.com/office/drawing/2014/main" id="{E49C2438-5C05-D640-B782-82B45BE69A7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4975" name="Text Box 24">
          <a:extLst>
            <a:ext uri="{FF2B5EF4-FFF2-40B4-BE49-F238E27FC236}">
              <a16:creationId xmlns:a16="http://schemas.microsoft.com/office/drawing/2014/main" id="{5B52D4C1-F3FF-5A4A-AC80-2238AEA6548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76" name="Text Box 13">
          <a:extLst>
            <a:ext uri="{FF2B5EF4-FFF2-40B4-BE49-F238E27FC236}">
              <a16:creationId xmlns:a16="http://schemas.microsoft.com/office/drawing/2014/main" id="{9689AEEA-2F3D-2A44-9D07-849FF51376E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4977" name="Text Box 13">
          <a:extLst>
            <a:ext uri="{FF2B5EF4-FFF2-40B4-BE49-F238E27FC236}">
              <a16:creationId xmlns:a16="http://schemas.microsoft.com/office/drawing/2014/main" id="{44FB2CD9-50D8-3541-8A85-85BFF939F39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4978" name="Text Box 13">
          <a:extLst>
            <a:ext uri="{FF2B5EF4-FFF2-40B4-BE49-F238E27FC236}">
              <a16:creationId xmlns:a16="http://schemas.microsoft.com/office/drawing/2014/main" id="{C7ECDEB6-5DBD-4C4B-8943-960A74651E0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4979" name="Text Box 13">
          <a:extLst>
            <a:ext uri="{FF2B5EF4-FFF2-40B4-BE49-F238E27FC236}">
              <a16:creationId xmlns:a16="http://schemas.microsoft.com/office/drawing/2014/main" id="{FA650043-50CE-424B-A627-34444869A2D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66549"/>
    <xdr:sp macro="" textlink="">
      <xdr:nvSpPr>
        <xdr:cNvPr id="4980" name="Text Box 24">
          <a:extLst>
            <a:ext uri="{FF2B5EF4-FFF2-40B4-BE49-F238E27FC236}">
              <a16:creationId xmlns:a16="http://schemas.microsoft.com/office/drawing/2014/main" id="{1FECF716-A535-5A4B-8AA8-C64FB3542FE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4981" name="Text Box 13">
          <a:extLst>
            <a:ext uri="{FF2B5EF4-FFF2-40B4-BE49-F238E27FC236}">
              <a16:creationId xmlns:a16="http://schemas.microsoft.com/office/drawing/2014/main" id="{BEAAB794-DDCA-6849-A8E6-19C959B14F0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4982" name="Text Box 13">
          <a:extLst>
            <a:ext uri="{FF2B5EF4-FFF2-40B4-BE49-F238E27FC236}">
              <a16:creationId xmlns:a16="http://schemas.microsoft.com/office/drawing/2014/main" id="{EB33D468-D9FF-6B4F-852F-BA6DD106F1C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66549"/>
    <xdr:sp macro="" textlink="">
      <xdr:nvSpPr>
        <xdr:cNvPr id="4983" name="Text Box 24">
          <a:extLst>
            <a:ext uri="{FF2B5EF4-FFF2-40B4-BE49-F238E27FC236}">
              <a16:creationId xmlns:a16="http://schemas.microsoft.com/office/drawing/2014/main" id="{C02E8A72-B9EA-004B-8D01-2F3138980D3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66549"/>
    <xdr:sp macro="" textlink="">
      <xdr:nvSpPr>
        <xdr:cNvPr id="4984" name="Text Box 24">
          <a:extLst>
            <a:ext uri="{FF2B5EF4-FFF2-40B4-BE49-F238E27FC236}">
              <a16:creationId xmlns:a16="http://schemas.microsoft.com/office/drawing/2014/main" id="{2657ABED-3BC2-BA4B-A4F0-1929A0D81AE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4985" name="Text Box 13">
          <a:extLst>
            <a:ext uri="{FF2B5EF4-FFF2-40B4-BE49-F238E27FC236}">
              <a16:creationId xmlns:a16="http://schemas.microsoft.com/office/drawing/2014/main" id="{26F8C84B-BE0B-D84B-85AC-A5FBC26467A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4986" name="Text Box 13">
          <a:extLst>
            <a:ext uri="{FF2B5EF4-FFF2-40B4-BE49-F238E27FC236}">
              <a16:creationId xmlns:a16="http://schemas.microsoft.com/office/drawing/2014/main" id="{403B1A3D-4939-834B-996E-21CA79DF5F0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4987" name="Text Box 13">
          <a:extLst>
            <a:ext uri="{FF2B5EF4-FFF2-40B4-BE49-F238E27FC236}">
              <a16:creationId xmlns:a16="http://schemas.microsoft.com/office/drawing/2014/main" id="{A7105463-6791-1D42-A750-0B210972216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4988" name="Text Box 13">
          <a:extLst>
            <a:ext uri="{FF2B5EF4-FFF2-40B4-BE49-F238E27FC236}">
              <a16:creationId xmlns:a16="http://schemas.microsoft.com/office/drawing/2014/main" id="{73BE3708-E40C-0045-BFF0-C58F0459624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66549"/>
    <xdr:sp macro="" textlink="">
      <xdr:nvSpPr>
        <xdr:cNvPr id="4989" name="Text Box 24">
          <a:extLst>
            <a:ext uri="{FF2B5EF4-FFF2-40B4-BE49-F238E27FC236}">
              <a16:creationId xmlns:a16="http://schemas.microsoft.com/office/drawing/2014/main" id="{4CF2A8BA-1BA9-7A4F-82AB-7EA8308BD41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4990" name="Text Box 13">
          <a:extLst>
            <a:ext uri="{FF2B5EF4-FFF2-40B4-BE49-F238E27FC236}">
              <a16:creationId xmlns:a16="http://schemas.microsoft.com/office/drawing/2014/main" id="{379A14C6-0254-F04D-9229-EEA55ECE989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4991" name="Text Box 13">
          <a:extLst>
            <a:ext uri="{FF2B5EF4-FFF2-40B4-BE49-F238E27FC236}">
              <a16:creationId xmlns:a16="http://schemas.microsoft.com/office/drawing/2014/main" id="{4D4B0ABC-7C91-304F-91B8-1B34442A35B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66549"/>
    <xdr:sp macro="" textlink="">
      <xdr:nvSpPr>
        <xdr:cNvPr id="4992" name="Text Box 24">
          <a:extLst>
            <a:ext uri="{FF2B5EF4-FFF2-40B4-BE49-F238E27FC236}">
              <a16:creationId xmlns:a16="http://schemas.microsoft.com/office/drawing/2014/main" id="{E5A93F17-2E25-894F-A28C-81F4A063E0C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66549"/>
    <xdr:sp macro="" textlink="">
      <xdr:nvSpPr>
        <xdr:cNvPr id="4993" name="Text Box 24">
          <a:extLst>
            <a:ext uri="{FF2B5EF4-FFF2-40B4-BE49-F238E27FC236}">
              <a16:creationId xmlns:a16="http://schemas.microsoft.com/office/drawing/2014/main" id="{F509CFC8-0140-2D46-9BC3-0FA91C0C365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4994" name="Text Box 13">
          <a:extLst>
            <a:ext uri="{FF2B5EF4-FFF2-40B4-BE49-F238E27FC236}">
              <a16:creationId xmlns:a16="http://schemas.microsoft.com/office/drawing/2014/main" id="{30EFEC20-D7BA-0441-B1FA-F1DAB9A8481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4995" name="Text Box 13">
          <a:extLst>
            <a:ext uri="{FF2B5EF4-FFF2-40B4-BE49-F238E27FC236}">
              <a16:creationId xmlns:a16="http://schemas.microsoft.com/office/drawing/2014/main" id="{7667ECFA-0841-5542-9B4E-41F8EA96566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4996" name="Text Box 13">
          <a:extLst>
            <a:ext uri="{FF2B5EF4-FFF2-40B4-BE49-F238E27FC236}">
              <a16:creationId xmlns:a16="http://schemas.microsoft.com/office/drawing/2014/main" id="{F1D52A94-5BA0-CE42-BA1D-A4DF582F633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4997" name="Text Box 13">
          <a:extLst>
            <a:ext uri="{FF2B5EF4-FFF2-40B4-BE49-F238E27FC236}">
              <a16:creationId xmlns:a16="http://schemas.microsoft.com/office/drawing/2014/main" id="{01315FFD-8E6A-B346-BF10-4C58D91F623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4998" name="Text Box 24">
          <a:extLst>
            <a:ext uri="{FF2B5EF4-FFF2-40B4-BE49-F238E27FC236}">
              <a16:creationId xmlns:a16="http://schemas.microsoft.com/office/drawing/2014/main" id="{D1180893-B52E-654D-9084-4992474A2F6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4999" name="Text Box 13">
          <a:extLst>
            <a:ext uri="{FF2B5EF4-FFF2-40B4-BE49-F238E27FC236}">
              <a16:creationId xmlns:a16="http://schemas.microsoft.com/office/drawing/2014/main" id="{31D05525-5C3E-1E48-8871-DC4AF868727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000" name="Text Box 13">
          <a:extLst>
            <a:ext uri="{FF2B5EF4-FFF2-40B4-BE49-F238E27FC236}">
              <a16:creationId xmlns:a16="http://schemas.microsoft.com/office/drawing/2014/main" id="{91C15E32-4437-0744-906A-A2612C1EF43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001" name="Text Box 24">
          <a:extLst>
            <a:ext uri="{FF2B5EF4-FFF2-40B4-BE49-F238E27FC236}">
              <a16:creationId xmlns:a16="http://schemas.microsoft.com/office/drawing/2014/main" id="{3B90D430-CFB8-1949-A741-52C106C7CE1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002" name="Text Box 24">
          <a:extLst>
            <a:ext uri="{FF2B5EF4-FFF2-40B4-BE49-F238E27FC236}">
              <a16:creationId xmlns:a16="http://schemas.microsoft.com/office/drawing/2014/main" id="{A6A1C190-2E72-104A-928F-B4A1C0E481C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003" name="Text Box 13">
          <a:extLst>
            <a:ext uri="{FF2B5EF4-FFF2-40B4-BE49-F238E27FC236}">
              <a16:creationId xmlns:a16="http://schemas.microsoft.com/office/drawing/2014/main" id="{CD1DE8E2-26C1-2A4C-A912-C2F69F5C105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004" name="Text Box 13">
          <a:extLst>
            <a:ext uri="{FF2B5EF4-FFF2-40B4-BE49-F238E27FC236}">
              <a16:creationId xmlns:a16="http://schemas.microsoft.com/office/drawing/2014/main" id="{4D48AA3E-4F6B-AA4B-B029-2AF26D609DC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005" name="Text Box 13">
          <a:extLst>
            <a:ext uri="{FF2B5EF4-FFF2-40B4-BE49-F238E27FC236}">
              <a16:creationId xmlns:a16="http://schemas.microsoft.com/office/drawing/2014/main" id="{B895E7DE-61B8-504F-BE45-E426B1B3B08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006" name="Text Box 13">
          <a:extLst>
            <a:ext uri="{FF2B5EF4-FFF2-40B4-BE49-F238E27FC236}">
              <a16:creationId xmlns:a16="http://schemas.microsoft.com/office/drawing/2014/main" id="{5A41D3CF-5F9A-0A46-AD36-D3A4D4103E6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007" name="Text Box 24">
          <a:extLst>
            <a:ext uri="{FF2B5EF4-FFF2-40B4-BE49-F238E27FC236}">
              <a16:creationId xmlns:a16="http://schemas.microsoft.com/office/drawing/2014/main" id="{366FCF4C-DAEA-5047-B345-0703B57180B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008" name="Text Box 13">
          <a:extLst>
            <a:ext uri="{FF2B5EF4-FFF2-40B4-BE49-F238E27FC236}">
              <a16:creationId xmlns:a16="http://schemas.microsoft.com/office/drawing/2014/main" id="{C8799CF3-EB95-5249-9F47-506DC97E7B7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009" name="Text Box 13">
          <a:extLst>
            <a:ext uri="{FF2B5EF4-FFF2-40B4-BE49-F238E27FC236}">
              <a16:creationId xmlns:a16="http://schemas.microsoft.com/office/drawing/2014/main" id="{1BF466C4-A84A-C249-9169-34340C31C0E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010" name="Text Box 24">
          <a:extLst>
            <a:ext uri="{FF2B5EF4-FFF2-40B4-BE49-F238E27FC236}">
              <a16:creationId xmlns:a16="http://schemas.microsoft.com/office/drawing/2014/main" id="{DE3B07C7-EA79-7244-93F3-D6AD7A83C87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011" name="Text Box 24">
          <a:extLst>
            <a:ext uri="{FF2B5EF4-FFF2-40B4-BE49-F238E27FC236}">
              <a16:creationId xmlns:a16="http://schemas.microsoft.com/office/drawing/2014/main" id="{E2823342-80B4-584B-A151-25A3943B0A9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012" name="Text Box 13">
          <a:extLst>
            <a:ext uri="{FF2B5EF4-FFF2-40B4-BE49-F238E27FC236}">
              <a16:creationId xmlns:a16="http://schemas.microsoft.com/office/drawing/2014/main" id="{31F2C2E3-E5FA-5745-A8D1-6C785D11D5B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013" name="Text Box 13">
          <a:extLst>
            <a:ext uri="{FF2B5EF4-FFF2-40B4-BE49-F238E27FC236}">
              <a16:creationId xmlns:a16="http://schemas.microsoft.com/office/drawing/2014/main" id="{628EAFCA-04C9-2348-AD2C-C5894E1D2A5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014" name="Text Box 13">
          <a:extLst>
            <a:ext uri="{FF2B5EF4-FFF2-40B4-BE49-F238E27FC236}">
              <a16:creationId xmlns:a16="http://schemas.microsoft.com/office/drawing/2014/main" id="{19D4149C-AE3E-6A47-A3E8-826C28B0798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015" name="Text Box 13">
          <a:extLst>
            <a:ext uri="{FF2B5EF4-FFF2-40B4-BE49-F238E27FC236}">
              <a16:creationId xmlns:a16="http://schemas.microsoft.com/office/drawing/2014/main" id="{BAB2F1AB-FD8F-C84B-A96C-621E122291C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016" name="Text Box 24">
          <a:extLst>
            <a:ext uri="{FF2B5EF4-FFF2-40B4-BE49-F238E27FC236}">
              <a16:creationId xmlns:a16="http://schemas.microsoft.com/office/drawing/2014/main" id="{329FD777-A96B-5147-8148-CF5FBD28BEB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017" name="Text Box 13">
          <a:extLst>
            <a:ext uri="{FF2B5EF4-FFF2-40B4-BE49-F238E27FC236}">
              <a16:creationId xmlns:a16="http://schemas.microsoft.com/office/drawing/2014/main" id="{C7C9A02B-7AF6-3441-A6B9-59C9CFD8C15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018" name="Text Box 13">
          <a:extLst>
            <a:ext uri="{FF2B5EF4-FFF2-40B4-BE49-F238E27FC236}">
              <a16:creationId xmlns:a16="http://schemas.microsoft.com/office/drawing/2014/main" id="{8D39A32B-2FEA-BC43-A3F2-477282F706F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019" name="Text Box 24">
          <a:extLst>
            <a:ext uri="{FF2B5EF4-FFF2-40B4-BE49-F238E27FC236}">
              <a16:creationId xmlns:a16="http://schemas.microsoft.com/office/drawing/2014/main" id="{6FB15C0F-209B-5D43-A1AA-30F42D9860F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020" name="Text Box 24">
          <a:extLst>
            <a:ext uri="{FF2B5EF4-FFF2-40B4-BE49-F238E27FC236}">
              <a16:creationId xmlns:a16="http://schemas.microsoft.com/office/drawing/2014/main" id="{21BA5B4F-B58A-8148-929F-9FFF8F77605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021" name="Text Box 13">
          <a:extLst>
            <a:ext uri="{FF2B5EF4-FFF2-40B4-BE49-F238E27FC236}">
              <a16:creationId xmlns:a16="http://schemas.microsoft.com/office/drawing/2014/main" id="{36B91B28-5B1E-E548-815E-661D943287C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022" name="Text Box 13">
          <a:extLst>
            <a:ext uri="{FF2B5EF4-FFF2-40B4-BE49-F238E27FC236}">
              <a16:creationId xmlns:a16="http://schemas.microsoft.com/office/drawing/2014/main" id="{BF87CBB8-9890-A944-8B2D-E4289F5B4AE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023" name="Text Box 13">
          <a:extLst>
            <a:ext uri="{FF2B5EF4-FFF2-40B4-BE49-F238E27FC236}">
              <a16:creationId xmlns:a16="http://schemas.microsoft.com/office/drawing/2014/main" id="{CACB26EE-C5A5-E942-A7C2-D3C6F7DCA55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024" name="Text Box 13">
          <a:extLst>
            <a:ext uri="{FF2B5EF4-FFF2-40B4-BE49-F238E27FC236}">
              <a16:creationId xmlns:a16="http://schemas.microsoft.com/office/drawing/2014/main" id="{85EB47E5-BE47-454E-9812-31534A3FF98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66549"/>
    <xdr:sp macro="" textlink="">
      <xdr:nvSpPr>
        <xdr:cNvPr id="5025" name="Text Box 24">
          <a:extLst>
            <a:ext uri="{FF2B5EF4-FFF2-40B4-BE49-F238E27FC236}">
              <a16:creationId xmlns:a16="http://schemas.microsoft.com/office/drawing/2014/main" id="{52388B7F-3CD1-7A4E-A55C-F7524118C1E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026" name="Text Box 13">
          <a:extLst>
            <a:ext uri="{FF2B5EF4-FFF2-40B4-BE49-F238E27FC236}">
              <a16:creationId xmlns:a16="http://schemas.microsoft.com/office/drawing/2014/main" id="{0CB790A8-A461-9445-8581-CCD95B93417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027" name="Text Box 13">
          <a:extLst>
            <a:ext uri="{FF2B5EF4-FFF2-40B4-BE49-F238E27FC236}">
              <a16:creationId xmlns:a16="http://schemas.microsoft.com/office/drawing/2014/main" id="{4A8D5B4C-001F-5E40-9223-48640962479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66549"/>
    <xdr:sp macro="" textlink="">
      <xdr:nvSpPr>
        <xdr:cNvPr id="5028" name="Text Box 24">
          <a:extLst>
            <a:ext uri="{FF2B5EF4-FFF2-40B4-BE49-F238E27FC236}">
              <a16:creationId xmlns:a16="http://schemas.microsoft.com/office/drawing/2014/main" id="{5C47A286-0743-4245-930D-908338A096C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66549"/>
    <xdr:sp macro="" textlink="">
      <xdr:nvSpPr>
        <xdr:cNvPr id="5029" name="Text Box 24">
          <a:extLst>
            <a:ext uri="{FF2B5EF4-FFF2-40B4-BE49-F238E27FC236}">
              <a16:creationId xmlns:a16="http://schemas.microsoft.com/office/drawing/2014/main" id="{9B8DBC96-F793-4B4B-B2CA-9DE9944A65A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030" name="Text Box 13">
          <a:extLst>
            <a:ext uri="{FF2B5EF4-FFF2-40B4-BE49-F238E27FC236}">
              <a16:creationId xmlns:a16="http://schemas.microsoft.com/office/drawing/2014/main" id="{344B2719-D1BE-3C44-ABD4-BD8A4D92266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031" name="Text Box 13">
          <a:extLst>
            <a:ext uri="{FF2B5EF4-FFF2-40B4-BE49-F238E27FC236}">
              <a16:creationId xmlns:a16="http://schemas.microsoft.com/office/drawing/2014/main" id="{312AED7E-DFE3-FD43-B0D0-C6953090D7A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032" name="Text Box 13">
          <a:extLst>
            <a:ext uri="{FF2B5EF4-FFF2-40B4-BE49-F238E27FC236}">
              <a16:creationId xmlns:a16="http://schemas.microsoft.com/office/drawing/2014/main" id="{F90EEC3C-8569-AB46-A4FA-7653B1EA07D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033" name="Text Box 13">
          <a:extLst>
            <a:ext uri="{FF2B5EF4-FFF2-40B4-BE49-F238E27FC236}">
              <a16:creationId xmlns:a16="http://schemas.microsoft.com/office/drawing/2014/main" id="{037C6727-58BD-CF45-BB94-599BD94A4BA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66549"/>
    <xdr:sp macro="" textlink="">
      <xdr:nvSpPr>
        <xdr:cNvPr id="5034" name="Text Box 24">
          <a:extLst>
            <a:ext uri="{FF2B5EF4-FFF2-40B4-BE49-F238E27FC236}">
              <a16:creationId xmlns:a16="http://schemas.microsoft.com/office/drawing/2014/main" id="{F0BA62FF-FA8C-2B4D-A2E8-E76BCD7664A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035" name="Text Box 13">
          <a:extLst>
            <a:ext uri="{FF2B5EF4-FFF2-40B4-BE49-F238E27FC236}">
              <a16:creationId xmlns:a16="http://schemas.microsoft.com/office/drawing/2014/main" id="{B11B0215-69B3-1546-A832-02AE11CBE7E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036" name="Text Box 13">
          <a:extLst>
            <a:ext uri="{FF2B5EF4-FFF2-40B4-BE49-F238E27FC236}">
              <a16:creationId xmlns:a16="http://schemas.microsoft.com/office/drawing/2014/main" id="{0C0572C8-C0F0-C646-A5DA-BF5D9703066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66549"/>
    <xdr:sp macro="" textlink="">
      <xdr:nvSpPr>
        <xdr:cNvPr id="5037" name="Text Box 24">
          <a:extLst>
            <a:ext uri="{FF2B5EF4-FFF2-40B4-BE49-F238E27FC236}">
              <a16:creationId xmlns:a16="http://schemas.microsoft.com/office/drawing/2014/main" id="{DBB3ECE5-B447-9348-8E30-111BC84F416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66549"/>
    <xdr:sp macro="" textlink="">
      <xdr:nvSpPr>
        <xdr:cNvPr id="5038" name="Text Box 24">
          <a:extLst>
            <a:ext uri="{FF2B5EF4-FFF2-40B4-BE49-F238E27FC236}">
              <a16:creationId xmlns:a16="http://schemas.microsoft.com/office/drawing/2014/main" id="{19CBC3E2-5554-C147-B21A-49E00BA8D47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039" name="Text Box 13">
          <a:extLst>
            <a:ext uri="{FF2B5EF4-FFF2-40B4-BE49-F238E27FC236}">
              <a16:creationId xmlns:a16="http://schemas.microsoft.com/office/drawing/2014/main" id="{10B372C2-090D-134C-8020-98FC47795BD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040" name="Text Box 13">
          <a:extLst>
            <a:ext uri="{FF2B5EF4-FFF2-40B4-BE49-F238E27FC236}">
              <a16:creationId xmlns:a16="http://schemas.microsoft.com/office/drawing/2014/main" id="{97D0920C-95DB-4A45-934F-3779D4A58E2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41" name="Text Box 13">
          <a:extLst>
            <a:ext uri="{FF2B5EF4-FFF2-40B4-BE49-F238E27FC236}">
              <a16:creationId xmlns:a16="http://schemas.microsoft.com/office/drawing/2014/main" id="{0C2D99B5-1DC3-094E-B1A9-A68AADEEA4B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42" name="Text Box 13">
          <a:extLst>
            <a:ext uri="{FF2B5EF4-FFF2-40B4-BE49-F238E27FC236}">
              <a16:creationId xmlns:a16="http://schemas.microsoft.com/office/drawing/2014/main" id="{6F2330F9-A5AE-D748-B3BD-17E02AC1435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043" name="Text Box 24">
          <a:extLst>
            <a:ext uri="{FF2B5EF4-FFF2-40B4-BE49-F238E27FC236}">
              <a16:creationId xmlns:a16="http://schemas.microsoft.com/office/drawing/2014/main" id="{A81B8A34-3FEF-F84B-8C92-19CBC00B11C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44" name="Text Box 13">
          <a:extLst>
            <a:ext uri="{FF2B5EF4-FFF2-40B4-BE49-F238E27FC236}">
              <a16:creationId xmlns:a16="http://schemas.microsoft.com/office/drawing/2014/main" id="{E2B79F49-BE96-0441-87A2-585F72ED6EF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45" name="Text Box 13">
          <a:extLst>
            <a:ext uri="{FF2B5EF4-FFF2-40B4-BE49-F238E27FC236}">
              <a16:creationId xmlns:a16="http://schemas.microsoft.com/office/drawing/2014/main" id="{6441FC56-49E4-3D4E-9AF4-FE8987BCFCA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046" name="Text Box 24">
          <a:extLst>
            <a:ext uri="{FF2B5EF4-FFF2-40B4-BE49-F238E27FC236}">
              <a16:creationId xmlns:a16="http://schemas.microsoft.com/office/drawing/2014/main" id="{2AECE438-515D-7944-A3C6-261971DD826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047" name="Text Box 24">
          <a:extLst>
            <a:ext uri="{FF2B5EF4-FFF2-40B4-BE49-F238E27FC236}">
              <a16:creationId xmlns:a16="http://schemas.microsoft.com/office/drawing/2014/main" id="{36A09D8A-F489-044A-80F8-DFB5C183E9D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48" name="Text Box 13">
          <a:extLst>
            <a:ext uri="{FF2B5EF4-FFF2-40B4-BE49-F238E27FC236}">
              <a16:creationId xmlns:a16="http://schemas.microsoft.com/office/drawing/2014/main" id="{8D031F9A-F0D8-134C-A10F-BE9424BB756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49" name="Text Box 13">
          <a:extLst>
            <a:ext uri="{FF2B5EF4-FFF2-40B4-BE49-F238E27FC236}">
              <a16:creationId xmlns:a16="http://schemas.microsoft.com/office/drawing/2014/main" id="{53489A1C-8A1C-CF47-984D-5E7773A3922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50" name="Text Box 13">
          <a:extLst>
            <a:ext uri="{FF2B5EF4-FFF2-40B4-BE49-F238E27FC236}">
              <a16:creationId xmlns:a16="http://schemas.microsoft.com/office/drawing/2014/main" id="{16FAD7A3-C16B-A04F-ABAB-2800CB64C61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51" name="Text Box 13">
          <a:extLst>
            <a:ext uri="{FF2B5EF4-FFF2-40B4-BE49-F238E27FC236}">
              <a16:creationId xmlns:a16="http://schemas.microsoft.com/office/drawing/2014/main" id="{DCDC4BDD-DEF4-2045-9596-B66D633D5C5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052" name="Text Box 24">
          <a:extLst>
            <a:ext uri="{FF2B5EF4-FFF2-40B4-BE49-F238E27FC236}">
              <a16:creationId xmlns:a16="http://schemas.microsoft.com/office/drawing/2014/main" id="{3A818C70-B188-B145-9627-F155A0D6759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53" name="Text Box 13">
          <a:extLst>
            <a:ext uri="{FF2B5EF4-FFF2-40B4-BE49-F238E27FC236}">
              <a16:creationId xmlns:a16="http://schemas.microsoft.com/office/drawing/2014/main" id="{CEB7A3E2-C3F5-5048-8139-DD41F11AFCD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54" name="Text Box 13">
          <a:extLst>
            <a:ext uri="{FF2B5EF4-FFF2-40B4-BE49-F238E27FC236}">
              <a16:creationId xmlns:a16="http://schemas.microsoft.com/office/drawing/2014/main" id="{F1321CE1-3021-BC42-AA75-F668F619413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055" name="Text Box 24">
          <a:extLst>
            <a:ext uri="{FF2B5EF4-FFF2-40B4-BE49-F238E27FC236}">
              <a16:creationId xmlns:a16="http://schemas.microsoft.com/office/drawing/2014/main" id="{F424F485-440A-9A4C-9026-90B4E94007B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056" name="Text Box 24">
          <a:extLst>
            <a:ext uri="{FF2B5EF4-FFF2-40B4-BE49-F238E27FC236}">
              <a16:creationId xmlns:a16="http://schemas.microsoft.com/office/drawing/2014/main" id="{07327DCF-E067-0F46-B6F8-61A0A35E63D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57" name="Text Box 13">
          <a:extLst>
            <a:ext uri="{FF2B5EF4-FFF2-40B4-BE49-F238E27FC236}">
              <a16:creationId xmlns:a16="http://schemas.microsoft.com/office/drawing/2014/main" id="{BE038F7F-B749-B042-8242-9DC393A8E71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58" name="Text Box 13">
          <a:extLst>
            <a:ext uri="{FF2B5EF4-FFF2-40B4-BE49-F238E27FC236}">
              <a16:creationId xmlns:a16="http://schemas.microsoft.com/office/drawing/2014/main" id="{8E66DEE2-328F-9C49-97C5-12323E5A8C6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59" name="Text Box 13">
          <a:extLst>
            <a:ext uri="{FF2B5EF4-FFF2-40B4-BE49-F238E27FC236}">
              <a16:creationId xmlns:a16="http://schemas.microsoft.com/office/drawing/2014/main" id="{21BCE4ED-3EE4-624C-8EDD-6CC5B13DDAD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60" name="Text Box 13">
          <a:extLst>
            <a:ext uri="{FF2B5EF4-FFF2-40B4-BE49-F238E27FC236}">
              <a16:creationId xmlns:a16="http://schemas.microsoft.com/office/drawing/2014/main" id="{CD6F340F-8F4E-2646-AA90-CBEE0E2F852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061" name="Text Box 24">
          <a:extLst>
            <a:ext uri="{FF2B5EF4-FFF2-40B4-BE49-F238E27FC236}">
              <a16:creationId xmlns:a16="http://schemas.microsoft.com/office/drawing/2014/main" id="{D484E3F7-89C2-8340-BF7D-0B28880B862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62" name="Text Box 13">
          <a:extLst>
            <a:ext uri="{FF2B5EF4-FFF2-40B4-BE49-F238E27FC236}">
              <a16:creationId xmlns:a16="http://schemas.microsoft.com/office/drawing/2014/main" id="{E54DDA37-2716-2B43-AC1C-3EF80D90C8B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63" name="Text Box 13">
          <a:extLst>
            <a:ext uri="{FF2B5EF4-FFF2-40B4-BE49-F238E27FC236}">
              <a16:creationId xmlns:a16="http://schemas.microsoft.com/office/drawing/2014/main" id="{911C4B21-455C-A24F-869F-83F8023259A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064" name="Text Box 24">
          <a:extLst>
            <a:ext uri="{FF2B5EF4-FFF2-40B4-BE49-F238E27FC236}">
              <a16:creationId xmlns:a16="http://schemas.microsoft.com/office/drawing/2014/main" id="{E6F99450-5B00-8247-B8E2-485394FC6F5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065" name="Text Box 24">
          <a:extLst>
            <a:ext uri="{FF2B5EF4-FFF2-40B4-BE49-F238E27FC236}">
              <a16:creationId xmlns:a16="http://schemas.microsoft.com/office/drawing/2014/main" id="{F9A3BD28-9FED-9449-8049-0362AD751F9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66" name="Text Box 13">
          <a:extLst>
            <a:ext uri="{FF2B5EF4-FFF2-40B4-BE49-F238E27FC236}">
              <a16:creationId xmlns:a16="http://schemas.microsoft.com/office/drawing/2014/main" id="{EF9DDB57-EBE0-0141-B9CC-8C56C4C1ABE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067" name="Text Box 13">
          <a:extLst>
            <a:ext uri="{FF2B5EF4-FFF2-40B4-BE49-F238E27FC236}">
              <a16:creationId xmlns:a16="http://schemas.microsoft.com/office/drawing/2014/main" id="{9849A47E-F028-B946-A621-61EEBFCC439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068" name="Text Box 13">
          <a:extLst>
            <a:ext uri="{FF2B5EF4-FFF2-40B4-BE49-F238E27FC236}">
              <a16:creationId xmlns:a16="http://schemas.microsoft.com/office/drawing/2014/main" id="{FB4F3B8B-C396-2C44-90E8-CB4721CD9FE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069" name="Text Box 13">
          <a:extLst>
            <a:ext uri="{FF2B5EF4-FFF2-40B4-BE49-F238E27FC236}">
              <a16:creationId xmlns:a16="http://schemas.microsoft.com/office/drawing/2014/main" id="{1034AE7A-98ED-E644-96D3-F96D8F423A9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66549"/>
    <xdr:sp macro="" textlink="">
      <xdr:nvSpPr>
        <xdr:cNvPr id="5070" name="Text Box 24">
          <a:extLst>
            <a:ext uri="{FF2B5EF4-FFF2-40B4-BE49-F238E27FC236}">
              <a16:creationId xmlns:a16="http://schemas.microsoft.com/office/drawing/2014/main" id="{3B38F7BE-167E-824E-8116-E78331BA454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071" name="Text Box 13">
          <a:extLst>
            <a:ext uri="{FF2B5EF4-FFF2-40B4-BE49-F238E27FC236}">
              <a16:creationId xmlns:a16="http://schemas.microsoft.com/office/drawing/2014/main" id="{16609A12-C3AE-FB48-8558-C873E5D503E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072" name="Text Box 13">
          <a:extLst>
            <a:ext uri="{FF2B5EF4-FFF2-40B4-BE49-F238E27FC236}">
              <a16:creationId xmlns:a16="http://schemas.microsoft.com/office/drawing/2014/main" id="{6DB41468-FA8C-394A-8DFC-D1D81F58D04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66549"/>
    <xdr:sp macro="" textlink="">
      <xdr:nvSpPr>
        <xdr:cNvPr id="5073" name="Text Box 24">
          <a:extLst>
            <a:ext uri="{FF2B5EF4-FFF2-40B4-BE49-F238E27FC236}">
              <a16:creationId xmlns:a16="http://schemas.microsoft.com/office/drawing/2014/main" id="{F7E5D0DD-C8FD-D646-BB0F-5D173490687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66549"/>
    <xdr:sp macro="" textlink="">
      <xdr:nvSpPr>
        <xdr:cNvPr id="5074" name="Text Box 24">
          <a:extLst>
            <a:ext uri="{FF2B5EF4-FFF2-40B4-BE49-F238E27FC236}">
              <a16:creationId xmlns:a16="http://schemas.microsoft.com/office/drawing/2014/main" id="{FCA493FF-9719-F448-B232-9B48EEA7640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075" name="Text Box 13">
          <a:extLst>
            <a:ext uri="{FF2B5EF4-FFF2-40B4-BE49-F238E27FC236}">
              <a16:creationId xmlns:a16="http://schemas.microsoft.com/office/drawing/2014/main" id="{6A0DB87A-A963-DF46-AABC-D6272958609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076" name="Text Box 13">
          <a:extLst>
            <a:ext uri="{FF2B5EF4-FFF2-40B4-BE49-F238E27FC236}">
              <a16:creationId xmlns:a16="http://schemas.microsoft.com/office/drawing/2014/main" id="{99B5C9E7-F4C9-6046-9695-B59594DCE99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077" name="Text Box 13">
          <a:extLst>
            <a:ext uri="{FF2B5EF4-FFF2-40B4-BE49-F238E27FC236}">
              <a16:creationId xmlns:a16="http://schemas.microsoft.com/office/drawing/2014/main" id="{E9B28A8A-43BD-C04E-8542-6CA9CE03D96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078" name="Text Box 13">
          <a:extLst>
            <a:ext uri="{FF2B5EF4-FFF2-40B4-BE49-F238E27FC236}">
              <a16:creationId xmlns:a16="http://schemas.microsoft.com/office/drawing/2014/main" id="{240BB01D-F9E7-3F4A-993E-09DDA1BAF4B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66549"/>
    <xdr:sp macro="" textlink="">
      <xdr:nvSpPr>
        <xdr:cNvPr id="5079" name="Text Box 24">
          <a:extLst>
            <a:ext uri="{FF2B5EF4-FFF2-40B4-BE49-F238E27FC236}">
              <a16:creationId xmlns:a16="http://schemas.microsoft.com/office/drawing/2014/main" id="{6C46BAC7-FCC6-214F-9985-2F2567B52A2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080" name="Text Box 13">
          <a:extLst>
            <a:ext uri="{FF2B5EF4-FFF2-40B4-BE49-F238E27FC236}">
              <a16:creationId xmlns:a16="http://schemas.microsoft.com/office/drawing/2014/main" id="{609B96EB-592E-4140-BD2E-223FF8EB6E6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081" name="Text Box 13">
          <a:extLst>
            <a:ext uri="{FF2B5EF4-FFF2-40B4-BE49-F238E27FC236}">
              <a16:creationId xmlns:a16="http://schemas.microsoft.com/office/drawing/2014/main" id="{506B1C49-998A-6346-834C-9B0053002C7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66549"/>
    <xdr:sp macro="" textlink="">
      <xdr:nvSpPr>
        <xdr:cNvPr id="5082" name="Text Box 24">
          <a:extLst>
            <a:ext uri="{FF2B5EF4-FFF2-40B4-BE49-F238E27FC236}">
              <a16:creationId xmlns:a16="http://schemas.microsoft.com/office/drawing/2014/main" id="{C8D7BCE4-BD02-414D-B580-9B35647281E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66549"/>
    <xdr:sp macro="" textlink="">
      <xdr:nvSpPr>
        <xdr:cNvPr id="5083" name="Text Box 24">
          <a:extLst>
            <a:ext uri="{FF2B5EF4-FFF2-40B4-BE49-F238E27FC236}">
              <a16:creationId xmlns:a16="http://schemas.microsoft.com/office/drawing/2014/main" id="{AD3308AC-F230-2147-8EF8-7E048C6198B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084" name="Text Box 13">
          <a:extLst>
            <a:ext uri="{FF2B5EF4-FFF2-40B4-BE49-F238E27FC236}">
              <a16:creationId xmlns:a16="http://schemas.microsoft.com/office/drawing/2014/main" id="{EE91AC7B-375A-1142-9292-9B43C0CFE11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085" name="Text Box 13">
          <a:extLst>
            <a:ext uri="{FF2B5EF4-FFF2-40B4-BE49-F238E27FC236}">
              <a16:creationId xmlns:a16="http://schemas.microsoft.com/office/drawing/2014/main" id="{0FA1AF48-D644-4744-9829-963E6E9B814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086" name="Text Box 13">
          <a:extLst>
            <a:ext uri="{FF2B5EF4-FFF2-40B4-BE49-F238E27FC236}">
              <a16:creationId xmlns:a16="http://schemas.microsoft.com/office/drawing/2014/main" id="{EC364942-A9C6-7540-B737-EA73658E13C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087" name="Text Box 13">
          <a:extLst>
            <a:ext uri="{FF2B5EF4-FFF2-40B4-BE49-F238E27FC236}">
              <a16:creationId xmlns:a16="http://schemas.microsoft.com/office/drawing/2014/main" id="{FB2E2005-09B4-AE4D-B472-B77AC7025C3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088" name="Text Box 24">
          <a:extLst>
            <a:ext uri="{FF2B5EF4-FFF2-40B4-BE49-F238E27FC236}">
              <a16:creationId xmlns:a16="http://schemas.microsoft.com/office/drawing/2014/main" id="{B19CA757-913E-8340-B85F-688E80D4E9F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089" name="Text Box 13">
          <a:extLst>
            <a:ext uri="{FF2B5EF4-FFF2-40B4-BE49-F238E27FC236}">
              <a16:creationId xmlns:a16="http://schemas.microsoft.com/office/drawing/2014/main" id="{1FC24D01-EAE9-BD40-B322-689B7DA47D5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090" name="Text Box 13">
          <a:extLst>
            <a:ext uri="{FF2B5EF4-FFF2-40B4-BE49-F238E27FC236}">
              <a16:creationId xmlns:a16="http://schemas.microsoft.com/office/drawing/2014/main" id="{A566BC0D-71E9-CA44-9C0D-D3625BBA8C4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091" name="Text Box 24">
          <a:extLst>
            <a:ext uri="{FF2B5EF4-FFF2-40B4-BE49-F238E27FC236}">
              <a16:creationId xmlns:a16="http://schemas.microsoft.com/office/drawing/2014/main" id="{41AAB712-4477-FB4F-9179-6BF0AB6AE89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092" name="Text Box 24">
          <a:extLst>
            <a:ext uri="{FF2B5EF4-FFF2-40B4-BE49-F238E27FC236}">
              <a16:creationId xmlns:a16="http://schemas.microsoft.com/office/drawing/2014/main" id="{58C8F325-AC44-404B-BE28-94127D30DF3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093" name="Text Box 13">
          <a:extLst>
            <a:ext uri="{FF2B5EF4-FFF2-40B4-BE49-F238E27FC236}">
              <a16:creationId xmlns:a16="http://schemas.microsoft.com/office/drawing/2014/main" id="{1DFFBC35-2233-524D-A776-6B3F2130E84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094" name="Text Box 13">
          <a:extLst>
            <a:ext uri="{FF2B5EF4-FFF2-40B4-BE49-F238E27FC236}">
              <a16:creationId xmlns:a16="http://schemas.microsoft.com/office/drawing/2014/main" id="{E6807EA0-A829-2B4B-BB4B-4ACDF7BD6E8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095" name="Text Box 13">
          <a:extLst>
            <a:ext uri="{FF2B5EF4-FFF2-40B4-BE49-F238E27FC236}">
              <a16:creationId xmlns:a16="http://schemas.microsoft.com/office/drawing/2014/main" id="{979B593E-4C09-1648-B7B5-F51FC0534AC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096" name="Text Box 13">
          <a:extLst>
            <a:ext uri="{FF2B5EF4-FFF2-40B4-BE49-F238E27FC236}">
              <a16:creationId xmlns:a16="http://schemas.microsoft.com/office/drawing/2014/main" id="{2E116180-5448-8345-87BF-0113794E661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097" name="Text Box 24">
          <a:extLst>
            <a:ext uri="{FF2B5EF4-FFF2-40B4-BE49-F238E27FC236}">
              <a16:creationId xmlns:a16="http://schemas.microsoft.com/office/drawing/2014/main" id="{4F16DB9D-0E9F-C242-846A-B0476115100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098" name="Text Box 13">
          <a:extLst>
            <a:ext uri="{FF2B5EF4-FFF2-40B4-BE49-F238E27FC236}">
              <a16:creationId xmlns:a16="http://schemas.microsoft.com/office/drawing/2014/main" id="{4E81808E-FF70-4C47-838E-1E97F75BDC9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099" name="Text Box 13">
          <a:extLst>
            <a:ext uri="{FF2B5EF4-FFF2-40B4-BE49-F238E27FC236}">
              <a16:creationId xmlns:a16="http://schemas.microsoft.com/office/drawing/2014/main" id="{840D3693-B925-984E-AF69-65E4802DA19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100" name="Text Box 24">
          <a:extLst>
            <a:ext uri="{FF2B5EF4-FFF2-40B4-BE49-F238E27FC236}">
              <a16:creationId xmlns:a16="http://schemas.microsoft.com/office/drawing/2014/main" id="{266A9965-B48E-4A4A-A8AC-563E304E3CF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101" name="Text Box 24">
          <a:extLst>
            <a:ext uri="{FF2B5EF4-FFF2-40B4-BE49-F238E27FC236}">
              <a16:creationId xmlns:a16="http://schemas.microsoft.com/office/drawing/2014/main" id="{788861C7-C561-0846-8B79-25827BDB035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102" name="Text Box 13">
          <a:extLst>
            <a:ext uri="{FF2B5EF4-FFF2-40B4-BE49-F238E27FC236}">
              <a16:creationId xmlns:a16="http://schemas.microsoft.com/office/drawing/2014/main" id="{3607892D-8ABB-994E-BCAF-8C24B180AAC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103" name="Text Box 13">
          <a:extLst>
            <a:ext uri="{FF2B5EF4-FFF2-40B4-BE49-F238E27FC236}">
              <a16:creationId xmlns:a16="http://schemas.microsoft.com/office/drawing/2014/main" id="{47C94062-3608-7043-B2C2-2A474C91276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104" name="Text Box 13">
          <a:extLst>
            <a:ext uri="{FF2B5EF4-FFF2-40B4-BE49-F238E27FC236}">
              <a16:creationId xmlns:a16="http://schemas.microsoft.com/office/drawing/2014/main" id="{F3328C17-44D3-B041-8B42-67DA50A2507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105" name="Text Box 13">
          <a:extLst>
            <a:ext uri="{FF2B5EF4-FFF2-40B4-BE49-F238E27FC236}">
              <a16:creationId xmlns:a16="http://schemas.microsoft.com/office/drawing/2014/main" id="{F6DAB39B-8657-F64A-8387-8F7F5EC7002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106" name="Text Box 24">
          <a:extLst>
            <a:ext uri="{FF2B5EF4-FFF2-40B4-BE49-F238E27FC236}">
              <a16:creationId xmlns:a16="http://schemas.microsoft.com/office/drawing/2014/main" id="{EA446A6A-C3CC-EE4F-8799-5DA5316F0FD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107" name="Text Box 13">
          <a:extLst>
            <a:ext uri="{FF2B5EF4-FFF2-40B4-BE49-F238E27FC236}">
              <a16:creationId xmlns:a16="http://schemas.microsoft.com/office/drawing/2014/main" id="{AB6A26AC-1156-5B42-8AC8-4CB6EE226FC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108" name="Text Box 13">
          <a:extLst>
            <a:ext uri="{FF2B5EF4-FFF2-40B4-BE49-F238E27FC236}">
              <a16:creationId xmlns:a16="http://schemas.microsoft.com/office/drawing/2014/main" id="{8A3951FC-24D5-4B4A-B398-3A227B56D79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109" name="Text Box 24">
          <a:extLst>
            <a:ext uri="{FF2B5EF4-FFF2-40B4-BE49-F238E27FC236}">
              <a16:creationId xmlns:a16="http://schemas.microsoft.com/office/drawing/2014/main" id="{9DA317F3-C889-F94B-A64A-530755802A7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110" name="Text Box 24">
          <a:extLst>
            <a:ext uri="{FF2B5EF4-FFF2-40B4-BE49-F238E27FC236}">
              <a16:creationId xmlns:a16="http://schemas.microsoft.com/office/drawing/2014/main" id="{81F6A969-FF0B-8844-BF49-954953DEF87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111" name="Text Box 13">
          <a:extLst>
            <a:ext uri="{FF2B5EF4-FFF2-40B4-BE49-F238E27FC236}">
              <a16:creationId xmlns:a16="http://schemas.microsoft.com/office/drawing/2014/main" id="{EEE4FAB2-180C-F249-A21D-8A353A07AE5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112" name="Text Box 13">
          <a:extLst>
            <a:ext uri="{FF2B5EF4-FFF2-40B4-BE49-F238E27FC236}">
              <a16:creationId xmlns:a16="http://schemas.microsoft.com/office/drawing/2014/main" id="{81221F4A-A946-1B4C-A05D-4A5B5F85AB6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113" name="Text Box 13">
          <a:extLst>
            <a:ext uri="{FF2B5EF4-FFF2-40B4-BE49-F238E27FC236}">
              <a16:creationId xmlns:a16="http://schemas.microsoft.com/office/drawing/2014/main" id="{E7BBD886-8278-0E41-8BF4-03FFA524C6B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114" name="Text Box 13">
          <a:extLst>
            <a:ext uri="{FF2B5EF4-FFF2-40B4-BE49-F238E27FC236}">
              <a16:creationId xmlns:a16="http://schemas.microsoft.com/office/drawing/2014/main" id="{9C0B7BB4-CC32-9845-AB4E-496D1E7830E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66549"/>
    <xdr:sp macro="" textlink="">
      <xdr:nvSpPr>
        <xdr:cNvPr id="5115" name="Text Box 24">
          <a:extLst>
            <a:ext uri="{FF2B5EF4-FFF2-40B4-BE49-F238E27FC236}">
              <a16:creationId xmlns:a16="http://schemas.microsoft.com/office/drawing/2014/main" id="{0551413B-4E07-D84F-AB69-E77049A79C5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116" name="Text Box 13">
          <a:extLst>
            <a:ext uri="{FF2B5EF4-FFF2-40B4-BE49-F238E27FC236}">
              <a16:creationId xmlns:a16="http://schemas.microsoft.com/office/drawing/2014/main" id="{848BD990-ACFF-4D47-9F68-3A8E63F6C2D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117" name="Text Box 13">
          <a:extLst>
            <a:ext uri="{FF2B5EF4-FFF2-40B4-BE49-F238E27FC236}">
              <a16:creationId xmlns:a16="http://schemas.microsoft.com/office/drawing/2014/main" id="{C960493A-85C2-C144-9431-84215BAAA7F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66549"/>
    <xdr:sp macro="" textlink="">
      <xdr:nvSpPr>
        <xdr:cNvPr id="5118" name="Text Box 24">
          <a:extLst>
            <a:ext uri="{FF2B5EF4-FFF2-40B4-BE49-F238E27FC236}">
              <a16:creationId xmlns:a16="http://schemas.microsoft.com/office/drawing/2014/main" id="{A4EB6C35-A539-8647-9D1F-D035E894DFC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66549"/>
    <xdr:sp macro="" textlink="">
      <xdr:nvSpPr>
        <xdr:cNvPr id="5119" name="Text Box 24">
          <a:extLst>
            <a:ext uri="{FF2B5EF4-FFF2-40B4-BE49-F238E27FC236}">
              <a16:creationId xmlns:a16="http://schemas.microsoft.com/office/drawing/2014/main" id="{F98E707A-2A2B-A643-B6D2-2D94081D990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120" name="Text Box 13">
          <a:extLst>
            <a:ext uri="{FF2B5EF4-FFF2-40B4-BE49-F238E27FC236}">
              <a16:creationId xmlns:a16="http://schemas.microsoft.com/office/drawing/2014/main" id="{B6A14A50-B8F4-E54F-906D-0CFF9E057A5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121" name="Text Box 13">
          <a:extLst>
            <a:ext uri="{FF2B5EF4-FFF2-40B4-BE49-F238E27FC236}">
              <a16:creationId xmlns:a16="http://schemas.microsoft.com/office/drawing/2014/main" id="{255005D2-03F6-F34C-A396-DFA1668017A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122" name="Text Box 13">
          <a:extLst>
            <a:ext uri="{FF2B5EF4-FFF2-40B4-BE49-F238E27FC236}">
              <a16:creationId xmlns:a16="http://schemas.microsoft.com/office/drawing/2014/main" id="{BD5AF18C-82DA-014B-B0D3-0CF2FE9B119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123" name="Text Box 13">
          <a:extLst>
            <a:ext uri="{FF2B5EF4-FFF2-40B4-BE49-F238E27FC236}">
              <a16:creationId xmlns:a16="http://schemas.microsoft.com/office/drawing/2014/main" id="{07ACCBEE-A04F-5645-89B8-DCA1652388B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66549"/>
    <xdr:sp macro="" textlink="">
      <xdr:nvSpPr>
        <xdr:cNvPr id="5124" name="Text Box 24">
          <a:extLst>
            <a:ext uri="{FF2B5EF4-FFF2-40B4-BE49-F238E27FC236}">
              <a16:creationId xmlns:a16="http://schemas.microsoft.com/office/drawing/2014/main" id="{5C2A0229-2A2E-234B-B350-1EB6756AE3A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125" name="Text Box 13">
          <a:extLst>
            <a:ext uri="{FF2B5EF4-FFF2-40B4-BE49-F238E27FC236}">
              <a16:creationId xmlns:a16="http://schemas.microsoft.com/office/drawing/2014/main" id="{072939AD-B806-7144-AA95-E98843466A0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126" name="Text Box 13">
          <a:extLst>
            <a:ext uri="{FF2B5EF4-FFF2-40B4-BE49-F238E27FC236}">
              <a16:creationId xmlns:a16="http://schemas.microsoft.com/office/drawing/2014/main" id="{8A2B1DA3-CFBC-DA4B-96A1-C301E710B49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66549"/>
    <xdr:sp macro="" textlink="">
      <xdr:nvSpPr>
        <xdr:cNvPr id="5127" name="Text Box 24">
          <a:extLst>
            <a:ext uri="{FF2B5EF4-FFF2-40B4-BE49-F238E27FC236}">
              <a16:creationId xmlns:a16="http://schemas.microsoft.com/office/drawing/2014/main" id="{01A9F3B3-CAAF-814C-808F-0DE4504D080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66549"/>
    <xdr:sp macro="" textlink="">
      <xdr:nvSpPr>
        <xdr:cNvPr id="5128" name="Text Box 24">
          <a:extLst>
            <a:ext uri="{FF2B5EF4-FFF2-40B4-BE49-F238E27FC236}">
              <a16:creationId xmlns:a16="http://schemas.microsoft.com/office/drawing/2014/main" id="{FD53316D-7DC4-3F4A-B210-96C5AB84FDC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129" name="Text Box 13">
          <a:extLst>
            <a:ext uri="{FF2B5EF4-FFF2-40B4-BE49-F238E27FC236}">
              <a16:creationId xmlns:a16="http://schemas.microsoft.com/office/drawing/2014/main" id="{B578A3E6-C25B-4F4C-8075-81184190C3A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130" name="Text Box 13">
          <a:extLst>
            <a:ext uri="{FF2B5EF4-FFF2-40B4-BE49-F238E27FC236}">
              <a16:creationId xmlns:a16="http://schemas.microsoft.com/office/drawing/2014/main" id="{AC03B6C4-C397-054C-B5DE-9A5F4371BBF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31" name="Text Box 13">
          <a:extLst>
            <a:ext uri="{FF2B5EF4-FFF2-40B4-BE49-F238E27FC236}">
              <a16:creationId xmlns:a16="http://schemas.microsoft.com/office/drawing/2014/main" id="{A0D2A7A7-471B-3846-B9D6-84906641C7E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32" name="Text Box 13">
          <a:extLst>
            <a:ext uri="{FF2B5EF4-FFF2-40B4-BE49-F238E27FC236}">
              <a16:creationId xmlns:a16="http://schemas.microsoft.com/office/drawing/2014/main" id="{956C9393-31AF-8F48-9F59-BAF98F7E567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133" name="Text Box 24">
          <a:extLst>
            <a:ext uri="{FF2B5EF4-FFF2-40B4-BE49-F238E27FC236}">
              <a16:creationId xmlns:a16="http://schemas.microsoft.com/office/drawing/2014/main" id="{F3F147EE-9B82-B740-BBCF-268B535C602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34" name="Text Box 13">
          <a:extLst>
            <a:ext uri="{FF2B5EF4-FFF2-40B4-BE49-F238E27FC236}">
              <a16:creationId xmlns:a16="http://schemas.microsoft.com/office/drawing/2014/main" id="{87640CF2-284F-3642-B337-B92023D7AE4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35" name="Text Box 13">
          <a:extLst>
            <a:ext uri="{FF2B5EF4-FFF2-40B4-BE49-F238E27FC236}">
              <a16:creationId xmlns:a16="http://schemas.microsoft.com/office/drawing/2014/main" id="{5CF1CDC9-4104-B44D-95D6-6708C26BAAB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136" name="Text Box 24">
          <a:extLst>
            <a:ext uri="{FF2B5EF4-FFF2-40B4-BE49-F238E27FC236}">
              <a16:creationId xmlns:a16="http://schemas.microsoft.com/office/drawing/2014/main" id="{20761C9A-4A3A-1341-99CB-B5AAD1743B5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137" name="Text Box 24">
          <a:extLst>
            <a:ext uri="{FF2B5EF4-FFF2-40B4-BE49-F238E27FC236}">
              <a16:creationId xmlns:a16="http://schemas.microsoft.com/office/drawing/2014/main" id="{7AC27364-5B6E-9A49-9A71-A8DDC45AE63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38" name="Text Box 13">
          <a:extLst>
            <a:ext uri="{FF2B5EF4-FFF2-40B4-BE49-F238E27FC236}">
              <a16:creationId xmlns:a16="http://schemas.microsoft.com/office/drawing/2014/main" id="{E14FCC7A-56B7-104E-BA4C-5D11FD64B4E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39" name="Text Box 13">
          <a:extLst>
            <a:ext uri="{FF2B5EF4-FFF2-40B4-BE49-F238E27FC236}">
              <a16:creationId xmlns:a16="http://schemas.microsoft.com/office/drawing/2014/main" id="{D7C9840D-2958-3D4A-B261-5BC0D8AED89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40" name="Text Box 13">
          <a:extLst>
            <a:ext uri="{FF2B5EF4-FFF2-40B4-BE49-F238E27FC236}">
              <a16:creationId xmlns:a16="http://schemas.microsoft.com/office/drawing/2014/main" id="{51813CDB-8DA2-DA46-B103-37124B05784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41" name="Text Box 13">
          <a:extLst>
            <a:ext uri="{FF2B5EF4-FFF2-40B4-BE49-F238E27FC236}">
              <a16:creationId xmlns:a16="http://schemas.microsoft.com/office/drawing/2014/main" id="{0A011E09-2D8A-1646-9212-91AE8128BBF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142" name="Text Box 24">
          <a:extLst>
            <a:ext uri="{FF2B5EF4-FFF2-40B4-BE49-F238E27FC236}">
              <a16:creationId xmlns:a16="http://schemas.microsoft.com/office/drawing/2014/main" id="{CBE49613-979E-D546-8C1D-65F1E04FB15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43" name="Text Box 13">
          <a:extLst>
            <a:ext uri="{FF2B5EF4-FFF2-40B4-BE49-F238E27FC236}">
              <a16:creationId xmlns:a16="http://schemas.microsoft.com/office/drawing/2014/main" id="{72202693-B48C-8E4D-9A80-1147FDA1124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44" name="Text Box 13">
          <a:extLst>
            <a:ext uri="{FF2B5EF4-FFF2-40B4-BE49-F238E27FC236}">
              <a16:creationId xmlns:a16="http://schemas.microsoft.com/office/drawing/2014/main" id="{3293CC49-AFEF-6441-A937-DFF196A4C6B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145" name="Text Box 24">
          <a:extLst>
            <a:ext uri="{FF2B5EF4-FFF2-40B4-BE49-F238E27FC236}">
              <a16:creationId xmlns:a16="http://schemas.microsoft.com/office/drawing/2014/main" id="{99D53224-FC0B-EC4D-A264-ECB57D9F334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146" name="Text Box 24">
          <a:extLst>
            <a:ext uri="{FF2B5EF4-FFF2-40B4-BE49-F238E27FC236}">
              <a16:creationId xmlns:a16="http://schemas.microsoft.com/office/drawing/2014/main" id="{F6722625-16C8-2D41-B674-24D4B61039D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47" name="Text Box 13">
          <a:extLst>
            <a:ext uri="{FF2B5EF4-FFF2-40B4-BE49-F238E27FC236}">
              <a16:creationId xmlns:a16="http://schemas.microsoft.com/office/drawing/2014/main" id="{B944ED13-6958-F14E-8A46-7E6211E2210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48" name="Text Box 13">
          <a:extLst>
            <a:ext uri="{FF2B5EF4-FFF2-40B4-BE49-F238E27FC236}">
              <a16:creationId xmlns:a16="http://schemas.microsoft.com/office/drawing/2014/main" id="{4A42C9A6-F024-8740-B69E-C571326E1B6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49" name="Text Box 13">
          <a:extLst>
            <a:ext uri="{FF2B5EF4-FFF2-40B4-BE49-F238E27FC236}">
              <a16:creationId xmlns:a16="http://schemas.microsoft.com/office/drawing/2014/main" id="{64B51107-63EB-F242-91FE-CF88541A4C1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50" name="Text Box 13">
          <a:extLst>
            <a:ext uri="{FF2B5EF4-FFF2-40B4-BE49-F238E27FC236}">
              <a16:creationId xmlns:a16="http://schemas.microsoft.com/office/drawing/2014/main" id="{81332878-CDD9-7F4C-8AE9-0274966EF13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151" name="Text Box 24">
          <a:extLst>
            <a:ext uri="{FF2B5EF4-FFF2-40B4-BE49-F238E27FC236}">
              <a16:creationId xmlns:a16="http://schemas.microsoft.com/office/drawing/2014/main" id="{A36F9664-5BFA-0F4D-B809-C293A7D54C8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52" name="Text Box 13">
          <a:extLst>
            <a:ext uri="{FF2B5EF4-FFF2-40B4-BE49-F238E27FC236}">
              <a16:creationId xmlns:a16="http://schemas.microsoft.com/office/drawing/2014/main" id="{FDE2B671-2CC7-394A-9F14-B7F3FE4196A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53" name="Text Box 13">
          <a:extLst>
            <a:ext uri="{FF2B5EF4-FFF2-40B4-BE49-F238E27FC236}">
              <a16:creationId xmlns:a16="http://schemas.microsoft.com/office/drawing/2014/main" id="{339F6A99-46BD-864D-8015-F97CA546CB5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154" name="Text Box 24">
          <a:extLst>
            <a:ext uri="{FF2B5EF4-FFF2-40B4-BE49-F238E27FC236}">
              <a16:creationId xmlns:a16="http://schemas.microsoft.com/office/drawing/2014/main" id="{8D7D9A3A-BBC0-FA41-A887-71A8AD6C6B3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155" name="Text Box 24">
          <a:extLst>
            <a:ext uri="{FF2B5EF4-FFF2-40B4-BE49-F238E27FC236}">
              <a16:creationId xmlns:a16="http://schemas.microsoft.com/office/drawing/2014/main" id="{FCDEDC9B-4DB0-7E45-8D39-F59CD3F749D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56" name="Text Box 13">
          <a:extLst>
            <a:ext uri="{FF2B5EF4-FFF2-40B4-BE49-F238E27FC236}">
              <a16:creationId xmlns:a16="http://schemas.microsoft.com/office/drawing/2014/main" id="{5832E280-0AA2-2D45-AFCE-A1B734EF3B8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157" name="Text Box 13">
          <a:extLst>
            <a:ext uri="{FF2B5EF4-FFF2-40B4-BE49-F238E27FC236}">
              <a16:creationId xmlns:a16="http://schemas.microsoft.com/office/drawing/2014/main" id="{4407DB03-0EC0-6F4C-A0F1-D6810CD2C90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158" name="Text Box 13">
          <a:extLst>
            <a:ext uri="{FF2B5EF4-FFF2-40B4-BE49-F238E27FC236}">
              <a16:creationId xmlns:a16="http://schemas.microsoft.com/office/drawing/2014/main" id="{4C7593CB-E764-694A-A818-8516486F2A4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159" name="Text Box 13">
          <a:extLst>
            <a:ext uri="{FF2B5EF4-FFF2-40B4-BE49-F238E27FC236}">
              <a16:creationId xmlns:a16="http://schemas.microsoft.com/office/drawing/2014/main" id="{A9A5029A-C889-9749-94C5-41329D065BD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66549"/>
    <xdr:sp macro="" textlink="">
      <xdr:nvSpPr>
        <xdr:cNvPr id="5160" name="Text Box 24">
          <a:extLst>
            <a:ext uri="{FF2B5EF4-FFF2-40B4-BE49-F238E27FC236}">
              <a16:creationId xmlns:a16="http://schemas.microsoft.com/office/drawing/2014/main" id="{F5AF96DB-1E8C-F646-BD28-D1EEF4D6044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161" name="Text Box 13">
          <a:extLst>
            <a:ext uri="{FF2B5EF4-FFF2-40B4-BE49-F238E27FC236}">
              <a16:creationId xmlns:a16="http://schemas.microsoft.com/office/drawing/2014/main" id="{0683F690-F925-634D-B315-6525E01E45C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162" name="Text Box 13">
          <a:extLst>
            <a:ext uri="{FF2B5EF4-FFF2-40B4-BE49-F238E27FC236}">
              <a16:creationId xmlns:a16="http://schemas.microsoft.com/office/drawing/2014/main" id="{0DF5384D-5BF5-2D4C-A74C-C8952EFD929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66549"/>
    <xdr:sp macro="" textlink="">
      <xdr:nvSpPr>
        <xdr:cNvPr id="5163" name="Text Box 24">
          <a:extLst>
            <a:ext uri="{FF2B5EF4-FFF2-40B4-BE49-F238E27FC236}">
              <a16:creationId xmlns:a16="http://schemas.microsoft.com/office/drawing/2014/main" id="{1A8982D8-997D-9F43-B717-2710AF34C65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66549"/>
    <xdr:sp macro="" textlink="">
      <xdr:nvSpPr>
        <xdr:cNvPr id="5164" name="Text Box 24">
          <a:extLst>
            <a:ext uri="{FF2B5EF4-FFF2-40B4-BE49-F238E27FC236}">
              <a16:creationId xmlns:a16="http://schemas.microsoft.com/office/drawing/2014/main" id="{01412194-273F-474F-8E62-A1BBF2709FE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165" name="Text Box 13">
          <a:extLst>
            <a:ext uri="{FF2B5EF4-FFF2-40B4-BE49-F238E27FC236}">
              <a16:creationId xmlns:a16="http://schemas.microsoft.com/office/drawing/2014/main" id="{67AF2B73-EB97-8A40-8C7C-0562D8C1A21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166" name="Text Box 13">
          <a:extLst>
            <a:ext uri="{FF2B5EF4-FFF2-40B4-BE49-F238E27FC236}">
              <a16:creationId xmlns:a16="http://schemas.microsoft.com/office/drawing/2014/main" id="{2BCC644F-A2C1-CF46-A95F-C1EC46D55D3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167" name="Text Box 13">
          <a:extLst>
            <a:ext uri="{FF2B5EF4-FFF2-40B4-BE49-F238E27FC236}">
              <a16:creationId xmlns:a16="http://schemas.microsoft.com/office/drawing/2014/main" id="{EDCD0E71-2519-7B46-8EB3-F855A3676EE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168" name="Text Box 13">
          <a:extLst>
            <a:ext uri="{FF2B5EF4-FFF2-40B4-BE49-F238E27FC236}">
              <a16:creationId xmlns:a16="http://schemas.microsoft.com/office/drawing/2014/main" id="{A6EDF621-C8C1-7349-BACE-4F1226517C2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66549"/>
    <xdr:sp macro="" textlink="">
      <xdr:nvSpPr>
        <xdr:cNvPr id="5169" name="Text Box 24">
          <a:extLst>
            <a:ext uri="{FF2B5EF4-FFF2-40B4-BE49-F238E27FC236}">
              <a16:creationId xmlns:a16="http://schemas.microsoft.com/office/drawing/2014/main" id="{889E90C2-7FF0-504E-A7FA-B4958A875F2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170" name="Text Box 13">
          <a:extLst>
            <a:ext uri="{FF2B5EF4-FFF2-40B4-BE49-F238E27FC236}">
              <a16:creationId xmlns:a16="http://schemas.microsoft.com/office/drawing/2014/main" id="{B4279FC7-655B-4B4D-B503-AD3BB7FE3F8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171" name="Text Box 13">
          <a:extLst>
            <a:ext uri="{FF2B5EF4-FFF2-40B4-BE49-F238E27FC236}">
              <a16:creationId xmlns:a16="http://schemas.microsoft.com/office/drawing/2014/main" id="{939D5326-477B-4446-A3D8-B187309F830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66549"/>
    <xdr:sp macro="" textlink="">
      <xdr:nvSpPr>
        <xdr:cNvPr id="5172" name="Text Box 24">
          <a:extLst>
            <a:ext uri="{FF2B5EF4-FFF2-40B4-BE49-F238E27FC236}">
              <a16:creationId xmlns:a16="http://schemas.microsoft.com/office/drawing/2014/main" id="{CB7D4CB2-4379-9A4C-B6DF-76F12B99258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66549"/>
    <xdr:sp macro="" textlink="">
      <xdr:nvSpPr>
        <xdr:cNvPr id="5173" name="Text Box 24">
          <a:extLst>
            <a:ext uri="{FF2B5EF4-FFF2-40B4-BE49-F238E27FC236}">
              <a16:creationId xmlns:a16="http://schemas.microsoft.com/office/drawing/2014/main" id="{00D3D234-4468-1742-A49D-B62E96C0F96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174" name="Text Box 13">
          <a:extLst>
            <a:ext uri="{FF2B5EF4-FFF2-40B4-BE49-F238E27FC236}">
              <a16:creationId xmlns:a16="http://schemas.microsoft.com/office/drawing/2014/main" id="{FFEF8E4C-443E-6246-A16A-F3AA3953695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175" name="Text Box 13">
          <a:extLst>
            <a:ext uri="{FF2B5EF4-FFF2-40B4-BE49-F238E27FC236}">
              <a16:creationId xmlns:a16="http://schemas.microsoft.com/office/drawing/2014/main" id="{BFC560E1-437F-F046-B9C7-CDCC9995F95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76" name="Text Box 13">
          <a:extLst>
            <a:ext uri="{FF2B5EF4-FFF2-40B4-BE49-F238E27FC236}">
              <a16:creationId xmlns:a16="http://schemas.microsoft.com/office/drawing/2014/main" id="{42010346-90F9-1348-BDE6-E43058D2EFA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77" name="Text Box 13">
          <a:extLst>
            <a:ext uri="{FF2B5EF4-FFF2-40B4-BE49-F238E27FC236}">
              <a16:creationId xmlns:a16="http://schemas.microsoft.com/office/drawing/2014/main" id="{E6487AE7-C492-4749-857C-978D2AA7073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178" name="Text Box 24">
          <a:extLst>
            <a:ext uri="{FF2B5EF4-FFF2-40B4-BE49-F238E27FC236}">
              <a16:creationId xmlns:a16="http://schemas.microsoft.com/office/drawing/2014/main" id="{A0706964-2CA5-664C-A944-975F1B31321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79" name="Text Box 13">
          <a:extLst>
            <a:ext uri="{FF2B5EF4-FFF2-40B4-BE49-F238E27FC236}">
              <a16:creationId xmlns:a16="http://schemas.microsoft.com/office/drawing/2014/main" id="{DBE48F75-DE60-B744-A9DA-6A0D1A0AD37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80" name="Text Box 13">
          <a:extLst>
            <a:ext uri="{FF2B5EF4-FFF2-40B4-BE49-F238E27FC236}">
              <a16:creationId xmlns:a16="http://schemas.microsoft.com/office/drawing/2014/main" id="{C208C48A-53C5-AC40-8EC5-4B97F831318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181" name="Text Box 24">
          <a:extLst>
            <a:ext uri="{FF2B5EF4-FFF2-40B4-BE49-F238E27FC236}">
              <a16:creationId xmlns:a16="http://schemas.microsoft.com/office/drawing/2014/main" id="{5B1DD0B2-C2F6-2F43-9F82-419C88B286F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182" name="Text Box 24">
          <a:extLst>
            <a:ext uri="{FF2B5EF4-FFF2-40B4-BE49-F238E27FC236}">
              <a16:creationId xmlns:a16="http://schemas.microsoft.com/office/drawing/2014/main" id="{FECF78AA-B074-1542-AE64-96EFF012C47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83" name="Text Box 13">
          <a:extLst>
            <a:ext uri="{FF2B5EF4-FFF2-40B4-BE49-F238E27FC236}">
              <a16:creationId xmlns:a16="http://schemas.microsoft.com/office/drawing/2014/main" id="{C03DEFD9-3036-024D-AA25-73111F6F74A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84" name="Text Box 13">
          <a:extLst>
            <a:ext uri="{FF2B5EF4-FFF2-40B4-BE49-F238E27FC236}">
              <a16:creationId xmlns:a16="http://schemas.microsoft.com/office/drawing/2014/main" id="{A3673000-E679-0142-B792-A2EA32B3111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85" name="Text Box 13">
          <a:extLst>
            <a:ext uri="{FF2B5EF4-FFF2-40B4-BE49-F238E27FC236}">
              <a16:creationId xmlns:a16="http://schemas.microsoft.com/office/drawing/2014/main" id="{26096755-A917-0C48-87C6-E9968953E6D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86" name="Text Box 13">
          <a:extLst>
            <a:ext uri="{FF2B5EF4-FFF2-40B4-BE49-F238E27FC236}">
              <a16:creationId xmlns:a16="http://schemas.microsoft.com/office/drawing/2014/main" id="{39520C7A-0518-FC4D-BA02-1EECE60003C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187" name="Text Box 24">
          <a:extLst>
            <a:ext uri="{FF2B5EF4-FFF2-40B4-BE49-F238E27FC236}">
              <a16:creationId xmlns:a16="http://schemas.microsoft.com/office/drawing/2014/main" id="{40C9B558-2AC8-8A43-AA2A-7655B4C2929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88" name="Text Box 13">
          <a:extLst>
            <a:ext uri="{FF2B5EF4-FFF2-40B4-BE49-F238E27FC236}">
              <a16:creationId xmlns:a16="http://schemas.microsoft.com/office/drawing/2014/main" id="{D4F9FECA-5946-9E44-A1B8-2E32BD7F837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89" name="Text Box 13">
          <a:extLst>
            <a:ext uri="{FF2B5EF4-FFF2-40B4-BE49-F238E27FC236}">
              <a16:creationId xmlns:a16="http://schemas.microsoft.com/office/drawing/2014/main" id="{C49BEDB3-46B7-C04C-9920-979C8D73ECB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190" name="Text Box 24">
          <a:extLst>
            <a:ext uri="{FF2B5EF4-FFF2-40B4-BE49-F238E27FC236}">
              <a16:creationId xmlns:a16="http://schemas.microsoft.com/office/drawing/2014/main" id="{BA58DA52-F7F1-C346-B8AB-4D4F3D550A0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191" name="Text Box 24">
          <a:extLst>
            <a:ext uri="{FF2B5EF4-FFF2-40B4-BE49-F238E27FC236}">
              <a16:creationId xmlns:a16="http://schemas.microsoft.com/office/drawing/2014/main" id="{6B7DDE01-0B5D-8B47-A6D9-73D04D53BED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92" name="Text Box 13">
          <a:extLst>
            <a:ext uri="{FF2B5EF4-FFF2-40B4-BE49-F238E27FC236}">
              <a16:creationId xmlns:a16="http://schemas.microsoft.com/office/drawing/2014/main" id="{1BEEF69E-6D90-B440-929A-0B1F9E770A9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93" name="Text Box 13">
          <a:extLst>
            <a:ext uri="{FF2B5EF4-FFF2-40B4-BE49-F238E27FC236}">
              <a16:creationId xmlns:a16="http://schemas.microsoft.com/office/drawing/2014/main" id="{0972F280-F1A1-ED4F-A055-FE77BBB7759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94" name="Text Box 13">
          <a:extLst>
            <a:ext uri="{FF2B5EF4-FFF2-40B4-BE49-F238E27FC236}">
              <a16:creationId xmlns:a16="http://schemas.microsoft.com/office/drawing/2014/main" id="{17BA8595-8B66-874A-BBAB-5E75B92AC05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95" name="Text Box 13">
          <a:extLst>
            <a:ext uri="{FF2B5EF4-FFF2-40B4-BE49-F238E27FC236}">
              <a16:creationId xmlns:a16="http://schemas.microsoft.com/office/drawing/2014/main" id="{1205D5B9-B1E9-D342-A2B2-C13B0371D84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196" name="Text Box 24">
          <a:extLst>
            <a:ext uri="{FF2B5EF4-FFF2-40B4-BE49-F238E27FC236}">
              <a16:creationId xmlns:a16="http://schemas.microsoft.com/office/drawing/2014/main" id="{AA269823-7B20-5048-B912-9C5C7B36E20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97" name="Text Box 13">
          <a:extLst>
            <a:ext uri="{FF2B5EF4-FFF2-40B4-BE49-F238E27FC236}">
              <a16:creationId xmlns:a16="http://schemas.microsoft.com/office/drawing/2014/main" id="{ABF283BC-AC18-6B45-8FBF-BD1B7B98408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198" name="Text Box 13">
          <a:extLst>
            <a:ext uri="{FF2B5EF4-FFF2-40B4-BE49-F238E27FC236}">
              <a16:creationId xmlns:a16="http://schemas.microsoft.com/office/drawing/2014/main" id="{A12ED5D4-6A36-CF45-A559-3A98071A8C1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199" name="Text Box 24">
          <a:extLst>
            <a:ext uri="{FF2B5EF4-FFF2-40B4-BE49-F238E27FC236}">
              <a16:creationId xmlns:a16="http://schemas.microsoft.com/office/drawing/2014/main" id="{7FDABAF4-ECE6-2140-86BD-B1C077B2851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200" name="Text Box 24">
          <a:extLst>
            <a:ext uri="{FF2B5EF4-FFF2-40B4-BE49-F238E27FC236}">
              <a16:creationId xmlns:a16="http://schemas.microsoft.com/office/drawing/2014/main" id="{A029F80E-5153-7445-B049-70B6887CAB2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201" name="Text Box 13">
          <a:extLst>
            <a:ext uri="{FF2B5EF4-FFF2-40B4-BE49-F238E27FC236}">
              <a16:creationId xmlns:a16="http://schemas.microsoft.com/office/drawing/2014/main" id="{1B6CFB58-E0BB-6147-B01B-61D395B483C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202" name="Text Box 13">
          <a:extLst>
            <a:ext uri="{FF2B5EF4-FFF2-40B4-BE49-F238E27FC236}">
              <a16:creationId xmlns:a16="http://schemas.microsoft.com/office/drawing/2014/main" id="{450DBECB-2AD9-9F4B-8C95-AA200C001D7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203" name="Text Box 13">
          <a:extLst>
            <a:ext uri="{FF2B5EF4-FFF2-40B4-BE49-F238E27FC236}">
              <a16:creationId xmlns:a16="http://schemas.microsoft.com/office/drawing/2014/main" id="{10DAF4B4-E318-BC44-A2A7-0D6AEC6564E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204" name="Text Box 13">
          <a:extLst>
            <a:ext uri="{FF2B5EF4-FFF2-40B4-BE49-F238E27FC236}">
              <a16:creationId xmlns:a16="http://schemas.microsoft.com/office/drawing/2014/main" id="{64C75E09-0053-034C-AF28-76501B21B3D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66549"/>
    <xdr:sp macro="" textlink="">
      <xdr:nvSpPr>
        <xdr:cNvPr id="5205" name="Text Box 24">
          <a:extLst>
            <a:ext uri="{FF2B5EF4-FFF2-40B4-BE49-F238E27FC236}">
              <a16:creationId xmlns:a16="http://schemas.microsoft.com/office/drawing/2014/main" id="{593AED4B-C93C-5B4F-A4BB-0DE89CBCE72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206" name="Text Box 13">
          <a:extLst>
            <a:ext uri="{FF2B5EF4-FFF2-40B4-BE49-F238E27FC236}">
              <a16:creationId xmlns:a16="http://schemas.microsoft.com/office/drawing/2014/main" id="{22D3ECE0-4FA5-A24C-B1A3-B5D4135A048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207" name="Text Box 13">
          <a:extLst>
            <a:ext uri="{FF2B5EF4-FFF2-40B4-BE49-F238E27FC236}">
              <a16:creationId xmlns:a16="http://schemas.microsoft.com/office/drawing/2014/main" id="{0B5C2850-E45E-6D4B-A09B-730D9E32AA1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66549"/>
    <xdr:sp macro="" textlink="">
      <xdr:nvSpPr>
        <xdr:cNvPr id="5208" name="Text Box 24">
          <a:extLst>
            <a:ext uri="{FF2B5EF4-FFF2-40B4-BE49-F238E27FC236}">
              <a16:creationId xmlns:a16="http://schemas.microsoft.com/office/drawing/2014/main" id="{43D305E5-6C94-614F-AD14-E565ECA1D9D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66549"/>
    <xdr:sp macro="" textlink="">
      <xdr:nvSpPr>
        <xdr:cNvPr id="5209" name="Text Box 24">
          <a:extLst>
            <a:ext uri="{FF2B5EF4-FFF2-40B4-BE49-F238E27FC236}">
              <a16:creationId xmlns:a16="http://schemas.microsoft.com/office/drawing/2014/main" id="{8D83D2DF-B9FF-7B4A-A732-2645A14EE23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210" name="Text Box 13">
          <a:extLst>
            <a:ext uri="{FF2B5EF4-FFF2-40B4-BE49-F238E27FC236}">
              <a16:creationId xmlns:a16="http://schemas.microsoft.com/office/drawing/2014/main" id="{862D9F95-E3B7-EA44-8290-AE188771371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211" name="Text Box 13">
          <a:extLst>
            <a:ext uri="{FF2B5EF4-FFF2-40B4-BE49-F238E27FC236}">
              <a16:creationId xmlns:a16="http://schemas.microsoft.com/office/drawing/2014/main" id="{AACE0DEB-C5CA-C641-BC69-9327A0B5D74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212" name="Text Box 13">
          <a:extLst>
            <a:ext uri="{FF2B5EF4-FFF2-40B4-BE49-F238E27FC236}">
              <a16:creationId xmlns:a16="http://schemas.microsoft.com/office/drawing/2014/main" id="{77BED1F9-8317-1949-8B5A-740D2464A90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213" name="Text Box 13">
          <a:extLst>
            <a:ext uri="{FF2B5EF4-FFF2-40B4-BE49-F238E27FC236}">
              <a16:creationId xmlns:a16="http://schemas.microsoft.com/office/drawing/2014/main" id="{04BF1B2B-159F-4E4E-861C-FB74BE6784D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66549"/>
    <xdr:sp macro="" textlink="">
      <xdr:nvSpPr>
        <xdr:cNvPr id="5214" name="Text Box 24">
          <a:extLst>
            <a:ext uri="{FF2B5EF4-FFF2-40B4-BE49-F238E27FC236}">
              <a16:creationId xmlns:a16="http://schemas.microsoft.com/office/drawing/2014/main" id="{5AEC766B-EFA7-434B-A598-FC1D711699E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215" name="Text Box 13">
          <a:extLst>
            <a:ext uri="{FF2B5EF4-FFF2-40B4-BE49-F238E27FC236}">
              <a16:creationId xmlns:a16="http://schemas.microsoft.com/office/drawing/2014/main" id="{B9A0C6EE-AC29-0E46-B184-2EC65AE7604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216" name="Text Box 13">
          <a:extLst>
            <a:ext uri="{FF2B5EF4-FFF2-40B4-BE49-F238E27FC236}">
              <a16:creationId xmlns:a16="http://schemas.microsoft.com/office/drawing/2014/main" id="{F3CD9ED6-1D0E-BA4D-A88C-070982E0646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66549"/>
    <xdr:sp macro="" textlink="">
      <xdr:nvSpPr>
        <xdr:cNvPr id="5217" name="Text Box 24">
          <a:extLst>
            <a:ext uri="{FF2B5EF4-FFF2-40B4-BE49-F238E27FC236}">
              <a16:creationId xmlns:a16="http://schemas.microsoft.com/office/drawing/2014/main" id="{983E84E8-C796-0845-B2F2-139BBCF4EE6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66549"/>
    <xdr:sp macro="" textlink="">
      <xdr:nvSpPr>
        <xdr:cNvPr id="5218" name="Text Box 24">
          <a:extLst>
            <a:ext uri="{FF2B5EF4-FFF2-40B4-BE49-F238E27FC236}">
              <a16:creationId xmlns:a16="http://schemas.microsoft.com/office/drawing/2014/main" id="{0FFFECAF-BC82-F547-ACEA-D714167C1CE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219" name="Text Box 13">
          <a:extLst>
            <a:ext uri="{FF2B5EF4-FFF2-40B4-BE49-F238E27FC236}">
              <a16:creationId xmlns:a16="http://schemas.microsoft.com/office/drawing/2014/main" id="{6AB37BD5-A998-AD40-BA88-160B04DA7CD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220" name="Text Box 13">
          <a:extLst>
            <a:ext uri="{FF2B5EF4-FFF2-40B4-BE49-F238E27FC236}">
              <a16:creationId xmlns:a16="http://schemas.microsoft.com/office/drawing/2014/main" id="{73227B14-EEA9-2842-BF94-12B54C08107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21" name="Text Box 13">
          <a:extLst>
            <a:ext uri="{FF2B5EF4-FFF2-40B4-BE49-F238E27FC236}">
              <a16:creationId xmlns:a16="http://schemas.microsoft.com/office/drawing/2014/main" id="{06035520-E3D9-2A4A-B2CE-FE58BD8A7A7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22" name="Text Box 13">
          <a:extLst>
            <a:ext uri="{FF2B5EF4-FFF2-40B4-BE49-F238E27FC236}">
              <a16:creationId xmlns:a16="http://schemas.microsoft.com/office/drawing/2014/main" id="{C9AFFF0C-2F20-6247-B7BC-74F1A903ADE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5223" name="Text Box 24">
          <a:extLst>
            <a:ext uri="{FF2B5EF4-FFF2-40B4-BE49-F238E27FC236}">
              <a16:creationId xmlns:a16="http://schemas.microsoft.com/office/drawing/2014/main" id="{8BD6074A-C895-4D40-AEE4-94648F4866B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24" name="Text Box 13">
          <a:extLst>
            <a:ext uri="{FF2B5EF4-FFF2-40B4-BE49-F238E27FC236}">
              <a16:creationId xmlns:a16="http://schemas.microsoft.com/office/drawing/2014/main" id="{296D2951-53AB-A84D-BB10-B77922F4644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25" name="Text Box 13">
          <a:extLst>
            <a:ext uri="{FF2B5EF4-FFF2-40B4-BE49-F238E27FC236}">
              <a16:creationId xmlns:a16="http://schemas.microsoft.com/office/drawing/2014/main" id="{C8A215C6-4112-274C-9217-0070894265A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5226" name="Text Box 24">
          <a:extLst>
            <a:ext uri="{FF2B5EF4-FFF2-40B4-BE49-F238E27FC236}">
              <a16:creationId xmlns:a16="http://schemas.microsoft.com/office/drawing/2014/main" id="{DA1AEE37-A07F-2549-9AE6-809CE316F6E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5227" name="Text Box 24">
          <a:extLst>
            <a:ext uri="{FF2B5EF4-FFF2-40B4-BE49-F238E27FC236}">
              <a16:creationId xmlns:a16="http://schemas.microsoft.com/office/drawing/2014/main" id="{B5E26CB0-D206-5B44-AD88-3121C8015A1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28" name="Text Box 13">
          <a:extLst>
            <a:ext uri="{FF2B5EF4-FFF2-40B4-BE49-F238E27FC236}">
              <a16:creationId xmlns:a16="http://schemas.microsoft.com/office/drawing/2014/main" id="{94ABCF77-63F6-AF4B-AC46-65162A9C40C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29" name="Text Box 13">
          <a:extLst>
            <a:ext uri="{FF2B5EF4-FFF2-40B4-BE49-F238E27FC236}">
              <a16:creationId xmlns:a16="http://schemas.microsoft.com/office/drawing/2014/main" id="{D11E8BBD-8825-ED41-8B89-C8BC0B13A12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30" name="Text Box 13">
          <a:extLst>
            <a:ext uri="{FF2B5EF4-FFF2-40B4-BE49-F238E27FC236}">
              <a16:creationId xmlns:a16="http://schemas.microsoft.com/office/drawing/2014/main" id="{DB9AF2A8-AF80-6742-BF47-0EC0129F266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31" name="Text Box 13">
          <a:extLst>
            <a:ext uri="{FF2B5EF4-FFF2-40B4-BE49-F238E27FC236}">
              <a16:creationId xmlns:a16="http://schemas.microsoft.com/office/drawing/2014/main" id="{9B9A4EE0-23B8-1440-8B3C-2E0D5014E7B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5232" name="Text Box 24">
          <a:extLst>
            <a:ext uri="{FF2B5EF4-FFF2-40B4-BE49-F238E27FC236}">
              <a16:creationId xmlns:a16="http://schemas.microsoft.com/office/drawing/2014/main" id="{F88EA954-D247-844B-B7B5-262FBFE41BC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33" name="Text Box 13">
          <a:extLst>
            <a:ext uri="{FF2B5EF4-FFF2-40B4-BE49-F238E27FC236}">
              <a16:creationId xmlns:a16="http://schemas.microsoft.com/office/drawing/2014/main" id="{66942B6C-4866-E147-900C-85AE0C4C8D5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34" name="Text Box 13">
          <a:extLst>
            <a:ext uri="{FF2B5EF4-FFF2-40B4-BE49-F238E27FC236}">
              <a16:creationId xmlns:a16="http://schemas.microsoft.com/office/drawing/2014/main" id="{B885AD4E-8B5D-1645-B0C6-11EA3934662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5235" name="Text Box 24">
          <a:extLst>
            <a:ext uri="{FF2B5EF4-FFF2-40B4-BE49-F238E27FC236}">
              <a16:creationId xmlns:a16="http://schemas.microsoft.com/office/drawing/2014/main" id="{92FB87CD-9BB0-F94B-A3CD-3B04322EBD6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5236" name="Text Box 24">
          <a:extLst>
            <a:ext uri="{FF2B5EF4-FFF2-40B4-BE49-F238E27FC236}">
              <a16:creationId xmlns:a16="http://schemas.microsoft.com/office/drawing/2014/main" id="{5CC60154-CDB5-9645-A44F-5F6FCB64028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37" name="Text Box 13">
          <a:extLst>
            <a:ext uri="{FF2B5EF4-FFF2-40B4-BE49-F238E27FC236}">
              <a16:creationId xmlns:a16="http://schemas.microsoft.com/office/drawing/2014/main" id="{1794B272-B13C-634A-81DF-A16B165C6ED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38" name="Text Box 13">
          <a:extLst>
            <a:ext uri="{FF2B5EF4-FFF2-40B4-BE49-F238E27FC236}">
              <a16:creationId xmlns:a16="http://schemas.microsoft.com/office/drawing/2014/main" id="{E60A665D-4EA3-A64C-9144-5621A2B1638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39" name="Text Box 13">
          <a:extLst>
            <a:ext uri="{FF2B5EF4-FFF2-40B4-BE49-F238E27FC236}">
              <a16:creationId xmlns:a16="http://schemas.microsoft.com/office/drawing/2014/main" id="{C82F7F93-1F4A-1945-8A99-54B71DA181D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40" name="Text Box 13">
          <a:extLst>
            <a:ext uri="{FF2B5EF4-FFF2-40B4-BE49-F238E27FC236}">
              <a16:creationId xmlns:a16="http://schemas.microsoft.com/office/drawing/2014/main" id="{61F6135D-C926-B847-865C-A980FA3104B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5241" name="Text Box 24">
          <a:extLst>
            <a:ext uri="{FF2B5EF4-FFF2-40B4-BE49-F238E27FC236}">
              <a16:creationId xmlns:a16="http://schemas.microsoft.com/office/drawing/2014/main" id="{83C8E764-349F-AC47-8568-3653B310D67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42" name="Text Box 13">
          <a:extLst>
            <a:ext uri="{FF2B5EF4-FFF2-40B4-BE49-F238E27FC236}">
              <a16:creationId xmlns:a16="http://schemas.microsoft.com/office/drawing/2014/main" id="{DA647C6D-D9F8-1C4C-940A-4F4F0EE9CD0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43" name="Text Box 13">
          <a:extLst>
            <a:ext uri="{FF2B5EF4-FFF2-40B4-BE49-F238E27FC236}">
              <a16:creationId xmlns:a16="http://schemas.microsoft.com/office/drawing/2014/main" id="{4C5EC7F1-FCDB-E14E-A1E3-89C3F02FF79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5244" name="Text Box 24">
          <a:extLst>
            <a:ext uri="{FF2B5EF4-FFF2-40B4-BE49-F238E27FC236}">
              <a16:creationId xmlns:a16="http://schemas.microsoft.com/office/drawing/2014/main" id="{602E15D4-DA97-A04A-B865-6C0AD3CB027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5245" name="Text Box 24">
          <a:extLst>
            <a:ext uri="{FF2B5EF4-FFF2-40B4-BE49-F238E27FC236}">
              <a16:creationId xmlns:a16="http://schemas.microsoft.com/office/drawing/2014/main" id="{3FC175BC-F3D9-C74F-8C74-B677DD2424C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46" name="Text Box 13">
          <a:extLst>
            <a:ext uri="{FF2B5EF4-FFF2-40B4-BE49-F238E27FC236}">
              <a16:creationId xmlns:a16="http://schemas.microsoft.com/office/drawing/2014/main" id="{68C3D96F-B19F-BB4A-A228-E1FD143A4BD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247" name="Text Box 13">
          <a:extLst>
            <a:ext uri="{FF2B5EF4-FFF2-40B4-BE49-F238E27FC236}">
              <a16:creationId xmlns:a16="http://schemas.microsoft.com/office/drawing/2014/main" id="{8EFBA24F-48E5-CB46-8D80-69B5D5A0F5D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248" name="Text Box 13">
          <a:extLst>
            <a:ext uri="{FF2B5EF4-FFF2-40B4-BE49-F238E27FC236}">
              <a16:creationId xmlns:a16="http://schemas.microsoft.com/office/drawing/2014/main" id="{77083409-9194-6F4C-9962-32AD09B1D21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249" name="Text Box 13">
          <a:extLst>
            <a:ext uri="{FF2B5EF4-FFF2-40B4-BE49-F238E27FC236}">
              <a16:creationId xmlns:a16="http://schemas.microsoft.com/office/drawing/2014/main" id="{FFFEEADF-895F-B048-8CC6-868D9F4B265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66549"/>
    <xdr:sp macro="" textlink="">
      <xdr:nvSpPr>
        <xdr:cNvPr id="5250" name="Text Box 24">
          <a:extLst>
            <a:ext uri="{FF2B5EF4-FFF2-40B4-BE49-F238E27FC236}">
              <a16:creationId xmlns:a16="http://schemas.microsoft.com/office/drawing/2014/main" id="{23E62695-B2B2-B742-AAA7-20B5EFC6A79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251" name="Text Box 13">
          <a:extLst>
            <a:ext uri="{FF2B5EF4-FFF2-40B4-BE49-F238E27FC236}">
              <a16:creationId xmlns:a16="http://schemas.microsoft.com/office/drawing/2014/main" id="{46FEE089-99C2-A545-A7F2-5AC6864CFB7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252" name="Text Box 13">
          <a:extLst>
            <a:ext uri="{FF2B5EF4-FFF2-40B4-BE49-F238E27FC236}">
              <a16:creationId xmlns:a16="http://schemas.microsoft.com/office/drawing/2014/main" id="{62A80F4F-6061-F846-996C-1D95B4658C6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66549"/>
    <xdr:sp macro="" textlink="">
      <xdr:nvSpPr>
        <xdr:cNvPr id="5253" name="Text Box 24">
          <a:extLst>
            <a:ext uri="{FF2B5EF4-FFF2-40B4-BE49-F238E27FC236}">
              <a16:creationId xmlns:a16="http://schemas.microsoft.com/office/drawing/2014/main" id="{B83A5334-F62D-A449-9BBC-3F59C7D041D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66549"/>
    <xdr:sp macro="" textlink="">
      <xdr:nvSpPr>
        <xdr:cNvPr id="5254" name="Text Box 24">
          <a:extLst>
            <a:ext uri="{FF2B5EF4-FFF2-40B4-BE49-F238E27FC236}">
              <a16:creationId xmlns:a16="http://schemas.microsoft.com/office/drawing/2014/main" id="{DA4C77EA-B375-CE4F-AE02-82E817B1585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255" name="Text Box 13">
          <a:extLst>
            <a:ext uri="{FF2B5EF4-FFF2-40B4-BE49-F238E27FC236}">
              <a16:creationId xmlns:a16="http://schemas.microsoft.com/office/drawing/2014/main" id="{085687FC-39A8-6548-89E8-FEB39F35FF1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256" name="Text Box 13">
          <a:extLst>
            <a:ext uri="{FF2B5EF4-FFF2-40B4-BE49-F238E27FC236}">
              <a16:creationId xmlns:a16="http://schemas.microsoft.com/office/drawing/2014/main" id="{945993D4-175B-6F4C-96BE-9ACC884FA8A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257" name="Text Box 13">
          <a:extLst>
            <a:ext uri="{FF2B5EF4-FFF2-40B4-BE49-F238E27FC236}">
              <a16:creationId xmlns:a16="http://schemas.microsoft.com/office/drawing/2014/main" id="{A2C8C9C7-6FAB-D74F-96FE-84E34985630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258" name="Text Box 13">
          <a:extLst>
            <a:ext uri="{FF2B5EF4-FFF2-40B4-BE49-F238E27FC236}">
              <a16:creationId xmlns:a16="http://schemas.microsoft.com/office/drawing/2014/main" id="{6470CBD2-9026-614A-A569-D996768B19A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66549"/>
    <xdr:sp macro="" textlink="">
      <xdr:nvSpPr>
        <xdr:cNvPr id="5259" name="Text Box 24">
          <a:extLst>
            <a:ext uri="{FF2B5EF4-FFF2-40B4-BE49-F238E27FC236}">
              <a16:creationId xmlns:a16="http://schemas.microsoft.com/office/drawing/2014/main" id="{1C1D6B2E-65AF-2B46-9457-739B807020D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260" name="Text Box 13">
          <a:extLst>
            <a:ext uri="{FF2B5EF4-FFF2-40B4-BE49-F238E27FC236}">
              <a16:creationId xmlns:a16="http://schemas.microsoft.com/office/drawing/2014/main" id="{B6963937-32FF-9C45-B05A-B4C673BF8CE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261" name="Text Box 13">
          <a:extLst>
            <a:ext uri="{FF2B5EF4-FFF2-40B4-BE49-F238E27FC236}">
              <a16:creationId xmlns:a16="http://schemas.microsoft.com/office/drawing/2014/main" id="{0CA69DD9-B77D-EB4A-B800-568CE504F12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66549"/>
    <xdr:sp macro="" textlink="">
      <xdr:nvSpPr>
        <xdr:cNvPr id="5262" name="Text Box 24">
          <a:extLst>
            <a:ext uri="{FF2B5EF4-FFF2-40B4-BE49-F238E27FC236}">
              <a16:creationId xmlns:a16="http://schemas.microsoft.com/office/drawing/2014/main" id="{3CDBA4F2-8557-DF41-90B9-A0D59C6EE62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66549"/>
    <xdr:sp macro="" textlink="">
      <xdr:nvSpPr>
        <xdr:cNvPr id="5263" name="Text Box 24">
          <a:extLst>
            <a:ext uri="{FF2B5EF4-FFF2-40B4-BE49-F238E27FC236}">
              <a16:creationId xmlns:a16="http://schemas.microsoft.com/office/drawing/2014/main" id="{B24960C8-9E06-584A-93AE-3500D704500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264" name="Text Box 13">
          <a:extLst>
            <a:ext uri="{FF2B5EF4-FFF2-40B4-BE49-F238E27FC236}">
              <a16:creationId xmlns:a16="http://schemas.microsoft.com/office/drawing/2014/main" id="{759E8D15-FA05-814E-9C8E-C87867BBC97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265" name="Text Box 13">
          <a:extLst>
            <a:ext uri="{FF2B5EF4-FFF2-40B4-BE49-F238E27FC236}">
              <a16:creationId xmlns:a16="http://schemas.microsoft.com/office/drawing/2014/main" id="{7155D8FA-FC33-8842-BEEF-114ED3C3A14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66" name="Text Box 13">
          <a:extLst>
            <a:ext uri="{FF2B5EF4-FFF2-40B4-BE49-F238E27FC236}">
              <a16:creationId xmlns:a16="http://schemas.microsoft.com/office/drawing/2014/main" id="{2A23CE65-7EEE-7F42-B5D6-1B412FE02DB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67" name="Text Box 13">
          <a:extLst>
            <a:ext uri="{FF2B5EF4-FFF2-40B4-BE49-F238E27FC236}">
              <a16:creationId xmlns:a16="http://schemas.microsoft.com/office/drawing/2014/main" id="{745D9027-910F-C141-ABC4-2EF9F350207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5268" name="Text Box 24">
          <a:extLst>
            <a:ext uri="{FF2B5EF4-FFF2-40B4-BE49-F238E27FC236}">
              <a16:creationId xmlns:a16="http://schemas.microsoft.com/office/drawing/2014/main" id="{2F3F113F-0143-E643-B9E8-0C1391725C1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69" name="Text Box 13">
          <a:extLst>
            <a:ext uri="{FF2B5EF4-FFF2-40B4-BE49-F238E27FC236}">
              <a16:creationId xmlns:a16="http://schemas.microsoft.com/office/drawing/2014/main" id="{FB7E2C70-6CA4-CA42-B2DF-1E3F7DF7AA6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70" name="Text Box 13">
          <a:extLst>
            <a:ext uri="{FF2B5EF4-FFF2-40B4-BE49-F238E27FC236}">
              <a16:creationId xmlns:a16="http://schemas.microsoft.com/office/drawing/2014/main" id="{F5581C7E-BD27-2042-8020-257F076D5E8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5271" name="Text Box 24">
          <a:extLst>
            <a:ext uri="{FF2B5EF4-FFF2-40B4-BE49-F238E27FC236}">
              <a16:creationId xmlns:a16="http://schemas.microsoft.com/office/drawing/2014/main" id="{4015A902-09B1-0147-BA36-4317F104380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5272" name="Text Box 24">
          <a:extLst>
            <a:ext uri="{FF2B5EF4-FFF2-40B4-BE49-F238E27FC236}">
              <a16:creationId xmlns:a16="http://schemas.microsoft.com/office/drawing/2014/main" id="{28C2204C-AE32-B148-9973-5EED4E49623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73" name="Text Box 13">
          <a:extLst>
            <a:ext uri="{FF2B5EF4-FFF2-40B4-BE49-F238E27FC236}">
              <a16:creationId xmlns:a16="http://schemas.microsoft.com/office/drawing/2014/main" id="{010AC1FE-6191-5A4B-92C6-25FB9310802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74" name="Text Box 13">
          <a:extLst>
            <a:ext uri="{FF2B5EF4-FFF2-40B4-BE49-F238E27FC236}">
              <a16:creationId xmlns:a16="http://schemas.microsoft.com/office/drawing/2014/main" id="{ECC65A1E-2968-C841-902A-1CD1A27E4BC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75" name="Text Box 13">
          <a:extLst>
            <a:ext uri="{FF2B5EF4-FFF2-40B4-BE49-F238E27FC236}">
              <a16:creationId xmlns:a16="http://schemas.microsoft.com/office/drawing/2014/main" id="{34B53EA2-73A3-554F-9842-982AB55C533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76" name="Text Box 13">
          <a:extLst>
            <a:ext uri="{FF2B5EF4-FFF2-40B4-BE49-F238E27FC236}">
              <a16:creationId xmlns:a16="http://schemas.microsoft.com/office/drawing/2014/main" id="{4C18B9FC-8141-8E4B-9D80-A3CF1ADA1EF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5277" name="Text Box 24">
          <a:extLst>
            <a:ext uri="{FF2B5EF4-FFF2-40B4-BE49-F238E27FC236}">
              <a16:creationId xmlns:a16="http://schemas.microsoft.com/office/drawing/2014/main" id="{8A3D49EA-6F30-1C48-9208-989B3B4F767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78" name="Text Box 13">
          <a:extLst>
            <a:ext uri="{FF2B5EF4-FFF2-40B4-BE49-F238E27FC236}">
              <a16:creationId xmlns:a16="http://schemas.microsoft.com/office/drawing/2014/main" id="{7E1D1D1E-2A7F-C744-A3E2-6A0371873AD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79" name="Text Box 13">
          <a:extLst>
            <a:ext uri="{FF2B5EF4-FFF2-40B4-BE49-F238E27FC236}">
              <a16:creationId xmlns:a16="http://schemas.microsoft.com/office/drawing/2014/main" id="{028D9DE8-1521-8045-83F2-C94290092FC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5280" name="Text Box 24">
          <a:extLst>
            <a:ext uri="{FF2B5EF4-FFF2-40B4-BE49-F238E27FC236}">
              <a16:creationId xmlns:a16="http://schemas.microsoft.com/office/drawing/2014/main" id="{7FD0D2CC-2399-C543-A564-51BFCD0F941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5281" name="Text Box 24">
          <a:extLst>
            <a:ext uri="{FF2B5EF4-FFF2-40B4-BE49-F238E27FC236}">
              <a16:creationId xmlns:a16="http://schemas.microsoft.com/office/drawing/2014/main" id="{D6B93DF8-27FB-5D48-92A3-53FB3F411DB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82" name="Text Box 13">
          <a:extLst>
            <a:ext uri="{FF2B5EF4-FFF2-40B4-BE49-F238E27FC236}">
              <a16:creationId xmlns:a16="http://schemas.microsoft.com/office/drawing/2014/main" id="{003ABDFF-ACA8-FC43-AD96-6A72D32C2FA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83" name="Text Box 13">
          <a:extLst>
            <a:ext uri="{FF2B5EF4-FFF2-40B4-BE49-F238E27FC236}">
              <a16:creationId xmlns:a16="http://schemas.microsoft.com/office/drawing/2014/main" id="{19AF532F-F59B-AA48-A327-E532EA0F1DB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84" name="Text Box 13">
          <a:extLst>
            <a:ext uri="{FF2B5EF4-FFF2-40B4-BE49-F238E27FC236}">
              <a16:creationId xmlns:a16="http://schemas.microsoft.com/office/drawing/2014/main" id="{175D2B8A-252B-4E4A-BD5C-703A13FFE4A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85" name="Text Box 13">
          <a:extLst>
            <a:ext uri="{FF2B5EF4-FFF2-40B4-BE49-F238E27FC236}">
              <a16:creationId xmlns:a16="http://schemas.microsoft.com/office/drawing/2014/main" id="{E483AA16-CE23-164D-900D-9FE734EA068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5286" name="Text Box 24">
          <a:extLst>
            <a:ext uri="{FF2B5EF4-FFF2-40B4-BE49-F238E27FC236}">
              <a16:creationId xmlns:a16="http://schemas.microsoft.com/office/drawing/2014/main" id="{AF8D32AB-A0D0-8F42-9815-54A926FE634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87" name="Text Box 13">
          <a:extLst>
            <a:ext uri="{FF2B5EF4-FFF2-40B4-BE49-F238E27FC236}">
              <a16:creationId xmlns:a16="http://schemas.microsoft.com/office/drawing/2014/main" id="{2A1753DC-978E-6F4A-9289-BD56D4D6AE2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88" name="Text Box 13">
          <a:extLst>
            <a:ext uri="{FF2B5EF4-FFF2-40B4-BE49-F238E27FC236}">
              <a16:creationId xmlns:a16="http://schemas.microsoft.com/office/drawing/2014/main" id="{13F2F5F0-291C-8C42-9CF3-B3364C3E1A9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5289" name="Text Box 24">
          <a:extLst>
            <a:ext uri="{FF2B5EF4-FFF2-40B4-BE49-F238E27FC236}">
              <a16:creationId xmlns:a16="http://schemas.microsoft.com/office/drawing/2014/main" id="{CCCBC303-24A7-3447-8D6C-28239311FC9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5290" name="Text Box 24">
          <a:extLst>
            <a:ext uri="{FF2B5EF4-FFF2-40B4-BE49-F238E27FC236}">
              <a16:creationId xmlns:a16="http://schemas.microsoft.com/office/drawing/2014/main" id="{843F0279-83C2-7D45-A4D9-D6B1C039CDA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91" name="Text Box 13">
          <a:extLst>
            <a:ext uri="{FF2B5EF4-FFF2-40B4-BE49-F238E27FC236}">
              <a16:creationId xmlns:a16="http://schemas.microsoft.com/office/drawing/2014/main" id="{A5C47724-B759-C74E-BF21-808ED4E751A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292" name="Text Box 13">
          <a:extLst>
            <a:ext uri="{FF2B5EF4-FFF2-40B4-BE49-F238E27FC236}">
              <a16:creationId xmlns:a16="http://schemas.microsoft.com/office/drawing/2014/main" id="{E75E23C3-DC3E-1E42-A9FC-373837ADBAD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293" name="Text Box 13">
          <a:extLst>
            <a:ext uri="{FF2B5EF4-FFF2-40B4-BE49-F238E27FC236}">
              <a16:creationId xmlns:a16="http://schemas.microsoft.com/office/drawing/2014/main" id="{DCAB1994-3A72-D64C-9E15-2C7A7CAACDE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294" name="Text Box 13">
          <a:extLst>
            <a:ext uri="{FF2B5EF4-FFF2-40B4-BE49-F238E27FC236}">
              <a16:creationId xmlns:a16="http://schemas.microsoft.com/office/drawing/2014/main" id="{CD3EB9C0-EB40-494C-B0F7-8381D5565FF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66549"/>
    <xdr:sp macro="" textlink="">
      <xdr:nvSpPr>
        <xdr:cNvPr id="5295" name="Text Box 24">
          <a:extLst>
            <a:ext uri="{FF2B5EF4-FFF2-40B4-BE49-F238E27FC236}">
              <a16:creationId xmlns:a16="http://schemas.microsoft.com/office/drawing/2014/main" id="{5E048A8B-8467-6742-8E3F-C839B8FFC83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296" name="Text Box 13">
          <a:extLst>
            <a:ext uri="{FF2B5EF4-FFF2-40B4-BE49-F238E27FC236}">
              <a16:creationId xmlns:a16="http://schemas.microsoft.com/office/drawing/2014/main" id="{01CAC936-D85D-B346-929C-24B3DDF0398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297" name="Text Box 13">
          <a:extLst>
            <a:ext uri="{FF2B5EF4-FFF2-40B4-BE49-F238E27FC236}">
              <a16:creationId xmlns:a16="http://schemas.microsoft.com/office/drawing/2014/main" id="{ED08AD71-8E30-3945-91AC-554B4DF6E35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66549"/>
    <xdr:sp macro="" textlink="">
      <xdr:nvSpPr>
        <xdr:cNvPr id="5298" name="Text Box 24">
          <a:extLst>
            <a:ext uri="{FF2B5EF4-FFF2-40B4-BE49-F238E27FC236}">
              <a16:creationId xmlns:a16="http://schemas.microsoft.com/office/drawing/2014/main" id="{B3F96A4F-4C9B-0B44-9486-8C52939AAF0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66549"/>
    <xdr:sp macro="" textlink="">
      <xdr:nvSpPr>
        <xdr:cNvPr id="5299" name="Text Box 24">
          <a:extLst>
            <a:ext uri="{FF2B5EF4-FFF2-40B4-BE49-F238E27FC236}">
              <a16:creationId xmlns:a16="http://schemas.microsoft.com/office/drawing/2014/main" id="{712F86CD-FCDA-1545-8FCE-E81B900FBE4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300" name="Text Box 13">
          <a:extLst>
            <a:ext uri="{FF2B5EF4-FFF2-40B4-BE49-F238E27FC236}">
              <a16:creationId xmlns:a16="http://schemas.microsoft.com/office/drawing/2014/main" id="{63BF6CAB-A54E-844D-8493-8294A1E0BA0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301" name="Text Box 13">
          <a:extLst>
            <a:ext uri="{FF2B5EF4-FFF2-40B4-BE49-F238E27FC236}">
              <a16:creationId xmlns:a16="http://schemas.microsoft.com/office/drawing/2014/main" id="{04D3CBE2-1C9E-664C-BC45-99338AA2E9B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302" name="Text Box 13">
          <a:extLst>
            <a:ext uri="{FF2B5EF4-FFF2-40B4-BE49-F238E27FC236}">
              <a16:creationId xmlns:a16="http://schemas.microsoft.com/office/drawing/2014/main" id="{1432D7B6-E850-7047-A32F-FECE9268A17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303" name="Text Box 13">
          <a:extLst>
            <a:ext uri="{FF2B5EF4-FFF2-40B4-BE49-F238E27FC236}">
              <a16:creationId xmlns:a16="http://schemas.microsoft.com/office/drawing/2014/main" id="{35CC55F8-F61D-B34A-AA28-A13C1D86E76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66549"/>
    <xdr:sp macro="" textlink="">
      <xdr:nvSpPr>
        <xdr:cNvPr id="5304" name="Text Box 24">
          <a:extLst>
            <a:ext uri="{FF2B5EF4-FFF2-40B4-BE49-F238E27FC236}">
              <a16:creationId xmlns:a16="http://schemas.microsoft.com/office/drawing/2014/main" id="{5264AD7D-948B-AD4A-A168-1983B0A2980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305" name="Text Box 13">
          <a:extLst>
            <a:ext uri="{FF2B5EF4-FFF2-40B4-BE49-F238E27FC236}">
              <a16:creationId xmlns:a16="http://schemas.microsoft.com/office/drawing/2014/main" id="{745736F4-CD40-474C-A581-A4E36E0D1AA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306" name="Text Box 13">
          <a:extLst>
            <a:ext uri="{FF2B5EF4-FFF2-40B4-BE49-F238E27FC236}">
              <a16:creationId xmlns:a16="http://schemas.microsoft.com/office/drawing/2014/main" id="{F3D3A465-FDC9-E94F-9552-81EB0AB84FF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66549"/>
    <xdr:sp macro="" textlink="">
      <xdr:nvSpPr>
        <xdr:cNvPr id="5307" name="Text Box 24">
          <a:extLst>
            <a:ext uri="{FF2B5EF4-FFF2-40B4-BE49-F238E27FC236}">
              <a16:creationId xmlns:a16="http://schemas.microsoft.com/office/drawing/2014/main" id="{418D9926-9F68-264C-97FF-4D1FB6B3673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66549"/>
    <xdr:sp macro="" textlink="">
      <xdr:nvSpPr>
        <xdr:cNvPr id="5308" name="Text Box 24">
          <a:extLst>
            <a:ext uri="{FF2B5EF4-FFF2-40B4-BE49-F238E27FC236}">
              <a16:creationId xmlns:a16="http://schemas.microsoft.com/office/drawing/2014/main" id="{0B3A1F74-2214-D749-8842-51B6EA7920C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309" name="Text Box 13">
          <a:extLst>
            <a:ext uri="{FF2B5EF4-FFF2-40B4-BE49-F238E27FC236}">
              <a16:creationId xmlns:a16="http://schemas.microsoft.com/office/drawing/2014/main" id="{65165496-F22D-154A-A0FC-FB858C61E9E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310" name="Text Box 13">
          <a:extLst>
            <a:ext uri="{FF2B5EF4-FFF2-40B4-BE49-F238E27FC236}">
              <a16:creationId xmlns:a16="http://schemas.microsoft.com/office/drawing/2014/main" id="{C90CCD5D-AAED-CC4E-AFBD-228EFF58E7E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11" name="Text Box 13">
          <a:extLst>
            <a:ext uri="{FF2B5EF4-FFF2-40B4-BE49-F238E27FC236}">
              <a16:creationId xmlns:a16="http://schemas.microsoft.com/office/drawing/2014/main" id="{E0F619AC-E7C7-B545-8571-97BB6531F24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12" name="Text Box 13">
          <a:extLst>
            <a:ext uri="{FF2B5EF4-FFF2-40B4-BE49-F238E27FC236}">
              <a16:creationId xmlns:a16="http://schemas.microsoft.com/office/drawing/2014/main" id="{5BB48A07-DCAB-8C4D-9FD1-B3D6B030CA6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5313" name="Text Box 24">
          <a:extLst>
            <a:ext uri="{FF2B5EF4-FFF2-40B4-BE49-F238E27FC236}">
              <a16:creationId xmlns:a16="http://schemas.microsoft.com/office/drawing/2014/main" id="{C0F919BD-B7B5-6A43-872B-05F44B4D5D6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14" name="Text Box 13">
          <a:extLst>
            <a:ext uri="{FF2B5EF4-FFF2-40B4-BE49-F238E27FC236}">
              <a16:creationId xmlns:a16="http://schemas.microsoft.com/office/drawing/2014/main" id="{9145DBC2-BB85-7040-93D0-3D63D34A3F4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15" name="Text Box 13">
          <a:extLst>
            <a:ext uri="{FF2B5EF4-FFF2-40B4-BE49-F238E27FC236}">
              <a16:creationId xmlns:a16="http://schemas.microsoft.com/office/drawing/2014/main" id="{70E8755A-1B69-6043-A5BC-33FC5500EB1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5316" name="Text Box 24">
          <a:extLst>
            <a:ext uri="{FF2B5EF4-FFF2-40B4-BE49-F238E27FC236}">
              <a16:creationId xmlns:a16="http://schemas.microsoft.com/office/drawing/2014/main" id="{199987FF-EA8B-5A4C-B67B-DC0E9B569E1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5317" name="Text Box 24">
          <a:extLst>
            <a:ext uri="{FF2B5EF4-FFF2-40B4-BE49-F238E27FC236}">
              <a16:creationId xmlns:a16="http://schemas.microsoft.com/office/drawing/2014/main" id="{BD62B3A8-8A80-D04D-AC7E-B0EAEA9AD66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18" name="Text Box 13">
          <a:extLst>
            <a:ext uri="{FF2B5EF4-FFF2-40B4-BE49-F238E27FC236}">
              <a16:creationId xmlns:a16="http://schemas.microsoft.com/office/drawing/2014/main" id="{E9E93722-7678-4B4B-82C8-5043045EDC1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19" name="Text Box 13">
          <a:extLst>
            <a:ext uri="{FF2B5EF4-FFF2-40B4-BE49-F238E27FC236}">
              <a16:creationId xmlns:a16="http://schemas.microsoft.com/office/drawing/2014/main" id="{94E8DE58-5CAB-A24D-9EB1-8F545792952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20" name="Text Box 13">
          <a:extLst>
            <a:ext uri="{FF2B5EF4-FFF2-40B4-BE49-F238E27FC236}">
              <a16:creationId xmlns:a16="http://schemas.microsoft.com/office/drawing/2014/main" id="{19A4C8E6-7D25-4149-919B-CF45E2D1660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21" name="Text Box 13">
          <a:extLst>
            <a:ext uri="{FF2B5EF4-FFF2-40B4-BE49-F238E27FC236}">
              <a16:creationId xmlns:a16="http://schemas.microsoft.com/office/drawing/2014/main" id="{A3FCF4D3-0B66-6C4C-9D03-7490EDAA687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5322" name="Text Box 24">
          <a:extLst>
            <a:ext uri="{FF2B5EF4-FFF2-40B4-BE49-F238E27FC236}">
              <a16:creationId xmlns:a16="http://schemas.microsoft.com/office/drawing/2014/main" id="{3F79040A-2F3E-F840-8901-4E6CD5DC7ED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23" name="Text Box 13">
          <a:extLst>
            <a:ext uri="{FF2B5EF4-FFF2-40B4-BE49-F238E27FC236}">
              <a16:creationId xmlns:a16="http://schemas.microsoft.com/office/drawing/2014/main" id="{40409371-3918-B74B-986A-082FDA44E04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24" name="Text Box 13">
          <a:extLst>
            <a:ext uri="{FF2B5EF4-FFF2-40B4-BE49-F238E27FC236}">
              <a16:creationId xmlns:a16="http://schemas.microsoft.com/office/drawing/2014/main" id="{25802D48-7DF6-5642-A0D4-051920CEE05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5325" name="Text Box 24">
          <a:extLst>
            <a:ext uri="{FF2B5EF4-FFF2-40B4-BE49-F238E27FC236}">
              <a16:creationId xmlns:a16="http://schemas.microsoft.com/office/drawing/2014/main" id="{04A32690-05DE-3F42-A5C0-7A5E29BFBD2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5326" name="Text Box 24">
          <a:extLst>
            <a:ext uri="{FF2B5EF4-FFF2-40B4-BE49-F238E27FC236}">
              <a16:creationId xmlns:a16="http://schemas.microsoft.com/office/drawing/2014/main" id="{9070C280-EDBD-EB47-AA64-30B4643AB3C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27" name="Text Box 13">
          <a:extLst>
            <a:ext uri="{FF2B5EF4-FFF2-40B4-BE49-F238E27FC236}">
              <a16:creationId xmlns:a16="http://schemas.microsoft.com/office/drawing/2014/main" id="{76AC22D4-3076-E641-AAC7-116804DDD35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28" name="Text Box 13">
          <a:extLst>
            <a:ext uri="{FF2B5EF4-FFF2-40B4-BE49-F238E27FC236}">
              <a16:creationId xmlns:a16="http://schemas.microsoft.com/office/drawing/2014/main" id="{0BC75D17-DF70-7645-9D69-96B5B65342D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29" name="Text Box 13">
          <a:extLst>
            <a:ext uri="{FF2B5EF4-FFF2-40B4-BE49-F238E27FC236}">
              <a16:creationId xmlns:a16="http://schemas.microsoft.com/office/drawing/2014/main" id="{326E2A70-232C-6748-AA5D-6C163C72A1C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30" name="Text Box 13">
          <a:extLst>
            <a:ext uri="{FF2B5EF4-FFF2-40B4-BE49-F238E27FC236}">
              <a16:creationId xmlns:a16="http://schemas.microsoft.com/office/drawing/2014/main" id="{48717B09-689B-1449-8D97-8532262DE7A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5331" name="Text Box 24">
          <a:extLst>
            <a:ext uri="{FF2B5EF4-FFF2-40B4-BE49-F238E27FC236}">
              <a16:creationId xmlns:a16="http://schemas.microsoft.com/office/drawing/2014/main" id="{BC7E80F6-54C7-DD45-87E4-F9352DADFB8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32" name="Text Box 13">
          <a:extLst>
            <a:ext uri="{FF2B5EF4-FFF2-40B4-BE49-F238E27FC236}">
              <a16:creationId xmlns:a16="http://schemas.microsoft.com/office/drawing/2014/main" id="{D19FB9C6-C80C-C049-9426-643D5C40006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33" name="Text Box 13">
          <a:extLst>
            <a:ext uri="{FF2B5EF4-FFF2-40B4-BE49-F238E27FC236}">
              <a16:creationId xmlns:a16="http://schemas.microsoft.com/office/drawing/2014/main" id="{4122009F-38A5-8F44-A9AA-0BE53C984FF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5334" name="Text Box 24">
          <a:extLst>
            <a:ext uri="{FF2B5EF4-FFF2-40B4-BE49-F238E27FC236}">
              <a16:creationId xmlns:a16="http://schemas.microsoft.com/office/drawing/2014/main" id="{5822D2A0-1A5C-A649-AC30-0E7C5618BD9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5335" name="Text Box 24">
          <a:extLst>
            <a:ext uri="{FF2B5EF4-FFF2-40B4-BE49-F238E27FC236}">
              <a16:creationId xmlns:a16="http://schemas.microsoft.com/office/drawing/2014/main" id="{9C389719-A721-C740-AB16-73E9E22A4C3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36" name="Text Box 13">
          <a:extLst>
            <a:ext uri="{FF2B5EF4-FFF2-40B4-BE49-F238E27FC236}">
              <a16:creationId xmlns:a16="http://schemas.microsoft.com/office/drawing/2014/main" id="{D786238D-6BB3-7846-82AD-8CE4B6EA5E0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337" name="Text Box 13">
          <a:extLst>
            <a:ext uri="{FF2B5EF4-FFF2-40B4-BE49-F238E27FC236}">
              <a16:creationId xmlns:a16="http://schemas.microsoft.com/office/drawing/2014/main" id="{9BB1D87C-A226-794A-BA17-AF186BE2F65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338" name="Text Box 13">
          <a:extLst>
            <a:ext uri="{FF2B5EF4-FFF2-40B4-BE49-F238E27FC236}">
              <a16:creationId xmlns:a16="http://schemas.microsoft.com/office/drawing/2014/main" id="{4581CE4E-7604-8646-B7FB-0E09A333B05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339" name="Text Box 13">
          <a:extLst>
            <a:ext uri="{FF2B5EF4-FFF2-40B4-BE49-F238E27FC236}">
              <a16:creationId xmlns:a16="http://schemas.microsoft.com/office/drawing/2014/main" id="{347EEED1-757A-C744-8F00-DAB3B399C90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66549"/>
    <xdr:sp macro="" textlink="">
      <xdr:nvSpPr>
        <xdr:cNvPr id="5340" name="Text Box 24">
          <a:extLst>
            <a:ext uri="{FF2B5EF4-FFF2-40B4-BE49-F238E27FC236}">
              <a16:creationId xmlns:a16="http://schemas.microsoft.com/office/drawing/2014/main" id="{61BB9203-61D2-0848-8599-B24E35AD1AD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341" name="Text Box 13">
          <a:extLst>
            <a:ext uri="{FF2B5EF4-FFF2-40B4-BE49-F238E27FC236}">
              <a16:creationId xmlns:a16="http://schemas.microsoft.com/office/drawing/2014/main" id="{11B07A6F-D910-9B46-ACAE-637B1C860D8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342" name="Text Box 13">
          <a:extLst>
            <a:ext uri="{FF2B5EF4-FFF2-40B4-BE49-F238E27FC236}">
              <a16:creationId xmlns:a16="http://schemas.microsoft.com/office/drawing/2014/main" id="{E6026032-4134-D444-9D22-2194AE6A2FB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66549"/>
    <xdr:sp macro="" textlink="">
      <xdr:nvSpPr>
        <xdr:cNvPr id="5343" name="Text Box 24">
          <a:extLst>
            <a:ext uri="{FF2B5EF4-FFF2-40B4-BE49-F238E27FC236}">
              <a16:creationId xmlns:a16="http://schemas.microsoft.com/office/drawing/2014/main" id="{7AF8B109-107D-0A4A-8927-FE6436A176D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66549"/>
    <xdr:sp macro="" textlink="">
      <xdr:nvSpPr>
        <xdr:cNvPr id="5344" name="Text Box 24">
          <a:extLst>
            <a:ext uri="{FF2B5EF4-FFF2-40B4-BE49-F238E27FC236}">
              <a16:creationId xmlns:a16="http://schemas.microsoft.com/office/drawing/2014/main" id="{5916EA95-595F-2D44-9CD5-C6608E69E60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345" name="Text Box 13">
          <a:extLst>
            <a:ext uri="{FF2B5EF4-FFF2-40B4-BE49-F238E27FC236}">
              <a16:creationId xmlns:a16="http://schemas.microsoft.com/office/drawing/2014/main" id="{9AFC34A4-735F-0D48-939D-E171CF8A906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346" name="Text Box 13">
          <a:extLst>
            <a:ext uri="{FF2B5EF4-FFF2-40B4-BE49-F238E27FC236}">
              <a16:creationId xmlns:a16="http://schemas.microsoft.com/office/drawing/2014/main" id="{8BF81F51-5991-0F47-AD36-1AA19C64FCC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347" name="Text Box 13">
          <a:extLst>
            <a:ext uri="{FF2B5EF4-FFF2-40B4-BE49-F238E27FC236}">
              <a16:creationId xmlns:a16="http://schemas.microsoft.com/office/drawing/2014/main" id="{F2D7229A-5359-0C49-AC22-4F6832D1D9C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348" name="Text Box 13">
          <a:extLst>
            <a:ext uri="{FF2B5EF4-FFF2-40B4-BE49-F238E27FC236}">
              <a16:creationId xmlns:a16="http://schemas.microsoft.com/office/drawing/2014/main" id="{A03FA210-2038-3544-B446-FF5AD2F4E17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66549"/>
    <xdr:sp macro="" textlink="">
      <xdr:nvSpPr>
        <xdr:cNvPr id="5349" name="Text Box 24">
          <a:extLst>
            <a:ext uri="{FF2B5EF4-FFF2-40B4-BE49-F238E27FC236}">
              <a16:creationId xmlns:a16="http://schemas.microsoft.com/office/drawing/2014/main" id="{743B876E-77B8-5244-9D44-E289732E749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350" name="Text Box 13">
          <a:extLst>
            <a:ext uri="{FF2B5EF4-FFF2-40B4-BE49-F238E27FC236}">
              <a16:creationId xmlns:a16="http://schemas.microsoft.com/office/drawing/2014/main" id="{286D6307-E016-1145-A0E4-8E8AB27B133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351" name="Text Box 13">
          <a:extLst>
            <a:ext uri="{FF2B5EF4-FFF2-40B4-BE49-F238E27FC236}">
              <a16:creationId xmlns:a16="http://schemas.microsoft.com/office/drawing/2014/main" id="{6707278D-3052-EE48-92B3-B92053607CE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66549"/>
    <xdr:sp macro="" textlink="">
      <xdr:nvSpPr>
        <xdr:cNvPr id="5352" name="Text Box 24">
          <a:extLst>
            <a:ext uri="{FF2B5EF4-FFF2-40B4-BE49-F238E27FC236}">
              <a16:creationId xmlns:a16="http://schemas.microsoft.com/office/drawing/2014/main" id="{06C2F95B-B478-0F40-91A0-102B6303BE9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66549"/>
    <xdr:sp macro="" textlink="">
      <xdr:nvSpPr>
        <xdr:cNvPr id="5353" name="Text Box 24">
          <a:extLst>
            <a:ext uri="{FF2B5EF4-FFF2-40B4-BE49-F238E27FC236}">
              <a16:creationId xmlns:a16="http://schemas.microsoft.com/office/drawing/2014/main" id="{19375979-45F0-0341-AE51-F207D6166B0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354" name="Text Box 13">
          <a:extLst>
            <a:ext uri="{FF2B5EF4-FFF2-40B4-BE49-F238E27FC236}">
              <a16:creationId xmlns:a16="http://schemas.microsoft.com/office/drawing/2014/main" id="{C56777B4-B301-354C-A4C6-A2EA3237471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355" name="Text Box 13">
          <a:extLst>
            <a:ext uri="{FF2B5EF4-FFF2-40B4-BE49-F238E27FC236}">
              <a16:creationId xmlns:a16="http://schemas.microsoft.com/office/drawing/2014/main" id="{71D15467-3911-4947-9608-1A562B572E8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56" name="Text Box 13">
          <a:extLst>
            <a:ext uri="{FF2B5EF4-FFF2-40B4-BE49-F238E27FC236}">
              <a16:creationId xmlns:a16="http://schemas.microsoft.com/office/drawing/2014/main" id="{9DE76EFF-C8F0-EA49-A4E6-F45BF3ACABA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57" name="Text Box 13">
          <a:extLst>
            <a:ext uri="{FF2B5EF4-FFF2-40B4-BE49-F238E27FC236}">
              <a16:creationId xmlns:a16="http://schemas.microsoft.com/office/drawing/2014/main" id="{3C2CC040-41E4-394F-9BD1-043DF7C7BA2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358" name="Text Box 24">
          <a:extLst>
            <a:ext uri="{FF2B5EF4-FFF2-40B4-BE49-F238E27FC236}">
              <a16:creationId xmlns:a16="http://schemas.microsoft.com/office/drawing/2014/main" id="{8E2F7B21-2178-7646-A890-FBE9D926626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59" name="Text Box 13">
          <a:extLst>
            <a:ext uri="{FF2B5EF4-FFF2-40B4-BE49-F238E27FC236}">
              <a16:creationId xmlns:a16="http://schemas.microsoft.com/office/drawing/2014/main" id="{2EF80242-D449-E047-A27F-9ABB14B4733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60" name="Text Box 13">
          <a:extLst>
            <a:ext uri="{FF2B5EF4-FFF2-40B4-BE49-F238E27FC236}">
              <a16:creationId xmlns:a16="http://schemas.microsoft.com/office/drawing/2014/main" id="{B74C0F5D-6D9B-F840-9218-6AA0AC7E91F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361" name="Text Box 24">
          <a:extLst>
            <a:ext uri="{FF2B5EF4-FFF2-40B4-BE49-F238E27FC236}">
              <a16:creationId xmlns:a16="http://schemas.microsoft.com/office/drawing/2014/main" id="{34DBF35D-F0E7-1845-96AA-013EC937D51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362" name="Text Box 24">
          <a:extLst>
            <a:ext uri="{FF2B5EF4-FFF2-40B4-BE49-F238E27FC236}">
              <a16:creationId xmlns:a16="http://schemas.microsoft.com/office/drawing/2014/main" id="{75484165-72FF-2241-B137-F0E463214E8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63" name="Text Box 13">
          <a:extLst>
            <a:ext uri="{FF2B5EF4-FFF2-40B4-BE49-F238E27FC236}">
              <a16:creationId xmlns:a16="http://schemas.microsoft.com/office/drawing/2014/main" id="{6C51EE27-A138-F641-8B42-902B886D831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64" name="Text Box 13">
          <a:extLst>
            <a:ext uri="{FF2B5EF4-FFF2-40B4-BE49-F238E27FC236}">
              <a16:creationId xmlns:a16="http://schemas.microsoft.com/office/drawing/2014/main" id="{644D9D14-545E-9E4E-BD10-1B58688EC73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65" name="Text Box 13">
          <a:extLst>
            <a:ext uri="{FF2B5EF4-FFF2-40B4-BE49-F238E27FC236}">
              <a16:creationId xmlns:a16="http://schemas.microsoft.com/office/drawing/2014/main" id="{A4938A10-6818-E24A-BC2F-26D16460728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66" name="Text Box 13">
          <a:extLst>
            <a:ext uri="{FF2B5EF4-FFF2-40B4-BE49-F238E27FC236}">
              <a16:creationId xmlns:a16="http://schemas.microsoft.com/office/drawing/2014/main" id="{7D0BB247-3491-5E48-BB75-61D69B19117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367" name="Text Box 24">
          <a:extLst>
            <a:ext uri="{FF2B5EF4-FFF2-40B4-BE49-F238E27FC236}">
              <a16:creationId xmlns:a16="http://schemas.microsoft.com/office/drawing/2014/main" id="{B3A881FF-167E-8940-A07F-46D997AE318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68" name="Text Box 13">
          <a:extLst>
            <a:ext uri="{FF2B5EF4-FFF2-40B4-BE49-F238E27FC236}">
              <a16:creationId xmlns:a16="http://schemas.microsoft.com/office/drawing/2014/main" id="{2C284241-E1BD-2445-AACB-E6177FD9D54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69" name="Text Box 13">
          <a:extLst>
            <a:ext uri="{FF2B5EF4-FFF2-40B4-BE49-F238E27FC236}">
              <a16:creationId xmlns:a16="http://schemas.microsoft.com/office/drawing/2014/main" id="{CFD656E7-FA4A-EE4D-ACB8-CF2154B4BE6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370" name="Text Box 24">
          <a:extLst>
            <a:ext uri="{FF2B5EF4-FFF2-40B4-BE49-F238E27FC236}">
              <a16:creationId xmlns:a16="http://schemas.microsoft.com/office/drawing/2014/main" id="{C2CDD444-0701-8E46-AC75-A9B0EF6BD71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371" name="Text Box 24">
          <a:extLst>
            <a:ext uri="{FF2B5EF4-FFF2-40B4-BE49-F238E27FC236}">
              <a16:creationId xmlns:a16="http://schemas.microsoft.com/office/drawing/2014/main" id="{B3E6F6B9-A6A7-D644-94CB-703517D7204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72" name="Text Box 13">
          <a:extLst>
            <a:ext uri="{FF2B5EF4-FFF2-40B4-BE49-F238E27FC236}">
              <a16:creationId xmlns:a16="http://schemas.microsoft.com/office/drawing/2014/main" id="{AC76AA6A-6998-0649-ACF5-E5A4E1F960F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73" name="Text Box 13">
          <a:extLst>
            <a:ext uri="{FF2B5EF4-FFF2-40B4-BE49-F238E27FC236}">
              <a16:creationId xmlns:a16="http://schemas.microsoft.com/office/drawing/2014/main" id="{8B5C8214-04E6-E641-8A1E-BAE928008A3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74" name="Text Box 13">
          <a:extLst>
            <a:ext uri="{FF2B5EF4-FFF2-40B4-BE49-F238E27FC236}">
              <a16:creationId xmlns:a16="http://schemas.microsoft.com/office/drawing/2014/main" id="{300B0145-D12D-E143-BE9D-A28FBDAA71E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75" name="Text Box 13">
          <a:extLst>
            <a:ext uri="{FF2B5EF4-FFF2-40B4-BE49-F238E27FC236}">
              <a16:creationId xmlns:a16="http://schemas.microsoft.com/office/drawing/2014/main" id="{756DBE0B-3909-CD43-BAB2-572010B877A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376" name="Text Box 24">
          <a:extLst>
            <a:ext uri="{FF2B5EF4-FFF2-40B4-BE49-F238E27FC236}">
              <a16:creationId xmlns:a16="http://schemas.microsoft.com/office/drawing/2014/main" id="{2057EFCB-9BA8-1841-AFD0-95E47A175CC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77" name="Text Box 13">
          <a:extLst>
            <a:ext uri="{FF2B5EF4-FFF2-40B4-BE49-F238E27FC236}">
              <a16:creationId xmlns:a16="http://schemas.microsoft.com/office/drawing/2014/main" id="{99EB2AE2-B843-F64E-9593-991F4C64503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78" name="Text Box 13">
          <a:extLst>
            <a:ext uri="{FF2B5EF4-FFF2-40B4-BE49-F238E27FC236}">
              <a16:creationId xmlns:a16="http://schemas.microsoft.com/office/drawing/2014/main" id="{D168D97B-5933-3446-A9C4-860DF129C94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379" name="Text Box 24">
          <a:extLst>
            <a:ext uri="{FF2B5EF4-FFF2-40B4-BE49-F238E27FC236}">
              <a16:creationId xmlns:a16="http://schemas.microsoft.com/office/drawing/2014/main" id="{791CDE6C-D945-D548-BC82-3E72B1A1646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380" name="Text Box 24">
          <a:extLst>
            <a:ext uri="{FF2B5EF4-FFF2-40B4-BE49-F238E27FC236}">
              <a16:creationId xmlns:a16="http://schemas.microsoft.com/office/drawing/2014/main" id="{DA1F8E73-9278-D547-9768-148DDE91A70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81" name="Text Box 13">
          <a:extLst>
            <a:ext uri="{FF2B5EF4-FFF2-40B4-BE49-F238E27FC236}">
              <a16:creationId xmlns:a16="http://schemas.microsoft.com/office/drawing/2014/main" id="{59EF3115-6991-AF46-92D4-C77FD0239E7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382" name="Text Box 13">
          <a:extLst>
            <a:ext uri="{FF2B5EF4-FFF2-40B4-BE49-F238E27FC236}">
              <a16:creationId xmlns:a16="http://schemas.microsoft.com/office/drawing/2014/main" id="{A9B925C2-98DE-6642-9754-907F958A615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383" name="Text Box 13">
          <a:extLst>
            <a:ext uri="{FF2B5EF4-FFF2-40B4-BE49-F238E27FC236}">
              <a16:creationId xmlns:a16="http://schemas.microsoft.com/office/drawing/2014/main" id="{4991419B-AC67-FE44-9738-05220BE412A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384" name="Text Box 13">
          <a:extLst>
            <a:ext uri="{FF2B5EF4-FFF2-40B4-BE49-F238E27FC236}">
              <a16:creationId xmlns:a16="http://schemas.microsoft.com/office/drawing/2014/main" id="{881F573B-4352-AA43-9293-29CBEA93F27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66549"/>
    <xdr:sp macro="" textlink="">
      <xdr:nvSpPr>
        <xdr:cNvPr id="5385" name="Text Box 24">
          <a:extLst>
            <a:ext uri="{FF2B5EF4-FFF2-40B4-BE49-F238E27FC236}">
              <a16:creationId xmlns:a16="http://schemas.microsoft.com/office/drawing/2014/main" id="{5241EFFD-DE5C-E844-BD25-3FAE161FD99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386" name="Text Box 13">
          <a:extLst>
            <a:ext uri="{FF2B5EF4-FFF2-40B4-BE49-F238E27FC236}">
              <a16:creationId xmlns:a16="http://schemas.microsoft.com/office/drawing/2014/main" id="{12BE8C08-F89C-F84B-8D8B-1252D333B0C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387" name="Text Box 13">
          <a:extLst>
            <a:ext uri="{FF2B5EF4-FFF2-40B4-BE49-F238E27FC236}">
              <a16:creationId xmlns:a16="http://schemas.microsoft.com/office/drawing/2014/main" id="{A9902514-8C36-A645-8CD9-78C2AA6061A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66549"/>
    <xdr:sp macro="" textlink="">
      <xdr:nvSpPr>
        <xdr:cNvPr id="5388" name="Text Box 24">
          <a:extLst>
            <a:ext uri="{FF2B5EF4-FFF2-40B4-BE49-F238E27FC236}">
              <a16:creationId xmlns:a16="http://schemas.microsoft.com/office/drawing/2014/main" id="{D2282744-9F83-FB4D-AE29-52DBD3B315F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66549"/>
    <xdr:sp macro="" textlink="">
      <xdr:nvSpPr>
        <xdr:cNvPr id="5389" name="Text Box 24">
          <a:extLst>
            <a:ext uri="{FF2B5EF4-FFF2-40B4-BE49-F238E27FC236}">
              <a16:creationId xmlns:a16="http://schemas.microsoft.com/office/drawing/2014/main" id="{75912BA8-6BCD-CF42-97E4-AE2545BC60B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390" name="Text Box 13">
          <a:extLst>
            <a:ext uri="{FF2B5EF4-FFF2-40B4-BE49-F238E27FC236}">
              <a16:creationId xmlns:a16="http://schemas.microsoft.com/office/drawing/2014/main" id="{600844BE-5AC0-B14B-9F2E-DD67B1C52D6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391" name="Text Box 13">
          <a:extLst>
            <a:ext uri="{FF2B5EF4-FFF2-40B4-BE49-F238E27FC236}">
              <a16:creationId xmlns:a16="http://schemas.microsoft.com/office/drawing/2014/main" id="{B47454D1-6853-A74C-9717-BC99F3559C2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392" name="Text Box 13">
          <a:extLst>
            <a:ext uri="{FF2B5EF4-FFF2-40B4-BE49-F238E27FC236}">
              <a16:creationId xmlns:a16="http://schemas.microsoft.com/office/drawing/2014/main" id="{BC6E15B4-CE4E-BA43-9809-DFD963AE8B6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393" name="Text Box 13">
          <a:extLst>
            <a:ext uri="{FF2B5EF4-FFF2-40B4-BE49-F238E27FC236}">
              <a16:creationId xmlns:a16="http://schemas.microsoft.com/office/drawing/2014/main" id="{73E8994E-F14A-1741-853A-5E59211DBBA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66549"/>
    <xdr:sp macro="" textlink="">
      <xdr:nvSpPr>
        <xdr:cNvPr id="5394" name="Text Box 24">
          <a:extLst>
            <a:ext uri="{FF2B5EF4-FFF2-40B4-BE49-F238E27FC236}">
              <a16:creationId xmlns:a16="http://schemas.microsoft.com/office/drawing/2014/main" id="{3766BEE8-7EAF-CD4E-8E08-3229FD70B51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395" name="Text Box 13">
          <a:extLst>
            <a:ext uri="{FF2B5EF4-FFF2-40B4-BE49-F238E27FC236}">
              <a16:creationId xmlns:a16="http://schemas.microsoft.com/office/drawing/2014/main" id="{E7D02485-5A9A-C347-9406-1D5E7A335A1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396" name="Text Box 13">
          <a:extLst>
            <a:ext uri="{FF2B5EF4-FFF2-40B4-BE49-F238E27FC236}">
              <a16:creationId xmlns:a16="http://schemas.microsoft.com/office/drawing/2014/main" id="{B4D4FA74-5C81-A74F-B204-129A521F048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66549"/>
    <xdr:sp macro="" textlink="">
      <xdr:nvSpPr>
        <xdr:cNvPr id="5397" name="Text Box 24">
          <a:extLst>
            <a:ext uri="{FF2B5EF4-FFF2-40B4-BE49-F238E27FC236}">
              <a16:creationId xmlns:a16="http://schemas.microsoft.com/office/drawing/2014/main" id="{E94C3352-8C96-ED48-9C01-716C3273B45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66549"/>
    <xdr:sp macro="" textlink="">
      <xdr:nvSpPr>
        <xdr:cNvPr id="5398" name="Text Box 24">
          <a:extLst>
            <a:ext uri="{FF2B5EF4-FFF2-40B4-BE49-F238E27FC236}">
              <a16:creationId xmlns:a16="http://schemas.microsoft.com/office/drawing/2014/main" id="{EA6951A2-288E-9949-8AAD-9FB7962E517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399" name="Text Box 13">
          <a:extLst>
            <a:ext uri="{FF2B5EF4-FFF2-40B4-BE49-F238E27FC236}">
              <a16:creationId xmlns:a16="http://schemas.microsoft.com/office/drawing/2014/main" id="{2B5095E0-9BD1-624E-B15C-1E8A71E46ED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400" name="Text Box 13">
          <a:extLst>
            <a:ext uri="{FF2B5EF4-FFF2-40B4-BE49-F238E27FC236}">
              <a16:creationId xmlns:a16="http://schemas.microsoft.com/office/drawing/2014/main" id="{92DAD371-042C-C446-A291-BA686A2CE11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01" name="Text Box 13">
          <a:extLst>
            <a:ext uri="{FF2B5EF4-FFF2-40B4-BE49-F238E27FC236}">
              <a16:creationId xmlns:a16="http://schemas.microsoft.com/office/drawing/2014/main" id="{5892658B-02C1-3542-9719-967C10BC942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02" name="Text Box 13">
          <a:extLst>
            <a:ext uri="{FF2B5EF4-FFF2-40B4-BE49-F238E27FC236}">
              <a16:creationId xmlns:a16="http://schemas.microsoft.com/office/drawing/2014/main" id="{7E028E6F-4A89-554F-8227-DFA0C537477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403" name="Text Box 24">
          <a:extLst>
            <a:ext uri="{FF2B5EF4-FFF2-40B4-BE49-F238E27FC236}">
              <a16:creationId xmlns:a16="http://schemas.microsoft.com/office/drawing/2014/main" id="{54376E27-3C82-4F41-9599-A4FCEE4A01A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04" name="Text Box 13">
          <a:extLst>
            <a:ext uri="{FF2B5EF4-FFF2-40B4-BE49-F238E27FC236}">
              <a16:creationId xmlns:a16="http://schemas.microsoft.com/office/drawing/2014/main" id="{D0638747-DB02-D440-B16C-11CC403E8E7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05" name="Text Box 13">
          <a:extLst>
            <a:ext uri="{FF2B5EF4-FFF2-40B4-BE49-F238E27FC236}">
              <a16:creationId xmlns:a16="http://schemas.microsoft.com/office/drawing/2014/main" id="{33C28DBA-77FF-BC4D-BA30-B7005DCBF38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406" name="Text Box 24">
          <a:extLst>
            <a:ext uri="{FF2B5EF4-FFF2-40B4-BE49-F238E27FC236}">
              <a16:creationId xmlns:a16="http://schemas.microsoft.com/office/drawing/2014/main" id="{01B880CF-8BD8-664C-9F9B-257A174C0A4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407" name="Text Box 24">
          <a:extLst>
            <a:ext uri="{FF2B5EF4-FFF2-40B4-BE49-F238E27FC236}">
              <a16:creationId xmlns:a16="http://schemas.microsoft.com/office/drawing/2014/main" id="{A797DAA1-FDFD-7947-B697-D5408EBA240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08" name="Text Box 13">
          <a:extLst>
            <a:ext uri="{FF2B5EF4-FFF2-40B4-BE49-F238E27FC236}">
              <a16:creationId xmlns:a16="http://schemas.microsoft.com/office/drawing/2014/main" id="{8B654597-DF8D-C64F-A3E0-767613D7568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09" name="Text Box 13">
          <a:extLst>
            <a:ext uri="{FF2B5EF4-FFF2-40B4-BE49-F238E27FC236}">
              <a16:creationId xmlns:a16="http://schemas.microsoft.com/office/drawing/2014/main" id="{0E6787DE-6FBB-A54B-AC93-C3B24FAD7B3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10" name="Text Box 13">
          <a:extLst>
            <a:ext uri="{FF2B5EF4-FFF2-40B4-BE49-F238E27FC236}">
              <a16:creationId xmlns:a16="http://schemas.microsoft.com/office/drawing/2014/main" id="{55348BB4-1CAA-F74B-B947-EF14352F19B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11" name="Text Box 13">
          <a:extLst>
            <a:ext uri="{FF2B5EF4-FFF2-40B4-BE49-F238E27FC236}">
              <a16:creationId xmlns:a16="http://schemas.microsoft.com/office/drawing/2014/main" id="{52649709-64AA-8745-8F88-D02347315E5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412" name="Text Box 24">
          <a:extLst>
            <a:ext uri="{FF2B5EF4-FFF2-40B4-BE49-F238E27FC236}">
              <a16:creationId xmlns:a16="http://schemas.microsoft.com/office/drawing/2014/main" id="{B766D2C1-9747-244F-8149-F8377D02702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13" name="Text Box 13">
          <a:extLst>
            <a:ext uri="{FF2B5EF4-FFF2-40B4-BE49-F238E27FC236}">
              <a16:creationId xmlns:a16="http://schemas.microsoft.com/office/drawing/2014/main" id="{D137D1B9-05B4-7944-B75E-BEBE217CD55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14" name="Text Box 13">
          <a:extLst>
            <a:ext uri="{FF2B5EF4-FFF2-40B4-BE49-F238E27FC236}">
              <a16:creationId xmlns:a16="http://schemas.microsoft.com/office/drawing/2014/main" id="{D3A6CF08-5B65-8644-BEBA-EA4D8BC0496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415" name="Text Box 24">
          <a:extLst>
            <a:ext uri="{FF2B5EF4-FFF2-40B4-BE49-F238E27FC236}">
              <a16:creationId xmlns:a16="http://schemas.microsoft.com/office/drawing/2014/main" id="{5289788B-BC5A-5B48-B032-B9303634C21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416" name="Text Box 24">
          <a:extLst>
            <a:ext uri="{FF2B5EF4-FFF2-40B4-BE49-F238E27FC236}">
              <a16:creationId xmlns:a16="http://schemas.microsoft.com/office/drawing/2014/main" id="{20FD83A4-5892-E649-B981-66469FA2FC7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17" name="Text Box 13">
          <a:extLst>
            <a:ext uri="{FF2B5EF4-FFF2-40B4-BE49-F238E27FC236}">
              <a16:creationId xmlns:a16="http://schemas.microsoft.com/office/drawing/2014/main" id="{97D8F521-5545-FA45-94CA-5C4DC524EF8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18" name="Text Box 13">
          <a:extLst>
            <a:ext uri="{FF2B5EF4-FFF2-40B4-BE49-F238E27FC236}">
              <a16:creationId xmlns:a16="http://schemas.microsoft.com/office/drawing/2014/main" id="{811D829E-BC60-BD49-8115-C503E189AD2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19" name="Text Box 13">
          <a:extLst>
            <a:ext uri="{FF2B5EF4-FFF2-40B4-BE49-F238E27FC236}">
              <a16:creationId xmlns:a16="http://schemas.microsoft.com/office/drawing/2014/main" id="{7A03016D-DEDF-5241-BF5E-69AEEEDA666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20" name="Text Box 13">
          <a:extLst>
            <a:ext uri="{FF2B5EF4-FFF2-40B4-BE49-F238E27FC236}">
              <a16:creationId xmlns:a16="http://schemas.microsoft.com/office/drawing/2014/main" id="{32FB59A4-5878-824D-9364-D8D0BCB4B5D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421" name="Text Box 24">
          <a:extLst>
            <a:ext uri="{FF2B5EF4-FFF2-40B4-BE49-F238E27FC236}">
              <a16:creationId xmlns:a16="http://schemas.microsoft.com/office/drawing/2014/main" id="{6AAA844B-A129-EA43-9A04-CC30EB19A43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22" name="Text Box 13">
          <a:extLst>
            <a:ext uri="{FF2B5EF4-FFF2-40B4-BE49-F238E27FC236}">
              <a16:creationId xmlns:a16="http://schemas.microsoft.com/office/drawing/2014/main" id="{B97E61AF-2E2B-FA4B-A43C-EA57F67DD64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23" name="Text Box 13">
          <a:extLst>
            <a:ext uri="{FF2B5EF4-FFF2-40B4-BE49-F238E27FC236}">
              <a16:creationId xmlns:a16="http://schemas.microsoft.com/office/drawing/2014/main" id="{A41EC4C5-1577-1A49-A480-7885F9CFBD3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424" name="Text Box 24">
          <a:extLst>
            <a:ext uri="{FF2B5EF4-FFF2-40B4-BE49-F238E27FC236}">
              <a16:creationId xmlns:a16="http://schemas.microsoft.com/office/drawing/2014/main" id="{5034D528-4ACE-A348-B519-6D23CC5BBF7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425" name="Text Box 24">
          <a:extLst>
            <a:ext uri="{FF2B5EF4-FFF2-40B4-BE49-F238E27FC236}">
              <a16:creationId xmlns:a16="http://schemas.microsoft.com/office/drawing/2014/main" id="{C122CACF-BEB4-2E41-88DF-82146C89CFE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26" name="Text Box 13">
          <a:extLst>
            <a:ext uri="{FF2B5EF4-FFF2-40B4-BE49-F238E27FC236}">
              <a16:creationId xmlns:a16="http://schemas.microsoft.com/office/drawing/2014/main" id="{5494B7E0-5537-8040-916E-1D1538015BB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427" name="Text Box 13">
          <a:extLst>
            <a:ext uri="{FF2B5EF4-FFF2-40B4-BE49-F238E27FC236}">
              <a16:creationId xmlns:a16="http://schemas.microsoft.com/office/drawing/2014/main" id="{A71CFB17-CC7E-0C4E-85E2-44DB7130FA7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428" name="Text Box 13">
          <a:extLst>
            <a:ext uri="{FF2B5EF4-FFF2-40B4-BE49-F238E27FC236}">
              <a16:creationId xmlns:a16="http://schemas.microsoft.com/office/drawing/2014/main" id="{DAA3407E-FB63-2C46-9F72-CDD80588FE5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429" name="Text Box 13">
          <a:extLst>
            <a:ext uri="{FF2B5EF4-FFF2-40B4-BE49-F238E27FC236}">
              <a16:creationId xmlns:a16="http://schemas.microsoft.com/office/drawing/2014/main" id="{2ECC4DE7-E73E-934D-AF77-0EC2DD44C3A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66549"/>
    <xdr:sp macro="" textlink="">
      <xdr:nvSpPr>
        <xdr:cNvPr id="5430" name="Text Box 24">
          <a:extLst>
            <a:ext uri="{FF2B5EF4-FFF2-40B4-BE49-F238E27FC236}">
              <a16:creationId xmlns:a16="http://schemas.microsoft.com/office/drawing/2014/main" id="{80235305-76F7-E148-975D-2188F3B8061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431" name="Text Box 13">
          <a:extLst>
            <a:ext uri="{FF2B5EF4-FFF2-40B4-BE49-F238E27FC236}">
              <a16:creationId xmlns:a16="http://schemas.microsoft.com/office/drawing/2014/main" id="{E60C8CFE-1DC9-9544-9AC8-CD1C132A9EE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432" name="Text Box 13">
          <a:extLst>
            <a:ext uri="{FF2B5EF4-FFF2-40B4-BE49-F238E27FC236}">
              <a16:creationId xmlns:a16="http://schemas.microsoft.com/office/drawing/2014/main" id="{BE220163-9298-554A-A51B-8F7A1B4323D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66549"/>
    <xdr:sp macro="" textlink="">
      <xdr:nvSpPr>
        <xdr:cNvPr id="5433" name="Text Box 24">
          <a:extLst>
            <a:ext uri="{FF2B5EF4-FFF2-40B4-BE49-F238E27FC236}">
              <a16:creationId xmlns:a16="http://schemas.microsoft.com/office/drawing/2014/main" id="{3B2CF160-0322-114D-8276-3D5A5CA81B1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66549"/>
    <xdr:sp macro="" textlink="">
      <xdr:nvSpPr>
        <xdr:cNvPr id="5434" name="Text Box 24">
          <a:extLst>
            <a:ext uri="{FF2B5EF4-FFF2-40B4-BE49-F238E27FC236}">
              <a16:creationId xmlns:a16="http://schemas.microsoft.com/office/drawing/2014/main" id="{E25C63EF-8DD5-7C47-9C4C-5F63A466190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435" name="Text Box 13">
          <a:extLst>
            <a:ext uri="{FF2B5EF4-FFF2-40B4-BE49-F238E27FC236}">
              <a16:creationId xmlns:a16="http://schemas.microsoft.com/office/drawing/2014/main" id="{A5F3E624-8C59-3E47-98E9-01481D42ACF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436" name="Text Box 13">
          <a:extLst>
            <a:ext uri="{FF2B5EF4-FFF2-40B4-BE49-F238E27FC236}">
              <a16:creationId xmlns:a16="http://schemas.microsoft.com/office/drawing/2014/main" id="{3208C566-085B-AB49-AFDE-EDFA6979023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437" name="Text Box 13">
          <a:extLst>
            <a:ext uri="{FF2B5EF4-FFF2-40B4-BE49-F238E27FC236}">
              <a16:creationId xmlns:a16="http://schemas.microsoft.com/office/drawing/2014/main" id="{A2476C8E-1368-3B40-83F5-6FCB4AFB946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438" name="Text Box 13">
          <a:extLst>
            <a:ext uri="{FF2B5EF4-FFF2-40B4-BE49-F238E27FC236}">
              <a16:creationId xmlns:a16="http://schemas.microsoft.com/office/drawing/2014/main" id="{335E2D6E-56DB-5445-9CAA-6046DD03A57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66549"/>
    <xdr:sp macro="" textlink="">
      <xdr:nvSpPr>
        <xdr:cNvPr id="5439" name="Text Box 24">
          <a:extLst>
            <a:ext uri="{FF2B5EF4-FFF2-40B4-BE49-F238E27FC236}">
              <a16:creationId xmlns:a16="http://schemas.microsoft.com/office/drawing/2014/main" id="{092953BA-BBA7-F141-B8D6-25E1FDFF080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440" name="Text Box 13">
          <a:extLst>
            <a:ext uri="{FF2B5EF4-FFF2-40B4-BE49-F238E27FC236}">
              <a16:creationId xmlns:a16="http://schemas.microsoft.com/office/drawing/2014/main" id="{3C40CB85-76E2-0B45-8D01-31E7E559157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441" name="Text Box 13">
          <a:extLst>
            <a:ext uri="{FF2B5EF4-FFF2-40B4-BE49-F238E27FC236}">
              <a16:creationId xmlns:a16="http://schemas.microsoft.com/office/drawing/2014/main" id="{E37E34C2-4988-9A45-B558-5F9499843D7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66549"/>
    <xdr:sp macro="" textlink="">
      <xdr:nvSpPr>
        <xdr:cNvPr id="5442" name="Text Box 24">
          <a:extLst>
            <a:ext uri="{FF2B5EF4-FFF2-40B4-BE49-F238E27FC236}">
              <a16:creationId xmlns:a16="http://schemas.microsoft.com/office/drawing/2014/main" id="{F8B1DA8C-58C3-CB45-91D3-762C84530E8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66549"/>
    <xdr:sp macro="" textlink="">
      <xdr:nvSpPr>
        <xdr:cNvPr id="5443" name="Text Box 24">
          <a:extLst>
            <a:ext uri="{FF2B5EF4-FFF2-40B4-BE49-F238E27FC236}">
              <a16:creationId xmlns:a16="http://schemas.microsoft.com/office/drawing/2014/main" id="{9D4A738B-8935-6B4C-A9C5-051F7D5453B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444" name="Text Box 13">
          <a:extLst>
            <a:ext uri="{FF2B5EF4-FFF2-40B4-BE49-F238E27FC236}">
              <a16:creationId xmlns:a16="http://schemas.microsoft.com/office/drawing/2014/main" id="{ED845304-4675-3349-A3C9-536C574AD49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445" name="Text Box 13">
          <a:extLst>
            <a:ext uri="{FF2B5EF4-FFF2-40B4-BE49-F238E27FC236}">
              <a16:creationId xmlns:a16="http://schemas.microsoft.com/office/drawing/2014/main" id="{48D11A30-BB94-764F-8D25-1DBBC4B9B6E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46" name="Text Box 13">
          <a:extLst>
            <a:ext uri="{FF2B5EF4-FFF2-40B4-BE49-F238E27FC236}">
              <a16:creationId xmlns:a16="http://schemas.microsoft.com/office/drawing/2014/main" id="{4805BC8B-3A55-0440-B296-8390506EA20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47" name="Text Box 13">
          <a:extLst>
            <a:ext uri="{FF2B5EF4-FFF2-40B4-BE49-F238E27FC236}">
              <a16:creationId xmlns:a16="http://schemas.microsoft.com/office/drawing/2014/main" id="{B5F35EB3-927F-9A4D-9A6E-9876CE26CB0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448" name="Text Box 24">
          <a:extLst>
            <a:ext uri="{FF2B5EF4-FFF2-40B4-BE49-F238E27FC236}">
              <a16:creationId xmlns:a16="http://schemas.microsoft.com/office/drawing/2014/main" id="{9F2794B4-718A-8B42-9FCC-352916B2B2E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49" name="Text Box 13">
          <a:extLst>
            <a:ext uri="{FF2B5EF4-FFF2-40B4-BE49-F238E27FC236}">
              <a16:creationId xmlns:a16="http://schemas.microsoft.com/office/drawing/2014/main" id="{3641A2F1-F436-B746-B9BC-3B2F59B0F57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50" name="Text Box 13">
          <a:extLst>
            <a:ext uri="{FF2B5EF4-FFF2-40B4-BE49-F238E27FC236}">
              <a16:creationId xmlns:a16="http://schemas.microsoft.com/office/drawing/2014/main" id="{52873947-7398-7441-9B25-85414A5D38D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451" name="Text Box 24">
          <a:extLst>
            <a:ext uri="{FF2B5EF4-FFF2-40B4-BE49-F238E27FC236}">
              <a16:creationId xmlns:a16="http://schemas.microsoft.com/office/drawing/2014/main" id="{F7AC2BB8-4912-3346-981B-A4453347D95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452" name="Text Box 24">
          <a:extLst>
            <a:ext uri="{FF2B5EF4-FFF2-40B4-BE49-F238E27FC236}">
              <a16:creationId xmlns:a16="http://schemas.microsoft.com/office/drawing/2014/main" id="{FB3CB8B3-8361-4C4F-A127-5185F7909BF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53" name="Text Box 13">
          <a:extLst>
            <a:ext uri="{FF2B5EF4-FFF2-40B4-BE49-F238E27FC236}">
              <a16:creationId xmlns:a16="http://schemas.microsoft.com/office/drawing/2014/main" id="{9E032115-674A-774F-9FFD-069D9BE4B7F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54" name="Text Box 13">
          <a:extLst>
            <a:ext uri="{FF2B5EF4-FFF2-40B4-BE49-F238E27FC236}">
              <a16:creationId xmlns:a16="http://schemas.microsoft.com/office/drawing/2014/main" id="{26B0F986-84C3-B644-B8D4-2AF2A38DDD3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55" name="Text Box 13">
          <a:extLst>
            <a:ext uri="{FF2B5EF4-FFF2-40B4-BE49-F238E27FC236}">
              <a16:creationId xmlns:a16="http://schemas.microsoft.com/office/drawing/2014/main" id="{00996834-CE18-C148-922B-9C4CA18332D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56" name="Text Box 13">
          <a:extLst>
            <a:ext uri="{FF2B5EF4-FFF2-40B4-BE49-F238E27FC236}">
              <a16:creationId xmlns:a16="http://schemas.microsoft.com/office/drawing/2014/main" id="{547D798F-A082-FB42-8DA6-C56A1266415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457" name="Text Box 24">
          <a:extLst>
            <a:ext uri="{FF2B5EF4-FFF2-40B4-BE49-F238E27FC236}">
              <a16:creationId xmlns:a16="http://schemas.microsoft.com/office/drawing/2014/main" id="{F0ECA944-C721-1B47-885A-B6A337033B6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58" name="Text Box 13">
          <a:extLst>
            <a:ext uri="{FF2B5EF4-FFF2-40B4-BE49-F238E27FC236}">
              <a16:creationId xmlns:a16="http://schemas.microsoft.com/office/drawing/2014/main" id="{536B4155-D08B-054B-AF72-EC20D27A321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59" name="Text Box 13">
          <a:extLst>
            <a:ext uri="{FF2B5EF4-FFF2-40B4-BE49-F238E27FC236}">
              <a16:creationId xmlns:a16="http://schemas.microsoft.com/office/drawing/2014/main" id="{F2CDDB46-34D8-9048-AAF9-999E81718CA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460" name="Text Box 24">
          <a:extLst>
            <a:ext uri="{FF2B5EF4-FFF2-40B4-BE49-F238E27FC236}">
              <a16:creationId xmlns:a16="http://schemas.microsoft.com/office/drawing/2014/main" id="{28AD4637-FA11-2446-BBAF-1BEC47123E7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461" name="Text Box 24">
          <a:extLst>
            <a:ext uri="{FF2B5EF4-FFF2-40B4-BE49-F238E27FC236}">
              <a16:creationId xmlns:a16="http://schemas.microsoft.com/office/drawing/2014/main" id="{A540C646-EF78-8841-B515-B909F874C0D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62" name="Text Box 13">
          <a:extLst>
            <a:ext uri="{FF2B5EF4-FFF2-40B4-BE49-F238E27FC236}">
              <a16:creationId xmlns:a16="http://schemas.microsoft.com/office/drawing/2014/main" id="{7EAD4978-D01A-7E43-9BEC-3673AC85A39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63" name="Text Box 13">
          <a:extLst>
            <a:ext uri="{FF2B5EF4-FFF2-40B4-BE49-F238E27FC236}">
              <a16:creationId xmlns:a16="http://schemas.microsoft.com/office/drawing/2014/main" id="{738E1E3C-6F26-9F47-9491-95AC63171D1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64" name="Text Box 13">
          <a:extLst>
            <a:ext uri="{FF2B5EF4-FFF2-40B4-BE49-F238E27FC236}">
              <a16:creationId xmlns:a16="http://schemas.microsoft.com/office/drawing/2014/main" id="{15B9CB75-5082-424D-8FBA-0AFE8E84869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65" name="Text Box 13">
          <a:extLst>
            <a:ext uri="{FF2B5EF4-FFF2-40B4-BE49-F238E27FC236}">
              <a16:creationId xmlns:a16="http://schemas.microsoft.com/office/drawing/2014/main" id="{6BE22A8D-9467-9448-B868-0461438DE50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466" name="Text Box 24">
          <a:extLst>
            <a:ext uri="{FF2B5EF4-FFF2-40B4-BE49-F238E27FC236}">
              <a16:creationId xmlns:a16="http://schemas.microsoft.com/office/drawing/2014/main" id="{36888A56-1CA4-6B44-ACC4-60C66457146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67" name="Text Box 13">
          <a:extLst>
            <a:ext uri="{FF2B5EF4-FFF2-40B4-BE49-F238E27FC236}">
              <a16:creationId xmlns:a16="http://schemas.microsoft.com/office/drawing/2014/main" id="{68CFCD61-EF79-F24C-B838-B03F3385F61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68" name="Text Box 13">
          <a:extLst>
            <a:ext uri="{FF2B5EF4-FFF2-40B4-BE49-F238E27FC236}">
              <a16:creationId xmlns:a16="http://schemas.microsoft.com/office/drawing/2014/main" id="{7ECA0EE3-99E3-404C-B82B-CEB2248FEA3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469" name="Text Box 24">
          <a:extLst>
            <a:ext uri="{FF2B5EF4-FFF2-40B4-BE49-F238E27FC236}">
              <a16:creationId xmlns:a16="http://schemas.microsoft.com/office/drawing/2014/main" id="{9BA9CC1F-7EDE-3747-8500-66F96B32596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470" name="Text Box 24">
          <a:extLst>
            <a:ext uri="{FF2B5EF4-FFF2-40B4-BE49-F238E27FC236}">
              <a16:creationId xmlns:a16="http://schemas.microsoft.com/office/drawing/2014/main" id="{E194E9B1-8F95-BE4D-893F-99574FD096D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71" name="Text Box 13">
          <a:extLst>
            <a:ext uri="{FF2B5EF4-FFF2-40B4-BE49-F238E27FC236}">
              <a16:creationId xmlns:a16="http://schemas.microsoft.com/office/drawing/2014/main" id="{058DAC25-48AA-FB49-9F4B-60643B31C52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472" name="Text Box 13">
          <a:extLst>
            <a:ext uri="{FF2B5EF4-FFF2-40B4-BE49-F238E27FC236}">
              <a16:creationId xmlns:a16="http://schemas.microsoft.com/office/drawing/2014/main" id="{D7CED744-96D3-834D-A44B-C29A9FD8FAD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473" name="Text Box 13">
          <a:extLst>
            <a:ext uri="{FF2B5EF4-FFF2-40B4-BE49-F238E27FC236}">
              <a16:creationId xmlns:a16="http://schemas.microsoft.com/office/drawing/2014/main" id="{9A9220C6-161A-174A-81DD-580B6C357CC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474" name="Text Box 13">
          <a:extLst>
            <a:ext uri="{FF2B5EF4-FFF2-40B4-BE49-F238E27FC236}">
              <a16:creationId xmlns:a16="http://schemas.microsoft.com/office/drawing/2014/main" id="{E8865160-0580-DC49-A1BC-1F11382A6C8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66549"/>
    <xdr:sp macro="" textlink="">
      <xdr:nvSpPr>
        <xdr:cNvPr id="5475" name="Text Box 24">
          <a:extLst>
            <a:ext uri="{FF2B5EF4-FFF2-40B4-BE49-F238E27FC236}">
              <a16:creationId xmlns:a16="http://schemas.microsoft.com/office/drawing/2014/main" id="{636596C9-4853-5C41-83E0-206A4F7757A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476" name="Text Box 13">
          <a:extLst>
            <a:ext uri="{FF2B5EF4-FFF2-40B4-BE49-F238E27FC236}">
              <a16:creationId xmlns:a16="http://schemas.microsoft.com/office/drawing/2014/main" id="{079CD26D-246A-1D4A-9980-3068713ED49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477" name="Text Box 13">
          <a:extLst>
            <a:ext uri="{FF2B5EF4-FFF2-40B4-BE49-F238E27FC236}">
              <a16:creationId xmlns:a16="http://schemas.microsoft.com/office/drawing/2014/main" id="{FE722627-6825-0A40-9579-954BF62F569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66549"/>
    <xdr:sp macro="" textlink="">
      <xdr:nvSpPr>
        <xdr:cNvPr id="5478" name="Text Box 24">
          <a:extLst>
            <a:ext uri="{FF2B5EF4-FFF2-40B4-BE49-F238E27FC236}">
              <a16:creationId xmlns:a16="http://schemas.microsoft.com/office/drawing/2014/main" id="{BC6D1EE9-4140-A74C-BB26-DF912F0E66F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66549"/>
    <xdr:sp macro="" textlink="">
      <xdr:nvSpPr>
        <xdr:cNvPr id="5479" name="Text Box 24">
          <a:extLst>
            <a:ext uri="{FF2B5EF4-FFF2-40B4-BE49-F238E27FC236}">
              <a16:creationId xmlns:a16="http://schemas.microsoft.com/office/drawing/2014/main" id="{23DC1976-EEA4-674B-8ED0-09C6797F838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480" name="Text Box 13">
          <a:extLst>
            <a:ext uri="{FF2B5EF4-FFF2-40B4-BE49-F238E27FC236}">
              <a16:creationId xmlns:a16="http://schemas.microsoft.com/office/drawing/2014/main" id="{6DBB0AE4-F88C-BA41-8345-93B60E8094A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481" name="Text Box 13">
          <a:extLst>
            <a:ext uri="{FF2B5EF4-FFF2-40B4-BE49-F238E27FC236}">
              <a16:creationId xmlns:a16="http://schemas.microsoft.com/office/drawing/2014/main" id="{790D77DB-8EF1-4640-AD20-60001D4B69E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482" name="Text Box 13">
          <a:extLst>
            <a:ext uri="{FF2B5EF4-FFF2-40B4-BE49-F238E27FC236}">
              <a16:creationId xmlns:a16="http://schemas.microsoft.com/office/drawing/2014/main" id="{74598E9C-E475-E04A-A371-5439F410A29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483" name="Text Box 13">
          <a:extLst>
            <a:ext uri="{FF2B5EF4-FFF2-40B4-BE49-F238E27FC236}">
              <a16:creationId xmlns:a16="http://schemas.microsoft.com/office/drawing/2014/main" id="{7AF124C3-37AC-BE41-BAC8-C78508F1BD8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66549"/>
    <xdr:sp macro="" textlink="">
      <xdr:nvSpPr>
        <xdr:cNvPr id="5484" name="Text Box 24">
          <a:extLst>
            <a:ext uri="{FF2B5EF4-FFF2-40B4-BE49-F238E27FC236}">
              <a16:creationId xmlns:a16="http://schemas.microsoft.com/office/drawing/2014/main" id="{7F73CAFC-3000-EB41-9A90-28C1E4CABCC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485" name="Text Box 13">
          <a:extLst>
            <a:ext uri="{FF2B5EF4-FFF2-40B4-BE49-F238E27FC236}">
              <a16:creationId xmlns:a16="http://schemas.microsoft.com/office/drawing/2014/main" id="{8B4A73E7-EEAF-3149-BF13-D31064000AB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486" name="Text Box 13">
          <a:extLst>
            <a:ext uri="{FF2B5EF4-FFF2-40B4-BE49-F238E27FC236}">
              <a16:creationId xmlns:a16="http://schemas.microsoft.com/office/drawing/2014/main" id="{65160F9B-B213-394F-9D4F-963D1B62AB3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66549"/>
    <xdr:sp macro="" textlink="">
      <xdr:nvSpPr>
        <xdr:cNvPr id="5487" name="Text Box 24">
          <a:extLst>
            <a:ext uri="{FF2B5EF4-FFF2-40B4-BE49-F238E27FC236}">
              <a16:creationId xmlns:a16="http://schemas.microsoft.com/office/drawing/2014/main" id="{F96A5B71-FC20-2849-A5EA-611B0395025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66549"/>
    <xdr:sp macro="" textlink="">
      <xdr:nvSpPr>
        <xdr:cNvPr id="5488" name="Text Box 24">
          <a:extLst>
            <a:ext uri="{FF2B5EF4-FFF2-40B4-BE49-F238E27FC236}">
              <a16:creationId xmlns:a16="http://schemas.microsoft.com/office/drawing/2014/main" id="{C13D5FF0-EF0E-6647-9EEF-A261D8068A8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489" name="Text Box 13">
          <a:extLst>
            <a:ext uri="{FF2B5EF4-FFF2-40B4-BE49-F238E27FC236}">
              <a16:creationId xmlns:a16="http://schemas.microsoft.com/office/drawing/2014/main" id="{C2E693D6-5239-004E-96B4-7D56703A46B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490" name="Text Box 13">
          <a:extLst>
            <a:ext uri="{FF2B5EF4-FFF2-40B4-BE49-F238E27FC236}">
              <a16:creationId xmlns:a16="http://schemas.microsoft.com/office/drawing/2014/main" id="{E212AF3B-1B25-B842-9939-2ABCB1A7180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491" name="Text Box 13">
          <a:extLst>
            <a:ext uri="{FF2B5EF4-FFF2-40B4-BE49-F238E27FC236}">
              <a16:creationId xmlns:a16="http://schemas.microsoft.com/office/drawing/2014/main" id="{767F028F-0E50-CB46-A365-7AA009D53AA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492" name="Text Box 13">
          <a:extLst>
            <a:ext uri="{FF2B5EF4-FFF2-40B4-BE49-F238E27FC236}">
              <a16:creationId xmlns:a16="http://schemas.microsoft.com/office/drawing/2014/main" id="{C01D6E18-C1F5-2849-80B2-40765FC0685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493" name="Text Box 24">
          <a:extLst>
            <a:ext uri="{FF2B5EF4-FFF2-40B4-BE49-F238E27FC236}">
              <a16:creationId xmlns:a16="http://schemas.microsoft.com/office/drawing/2014/main" id="{8BCE038A-C2C4-5443-9066-D550C8606C2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494" name="Text Box 13">
          <a:extLst>
            <a:ext uri="{FF2B5EF4-FFF2-40B4-BE49-F238E27FC236}">
              <a16:creationId xmlns:a16="http://schemas.microsoft.com/office/drawing/2014/main" id="{485E4611-D0AD-BD49-B827-746CC2E3022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495" name="Text Box 13">
          <a:extLst>
            <a:ext uri="{FF2B5EF4-FFF2-40B4-BE49-F238E27FC236}">
              <a16:creationId xmlns:a16="http://schemas.microsoft.com/office/drawing/2014/main" id="{5061EC87-A58A-3442-AB1E-F47412F924E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496" name="Text Box 24">
          <a:extLst>
            <a:ext uri="{FF2B5EF4-FFF2-40B4-BE49-F238E27FC236}">
              <a16:creationId xmlns:a16="http://schemas.microsoft.com/office/drawing/2014/main" id="{31D8DC99-2C30-DE41-9353-0A3F67956B9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497" name="Text Box 24">
          <a:extLst>
            <a:ext uri="{FF2B5EF4-FFF2-40B4-BE49-F238E27FC236}">
              <a16:creationId xmlns:a16="http://schemas.microsoft.com/office/drawing/2014/main" id="{DB85A42A-B688-9A4E-B740-566DADB1A80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498" name="Text Box 13">
          <a:extLst>
            <a:ext uri="{FF2B5EF4-FFF2-40B4-BE49-F238E27FC236}">
              <a16:creationId xmlns:a16="http://schemas.microsoft.com/office/drawing/2014/main" id="{B282F712-715C-7149-820C-00C4F519018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499" name="Text Box 13">
          <a:extLst>
            <a:ext uri="{FF2B5EF4-FFF2-40B4-BE49-F238E27FC236}">
              <a16:creationId xmlns:a16="http://schemas.microsoft.com/office/drawing/2014/main" id="{7C530891-327F-4C49-98D3-5B1A74A87AF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500" name="Text Box 13">
          <a:extLst>
            <a:ext uri="{FF2B5EF4-FFF2-40B4-BE49-F238E27FC236}">
              <a16:creationId xmlns:a16="http://schemas.microsoft.com/office/drawing/2014/main" id="{D2CF6FDF-F591-6543-A7F8-B371C477CE2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501" name="Text Box 13">
          <a:extLst>
            <a:ext uri="{FF2B5EF4-FFF2-40B4-BE49-F238E27FC236}">
              <a16:creationId xmlns:a16="http://schemas.microsoft.com/office/drawing/2014/main" id="{80D2E8F8-608D-8C43-8B88-93C7053112B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502" name="Text Box 24">
          <a:extLst>
            <a:ext uri="{FF2B5EF4-FFF2-40B4-BE49-F238E27FC236}">
              <a16:creationId xmlns:a16="http://schemas.microsoft.com/office/drawing/2014/main" id="{70337BAD-4F24-D247-9E10-464AC7A19E2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503" name="Text Box 13">
          <a:extLst>
            <a:ext uri="{FF2B5EF4-FFF2-40B4-BE49-F238E27FC236}">
              <a16:creationId xmlns:a16="http://schemas.microsoft.com/office/drawing/2014/main" id="{9797AE81-F22F-4D49-A9D1-20AFA241B9B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504" name="Text Box 13">
          <a:extLst>
            <a:ext uri="{FF2B5EF4-FFF2-40B4-BE49-F238E27FC236}">
              <a16:creationId xmlns:a16="http://schemas.microsoft.com/office/drawing/2014/main" id="{713CBFE0-9695-2E45-8584-04F42CB2BF7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505" name="Text Box 24">
          <a:extLst>
            <a:ext uri="{FF2B5EF4-FFF2-40B4-BE49-F238E27FC236}">
              <a16:creationId xmlns:a16="http://schemas.microsoft.com/office/drawing/2014/main" id="{52CEE881-8603-734C-AE75-E53E4FE6E61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506" name="Text Box 24">
          <a:extLst>
            <a:ext uri="{FF2B5EF4-FFF2-40B4-BE49-F238E27FC236}">
              <a16:creationId xmlns:a16="http://schemas.microsoft.com/office/drawing/2014/main" id="{AEBC5973-974A-094E-9D68-BCA1A276EDD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507" name="Text Box 13">
          <a:extLst>
            <a:ext uri="{FF2B5EF4-FFF2-40B4-BE49-F238E27FC236}">
              <a16:creationId xmlns:a16="http://schemas.microsoft.com/office/drawing/2014/main" id="{07F4BAF1-66D3-8C4C-BCEA-7FAEFC5EB08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508" name="Text Box 13">
          <a:extLst>
            <a:ext uri="{FF2B5EF4-FFF2-40B4-BE49-F238E27FC236}">
              <a16:creationId xmlns:a16="http://schemas.microsoft.com/office/drawing/2014/main" id="{7D1806A1-C539-3048-8BEC-B625CFFB00A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509" name="Text Box 13">
          <a:extLst>
            <a:ext uri="{FF2B5EF4-FFF2-40B4-BE49-F238E27FC236}">
              <a16:creationId xmlns:a16="http://schemas.microsoft.com/office/drawing/2014/main" id="{A2A00401-70CE-1D47-807A-2832AA2F367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510" name="Text Box 13">
          <a:extLst>
            <a:ext uri="{FF2B5EF4-FFF2-40B4-BE49-F238E27FC236}">
              <a16:creationId xmlns:a16="http://schemas.microsoft.com/office/drawing/2014/main" id="{466E5CA6-3FFD-F34B-8231-21DC1C1DC41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511" name="Text Box 24">
          <a:extLst>
            <a:ext uri="{FF2B5EF4-FFF2-40B4-BE49-F238E27FC236}">
              <a16:creationId xmlns:a16="http://schemas.microsoft.com/office/drawing/2014/main" id="{C34FE3F3-E18C-2943-8E2A-F112359176D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512" name="Text Box 13">
          <a:extLst>
            <a:ext uri="{FF2B5EF4-FFF2-40B4-BE49-F238E27FC236}">
              <a16:creationId xmlns:a16="http://schemas.microsoft.com/office/drawing/2014/main" id="{6B2C9CBB-D02E-4442-9627-C9751B97565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513" name="Text Box 13">
          <a:extLst>
            <a:ext uri="{FF2B5EF4-FFF2-40B4-BE49-F238E27FC236}">
              <a16:creationId xmlns:a16="http://schemas.microsoft.com/office/drawing/2014/main" id="{0C2A3580-580E-1541-B4F2-C7E678CF35F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514" name="Text Box 24">
          <a:extLst>
            <a:ext uri="{FF2B5EF4-FFF2-40B4-BE49-F238E27FC236}">
              <a16:creationId xmlns:a16="http://schemas.microsoft.com/office/drawing/2014/main" id="{5BD1E2E5-8C5A-4F48-B158-6205D8006D0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515" name="Text Box 24">
          <a:extLst>
            <a:ext uri="{FF2B5EF4-FFF2-40B4-BE49-F238E27FC236}">
              <a16:creationId xmlns:a16="http://schemas.microsoft.com/office/drawing/2014/main" id="{ABF13C81-2558-274A-AD5A-F9BC0827374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516" name="Text Box 13">
          <a:extLst>
            <a:ext uri="{FF2B5EF4-FFF2-40B4-BE49-F238E27FC236}">
              <a16:creationId xmlns:a16="http://schemas.microsoft.com/office/drawing/2014/main" id="{34967C06-C63A-284D-A216-41A0AEFC57D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517" name="Text Box 13">
          <a:extLst>
            <a:ext uri="{FF2B5EF4-FFF2-40B4-BE49-F238E27FC236}">
              <a16:creationId xmlns:a16="http://schemas.microsoft.com/office/drawing/2014/main" id="{5596EBE7-7E3A-0B43-9A88-97B00A1C33A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518" name="Text Box 13">
          <a:extLst>
            <a:ext uri="{FF2B5EF4-FFF2-40B4-BE49-F238E27FC236}">
              <a16:creationId xmlns:a16="http://schemas.microsoft.com/office/drawing/2014/main" id="{5957F08A-FB8D-7E41-B030-1D0F049A522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519" name="Text Box 13">
          <a:extLst>
            <a:ext uri="{FF2B5EF4-FFF2-40B4-BE49-F238E27FC236}">
              <a16:creationId xmlns:a16="http://schemas.microsoft.com/office/drawing/2014/main" id="{CB59C590-A4FB-684B-B27C-8375ABA4B42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66549"/>
    <xdr:sp macro="" textlink="">
      <xdr:nvSpPr>
        <xdr:cNvPr id="5520" name="Text Box 24">
          <a:extLst>
            <a:ext uri="{FF2B5EF4-FFF2-40B4-BE49-F238E27FC236}">
              <a16:creationId xmlns:a16="http://schemas.microsoft.com/office/drawing/2014/main" id="{E2D962BA-8114-C44C-B306-DD34A99A28D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521" name="Text Box 13">
          <a:extLst>
            <a:ext uri="{FF2B5EF4-FFF2-40B4-BE49-F238E27FC236}">
              <a16:creationId xmlns:a16="http://schemas.microsoft.com/office/drawing/2014/main" id="{94B22AE1-C336-474B-9EBA-244EAEF2699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522" name="Text Box 13">
          <a:extLst>
            <a:ext uri="{FF2B5EF4-FFF2-40B4-BE49-F238E27FC236}">
              <a16:creationId xmlns:a16="http://schemas.microsoft.com/office/drawing/2014/main" id="{D332084A-FD25-AD40-AA0A-AD413322A5A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66549"/>
    <xdr:sp macro="" textlink="">
      <xdr:nvSpPr>
        <xdr:cNvPr id="5523" name="Text Box 24">
          <a:extLst>
            <a:ext uri="{FF2B5EF4-FFF2-40B4-BE49-F238E27FC236}">
              <a16:creationId xmlns:a16="http://schemas.microsoft.com/office/drawing/2014/main" id="{6ACCF935-D2E4-B148-85B5-D97071C33EE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66549"/>
    <xdr:sp macro="" textlink="">
      <xdr:nvSpPr>
        <xdr:cNvPr id="5524" name="Text Box 24">
          <a:extLst>
            <a:ext uri="{FF2B5EF4-FFF2-40B4-BE49-F238E27FC236}">
              <a16:creationId xmlns:a16="http://schemas.microsoft.com/office/drawing/2014/main" id="{F3E358EB-B130-5143-A55D-7EC521802EA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525" name="Text Box 13">
          <a:extLst>
            <a:ext uri="{FF2B5EF4-FFF2-40B4-BE49-F238E27FC236}">
              <a16:creationId xmlns:a16="http://schemas.microsoft.com/office/drawing/2014/main" id="{BD921E1E-07D9-8C4F-8AE6-3E6E44CCF4A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526" name="Text Box 13">
          <a:extLst>
            <a:ext uri="{FF2B5EF4-FFF2-40B4-BE49-F238E27FC236}">
              <a16:creationId xmlns:a16="http://schemas.microsoft.com/office/drawing/2014/main" id="{15031446-4F4E-A64C-AF3D-916384B8C2F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527" name="Text Box 13">
          <a:extLst>
            <a:ext uri="{FF2B5EF4-FFF2-40B4-BE49-F238E27FC236}">
              <a16:creationId xmlns:a16="http://schemas.microsoft.com/office/drawing/2014/main" id="{145B9171-0448-9D4C-AB22-C6AB65CB64F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528" name="Text Box 13">
          <a:extLst>
            <a:ext uri="{FF2B5EF4-FFF2-40B4-BE49-F238E27FC236}">
              <a16:creationId xmlns:a16="http://schemas.microsoft.com/office/drawing/2014/main" id="{3464B03D-DE41-624B-87DB-81D25E7D2D7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66549"/>
    <xdr:sp macro="" textlink="">
      <xdr:nvSpPr>
        <xdr:cNvPr id="5529" name="Text Box 24">
          <a:extLst>
            <a:ext uri="{FF2B5EF4-FFF2-40B4-BE49-F238E27FC236}">
              <a16:creationId xmlns:a16="http://schemas.microsoft.com/office/drawing/2014/main" id="{0F381678-02ED-E44D-818A-C5CCAE4E11B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530" name="Text Box 13">
          <a:extLst>
            <a:ext uri="{FF2B5EF4-FFF2-40B4-BE49-F238E27FC236}">
              <a16:creationId xmlns:a16="http://schemas.microsoft.com/office/drawing/2014/main" id="{2168CEEC-AFAA-6441-8B9A-78DA5BE6D62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531" name="Text Box 13">
          <a:extLst>
            <a:ext uri="{FF2B5EF4-FFF2-40B4-BE49-F238E27FC236}">
              <a16:creationId xmlns:a16="http://schemas.microsoft.com/office/drawing/2014/main" id="{576F5D24-FBF3-7E49-8F9D-E122F839577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66549"/>
    <xdr:sp macro="" textlink="">
      <xdr:nvSpPr>
        <xdr:cNvPr id="5532" name="Text Box 24">
          <a:extLst>
            <a:ext uri="{FF2B5EF4-FFF2-40B4-BE49-F238E27FC236}">
              <a16:creationId xmlns:a16="http://schemas.microsoft.com/office/drawing/2014/main" id="{9D55CE74-C577-9C41-B2F6-993373CEFC5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66549"/>
    <xdr:sp macro="" textlink="">
      <xdr:nvSpPr>
        <xdr:cNvPr id="5533" name="Text Box 24">
          <a:extLst>
            <a:ext uri="{FF2B5EF4-FFF2-40B4-BE49-F238E27FC236}">
              <a16:creationId xmlns:a16="http://schemas.microsoft.com/office/drawing/2014/main" id="{6D0EA9C6-E8EF-4A4E-B660-E3539865BB7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534" name="Text Box 13">
          <a:extLst>
            <a:ext uri="{FF2B5EF4-FFF2-40B4-BE49-F238E27FC236}">
              <a16:creationId xmlns:a16="http://schemas.microsoft.com/office/drawing/2014/main" id="{B5411B9A-073E-774B-9722-AB4F020054F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535" name="Text Box 13">
          <a:extLst>
            <a:ext uri="{FF2B5EF4-FFF2-40B4-BE49-F238E27FC236}">
              <a16:creationId xmlns:a16="http://schemas.microsoft.com/office/drawing/2014/main" id="{40FC0FEF-40D7-2B4B-98FD-05144C988E1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36" name="Text Box 13">
          <a:extLst>
            <a:ext uri="{FF2B5EF4-FFF2-40B4-BE49-F238E27FC236}">
              <a16:creationId xmlns:a16="http://schemas.microsoft.com/office/drawing/2014/main" id="{F11663F2-8B11-2E45-81EC-816A48124B6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37" name="Text Box 13">
          <a:extLst>
            <a:ext uri="{FF2B5EF4-FFF2-40B4-BE49-F238E27FC236}">
              <a16:creationId xmlns:a16="http://schemas.microsoft.com/office/drawing/2014/main" id="{3BBF5270-7988-DF48-AC38-AC4EBDDEDA3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538" name="Text Box 24">
          <a:extLst>
            <a:ext uri="{FF2B5EF4-FFF2-40B4-BE49-F238E27FC236}">
              <a16:creationId xmlns:a16="http://schemas.microsoft.com/office/drawing/2014/main" id="{65B02337-9A4E-394F-B74E-A6BE92DAF7F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39" name="Text Box 13">
          <a:extLst>
            <a:ext uri="{FF2B5EF4-FFF2-40B4-BE49-F238E27FC236}">
              <a16:creationId xmlns:a16="http://schemas.microsoft.com/office/drawing/2014/main" id="{DAA9FF0D-1D82-674A-ADFB-AC4C0EF0507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40" name="Text Box 13">
          <a:extLst>
            <a:ext uri="{FF2B5EF4-FFF2-40B4-BE49-F238E27FC236}">
              <a16:creationId xmlns:a16="http://schemas.microsoft.com/office/drawing/2014/main" id="{CBFE6264-543E-2D45-A380-5DDE8D549B8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541" name="Text Box 24">
          <a:extLst>
            <a:ext uri="{FF2B5EF4-FFF2-40B4-BE49-F238E27FC236}">
              <a16:creationId xmlns:a16="http://schemas.microsoft.com/office/drawing/2014/main" id="{D4F51124-FA9E-474E-94A2-8E7B266CA85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542" name="Text Box 24">
          <a:extLst>
            <a:ext uri="{FF2B5EF4-FFF2-40B4-BE49-F238E27FC236}">
              <a16:creationId xmlns:a16="http://schemas.microsoft.com/office/drawing/2014/main" id="{9890AF94-1E43-8B4E-80F4-33C06A7136A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43" name="Text Box 13">
          <a:extLst>
            <a:ext uri="{FF2B5EF4-FFF2-40B4-BE49-F238E27FC236}">
              <a16:creationId xmlns:a16="http://schemas.microsoft.com/office/drawing/2014/main" id="{E06E21D9-2FD7-C449-A719-55D2B54C95A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44" name="Text Box 13">
          <a:extLst>
            <a:ext uri="{FF2B5EF4-FFF2-40B4-BE49-F238E27FC236}">
              <a16:creationId xmlns:a16="http://schemas.microsoft.com/office/drawing/2014/main" id="{71DB8902-81BF-D245-ACF2-007C4F6D8AD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45" name="Text Box 13">
          <a:extLst>
            <a:ext uri="{FF2B5EF4-FFF2-40B4-BE49-F238E27FC236}">
              <a16:creationId xmlns:a16="http://schemas.microsoft.com/office/drawing/2014/main" id="{508715B0-0130-364A-BA0C-3863CD15E0F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46" name="Text Box 13">
          <a:extLst>
            <a:ext uri="{FF2B5EF4-FFF2-40B4-BE49-F238E27FC236}">
              <a16:creationId xmlns:a16="http://schemas.microsoft.com/office/drawing/2014/main" id="{FB4750F8-9355-3A41-B0DB-4CAD3409D71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547" name="Text Box 24">
          <a:extLst>
            <a:ext uri="{FF2B5EF4-FFF2-40B4-BE49-F238E27FC236}">
              <a16:creationId xmlns:a16="http://schemas.microsoft.com/office/drawing/2014/main" id="{864B2AD0-E21E-3848-A447-52D585565D8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48" name="Text Box 13">
          <a:extLst>
            <a:ext uri="{FF2B5EF4-FFF2-40B4-BE49-F238E27FC236}">
              <a16:creationId xmlns:a16="http://schemas.microsoft.com/office/drawing/2014/main" id="{40371409-6BD9-F849-9D0E-B9569564DD5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49" name="Text Box 13">
          <a:extLst>
            <a:ext uri="{FF2B5EF4-FFF2-40B4-BE49-F238E27FC236}">
              <a16:creationId xmlns:a16="http://schemas.microsoft.com/office/drawing/2014/main" id="{CF5010DF-E187-D84F-847A-737AABEBBEB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550" name="Text Box 24">
          <a:extLst>
            <a:ext uri="{FF2B5EF4-FFF2-40B4-BE49-F238E27FC236}">
              <a16:creationId xmlns:a16="http://schemas.microsoft.com/office/drawing/2014/main" id="{72C0D0EE-E587-C644-9126-89ED040C75A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551" name="Text Box 24">
          <a:extLst>
            <a:ext uri="{FF2B5EF4-FFF2-40B4-BE49-F238E27FC236}">
              <a16:creationId xmlns:a16="http://schemas.microsoft.com/office/drawing/2014/main" id="{AD2B9CD2-08C5-E14F-A658-5EF1D7B2E9D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52" name="Text Box 13">
          <a:extLst>
            <a:ext uri="{FF2B5EF4-FFF2-40B4-BE49-F238E27FC236}">
              <a16:creationId xmlns:a16="http://schemas.microsoft.com/office/drawing/2014/main" id="{6F7F0630-6E72-A640-9B97-0CAE14E40A2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53" name="Text Box 13">
          <a:extLst>
            <a:ext uri="{FF2B5EF4-FFF2-40B4-BE49-F238E27FC236}">
              <a16:creationId xmlns:a16="http://schemas.microsoft.com/office/drawing/2014/main" id="{094F1D14-0A0F-694B-987B-41B8A56A1EC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54" name="Text Box 13">
          <a:extLst>
            <a:ext uri="{FF2B5EF4-FFF2-40B4-BE49-F238E27FC236}">
              <a16:creationId xmlns:a16="http://schemas.microsoft.com/office/drawing/2014/main" id="{76955B2C-E8CF-A24A-A4F6-81248504629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55" name="Text Box 13">
          <a:extLst>
            <a:ext uri="{FF2B5EF4-FFF2-40B4-BE49-F238E27FC236}">
              <a16:creationId xmlns:a16="http://schemas.microsoft.com/office/drawing/2014/main" id="{CE48946D-6305-1D40-BEC9-D713D449BF5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556" name="Text Box 24">
          <a:extLst>
            <a:ext uri="{FF2B5EF4-FFF2-40B4-BE49-F238E27FC236}">
              <a16:creationId xmlns:a16="http://schemas.microsoft.com/office/drawing/2014/main" id="{8A333922-6657-114D-9685-EEDEAC55AF4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57" name="Text Box 13">
          <a:extLst>
            <a:ext uri="{FF2B5EF4-FFF2-40B4-BE49-F238E27FC236}">
              <a16:creationId xmlns:a16="http://schemas.microsoft.com/office/drawing/2014/main" id="{84DEBBCC-5F0C-FE48-9270-0D2726A5144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58" name="Text Box 13">
          <a:extLst>
            <a:ext uri="{FF2B5EF4-FFF2-40B4-BE49-F238E27FC236}">
              <a16:creationId xmlns:a16="http://schemas.microsoft.com/office/drawing/2014/main" id="{C70BB3BA-BA41-3148-9519-6FCA4519FE7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559" name="Text Box 24">
          <a:extLst>
            <a:ext uri="{FF2B5EF4-FFF2-40B4-BE49-F238E27FC236}">
              <a16:creationId xmlns:a16="http://schemas.microsoft.com/office/drawing/2014/main" id="{C85D51E0-8A44-604C-9CFC-ECCA5485229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560" name="Text Box 24">
          <a:extLst>
            <a:ext uri="{FF2B5EF4-FFF2-40B4-BE49-F238E27FC236}">
              <a16:creationId xmlns:a16="http://schemas.microsoft.com/office/drawing/2014/main" id="{A73C802F-0DEF-2A4B-8453-E9ADD58384A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61" name="Text Box 13">
          <a:extLst>
            <a:ext uri="{FF2B5EF4-FFF2-40B4-BE49-F238E27FC236}">
              <a16:creationId xmlns:a16="http://schemas.microsoft.com/office/drawing/2014/main" id="{02C82F84-F76F-0948-8BF0-6CE07E1AE44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562" name="Text Box 13">
          <a:extLst>
            <a:ext uri="{FF2B5EF4-FFF2-40B4-BE49-F238E27FC236}">
              <a16:creationId xmlns:a16="http://schemas.microsoft.com/office/drawing/2014/main" id="{9DDCA9B5-4D30-7944-A45A-9374D19346B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5563" name="Text Box 13">
          <a:extLst>
            <a:ext uri="{FF2B5EF4-FFF2-40B4-BE49-F238E27FC236}">
              <a16:creationId xmlns:a16="http://schemas.microsoft.com/office/drawing/2014/main" id="{5A2256D6-FC00-2A40-A7A6-DB01D1AF787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5564" name="Text Box 13">
          <a:extLst>
            <a:ext uri="{FF2B5EF4-FFF2-40B4-BE49-F238E27FC236}">
              <a16:creationId xmlns:a16="http://schemas.microsoft.com/office/drawing/2014/main" id="{38C8CBD1-CC12-F846-8BB3-BE82CC93A09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66549"/>
    <xdr:sp macro="" textlink="">
      <xdr:nvSpPr>
        <xdr:cNvPr id="5565" name="Text Box 24">
          <a:extLst>
            <a:ext uri="{FF2B5EF4-FFF2-40B4-BE49-F238E27FC236}">
              <a16:creationId xmlns:a16="http://schemas.microsoft.com/office/drawing/2014/main" id="{C39F0B3C-4D65-A14D-A5F7-CEA03F84538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5566" name="Text Box 13">
          <a:extLst>
            <a:ext uri="{FF2B5EF4-FFF2-40B4-BE49-F238E27FC236}">
              <a16:creationId xmlns:a16="http://schemas.microsoft.com/office/drawing/2014/main" id="{4EB28008-F86D-684F-8489-F5D3B2C07F8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5567" name="Text Box 13">
          <a:extLst>
            <a:ext uri="{FF2B5EF4-FFF2-40B4-BE49-F238E27FC236}">
              <a16:creationId xmlns:a16="http://schemas.microsoft.com/office/drawing/2014/main" id="{CBA3EADC-1A13-284B-B945-A126923EE0B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66549"/>
    <xdr:sp macro="" textlink="">
      <xdr:nvSpPr>
        <xdr:cNvPr id="5568" name="Text Box 24">
          <a:extLst>
            <a:ext uri="{FF2B5EF4-FFF2-40B4-BE49-F238E27FC236}">
              <a16:creationId xmlns:a16="http://schemas.microsoft.com/office/drawing/2014/main" id="{F2C084DA-F4B4-9344-9C32-FEF941623DF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66549"/>
    <xdr:sp macro="" textlink="">
      <xdr:nvSpPr>
        <xdr:cNvPr id="5569" name="Text Box 24">
          <a:extLst>
            <a:ext uri="{FF2B5EF4-FFF2-40B4-BE49-F238E27FC236}">
              <a16:creationId xmlns:a16="http://schemas.microsoft.com/office/drawing/2014/main" id="{B4B486BF-B6BA-7F41-8363-5A68E3DDD0C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5570" name="Text Box 13">
          <a:extLst>
            <a:ext uri="{FF2B5EF4-FFF2-40B4-BE49-F238E27FC236}">
              <a16:creationId xmlns:a16="http://schemas.microsoft.com/office/drawing/2014/main" id="{48515DD3-D573-E44D-899F-D74814D853D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5571" name="Text Box 13">
          <a:extLst>
            <a:ext uri="{FF2B5EF4-FFF2-40B4-BE49-F238E27FC236}">
              <a16:creationId xmlns:a16="http://schemas.microsoft.com/office/drawing/2014/main" id="{CA6F3CEC-A105-A649-9DD4-048E36D9C6C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5572" name="Text Box 13">
          <a:extLst>
            <a:ext uri="{FF2B5EF4-FFF2-40B4-BE49-F238E27FC236}">
              <a16:creationId xmlns:a16="http://schemas.microsoft.com/office/drawing/2014/main" id="{A86F4E3D-7A92-694D-B729-09E29B22628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5573" name="Text Box 13">
          <a:extLst>
            <a:ext uri="{FF2B5EF4-FFF2-40B4-BE49-F238E27FC236}">
              <a16:creationId xmlns:a16="http://schemas.microsoft.com/office/drawing/2014/main" id="{B53FD5B0-FA42-2E4B-A37F-05DB42596FA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66549"/>
    <xdr:sp macro="" textlink="">
      <xdr:nvSpPr>
        <xdr:cNvPr id="5574" name="Text Box 24">
          <a:extLst>
            <a:ext uri="{FF2B5EF4-FFF2-40B4-BE49-F238E27FC236}">
              <a16:creationId xmlns:a16="http://schemas.microsoft.com/office/drawing/2014/main" id="{16A2ADB0-F8CB-D84A-9082-B1C9CD23BAA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5575" name="Text Box 13">
          <a:extLst>
            <a:ext uri="{FF2B5EF4-FFF2-40B4-BE49-F238E27FC236}">
              <a16:creationId xmlns:a16="http://schemas.microsoft.com/office/drawing/2014/main" id="{DDE91AFC-FDE0-B44E-A666-B52503CED36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5576" name="Text Box 13">
          <a:extLst>
            <a:ext uri="{FF2B5EF4-FFF2-40B4-BE49-F238E27FC236}">
              <a16:creationId xmlns:a16="http://schemas.microsoft.com/office/drawing/2014/main" id="{3AED83A1-4032-F649-BD05-895FA807F26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66549"/>
    <xdr:sp macro="" textlink="">
      <xdr:nvSpPr>
        <xdr:cNvPr id="5577" name="Text Box 24">
          <a:extLst>
            <a:ext uri="{FF2B5EF4-FFF2-40B4-BE49-F238E27FC236}">
              <a16:creationId xmlns:a16="http://schemas.microsoft.com/office/drawing/2014/main" id="{908FE07C-CD43-FC4F-AFC0-418708D22D4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66549"/>
    <xdr:sp macro="" textlink="">
      <xdr:nvSpPr>
        <xdr:cNvPr id="5578" name="Text Box 24">
          <a:extLst>
            <a:ext uri="{FF2B5EF4-FFF2-40B4-BE49-F238E27FC236}">
              <a16:creationId xmlns:a16="http://schemas.microsoft.com/office/drawing/2014/main" id="{C660F13E-5746-5C49-A8DD-EBD85D71935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5579" name="Text Box 13">
          <a:extLst>
            <a:ext uri="{FF2B5EF4-FFF2-40B4-BE49-F238E27FC236}">
              <a16:creationId xmlns:a16="http://schemas.microsoft.com/office/drawing/2014/main" id="{224A2CA8-EA4C-A049-87EE-A89E82FE7F0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5580" name="Text Box 13">
          <a:extLst>
            <a:ext uri="{FF2B5EF4-FFF2-40B4-BE49-F238E27FC236}">
              <a16:creationId xmlns:a16="http://schemas.microsoft.com/office/drawing/2014/main" id="{4EBC35C3-D57C-734A-9330-91BD3A297C0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581" name="Text Box 13">
          <a:extLst>
            <a:ext uri="{FF2B5EF4-FFF2-40B4-BE49-F238E27FC236}">
              <a16:creationId xmlns:a16="http://schemas.microsoft.com/office/drawing/2014/main" id="{B9CC1BF6-524D-FF45-9E4E-0570C8C066A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582" name="Text Box 13">
          <a:extLst>
            <a:ext uri="{FF2B5EF4-FFF2-40B4-BE49-F238E27FC236}">
              <a16:creationId xmlns:a16="http://schemas.microsoft.com/office/drawing/2014/main" id="{6DAC5F51-83C7-D540-8DA9-487F12D6610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09903"/>
    <xdr:sp macro="" textlink="">
      <xdr:nvSpPr>
        <xdr:cNvPr id="5583" name="Text Box 24">
          <a:extLst>
            <a:ext uri="{FF2B5EF4-FFF2-40B4-BE49-F238E27FC236}">
              <a16:creationId xmlns:a16="http://schemas.microsoft.com/office/drawing/2014/main" id="{C74B19B3-54DC-6641-9492-5415A0D05BD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584" name="Text Box 13">
          <a:extLst>
            <a:ext uri="{FF2B5EF4-FFF2-40B4-BE49-F238E27FC236}">
              <a16:creationId xmlns:a16="http://schemas.microsoft.com/office/drawing/2014/main" id="{6D264F02-29B8-2047-8FD2-258079D208E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585" name="Text Box 13">
          <a:extLst>
            <a:ext uri="{FF2B5EF4-FFF2-40B4-BE49-F238E27FC236}">
              <a16:creationId xmlns:a16="http://schemas.microsoft.com/office/drawing/2014/main" id="{2AC94585-2A7B-6E45-B989-651AF0ED950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09903"/>
    <xdr:sp macro="" textlink="">
      <xdr:nvSpPr>
        <xdr:cNvPr id="5586" name="Text Box 24">
          <a:extLst>
            <a:ext uri="{FF2B5EF4-FFF2-40B4-BE49-F238E27FC236}">
              <a16:creationId xmlns:a16="http://schemas.microsoft.com/office/drawing/2014/main" id="{E4676EF6-FB02-C143-9179-68FD374BB8D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09903"/>
    <xdr:sp macro="" textlink="">
      <xdr:nvSpPr>
        <xdr:cNvPr id="5587" name="Text Box 24">
          <a:extLst>
            <a:ext uri="{FF2B5EF4-FFF2-40B4-BE49-F238E27FC236}">
              <a16:creationId xmlns:a16="http://schemas.microsoft.com/office/drawing/2014/main" id="{6FF8A757-3933-4541-8B9D-D6AEB500ADA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588" name="Text Box 13">
          <a:extLst>
            <a:ext uri="{FF2B5EF4-FFF2-40B4-BE49-F238E27FC236}">
              <a16:creationId xmlns:a16="http://schemas.microsoft.com/office/drawing/2014/main" id="{3871C25F-F0AD-E045-A404-8173CEBB2DC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589" name="Text Box 13">
          <a:extLst>
            <a:ext uri="{FF2B5EF4-FFF2-40B4-BE49-F238E27FC236}">
              <a16:creationId xmlns:a16="http://schemas.microsoft.com/office/drawing/2014/main" id="{56E451D4-F719-C34D-B5A1-9CE300AA924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590" name="Text Box 13">
          <a:extLst>
            <a:ext uri="{FF2B5EF4-FFF2-40B4-BE49-F238E27FC236}">
              <a16:creationId xmlns:a16="http://schemas.microsoft.com/office/drawing/2014/main" id="{7B6CA67D-16F7-BE44-B26B-3BB32695DD7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591" name="Text Box 13">
          <a:extLst>
            <a:ext uri="{FF2B5EF4-FFF2-40B4-BE49-F238E27FC236}">
              <a16:creationId xmlns:a16="http://schemas.microsoft.com/office/drawing/2014/main" id="{5488CBC7-A85A-9E40-97F0-FD0B2315031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09903"/>
    <xdr:sp macro="" textlink="">
      <xdr:nvSpPr>
        <xdr:cNvPr id="5592" name="Text Box 24">
          <a:extLst>
            <a:ext uri="{FF2B5EF4-FFF2-40B4-BE49-F238E27FC236}">
              <a16:creationId xmlns:a16="http://schemas.microsoft.com/office/drawing/2014/main" id="{9BD7AA9B-2D09-694E-8337-EFD54E77521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593" name="Text Box 13">
          <a:extLst>
            <a:ext uri="{FF2B5EF4-FFF2-40B4-BE49-F238E27FC236}">
              <a16:creationId xmlns:a16="http://schemas.microsoft.com/office/drawing/2014/main" id="{21524E4A-E053-1C43-A337-4CAD8FCF59B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594" name="Text Box 13">
          <a:extLst>
            <a:ext uri="{FF2B5EF4-FFF2-40B4-BE49-F238E27FC236}">
              <a16:creationId xmlns:a16="http://schemas.microsoft.com/office/drawing/2014/main" id="{4277D262-F73C-5D49-B951-AB19A00FED2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09903"/>
    <xdr:sp macro="" textlink="">
      <xdr:nvSpPr>
        <xdr:cNvPr id="5595" name="Text Box 24">
          <a:extLst>
            <a:ext uri="{FF2B5EF4-FFF2-40B4-BE49-F238E27FC236}">
              <a16:creationId xmlns:a16="http://schemas.microsoft.com/office/drawing/2014/main" id="{9C6DB922-5A3E-F34F-A924-199C8FF37B7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09903"/>
    <xdr:sp macro="" textlink="">
      <xdr:nvSpPr>
        <xdr:cNvPr id="5596" name="Text Box 24">
          <a:extLst>
            <a:ext uri="{FF2B5EF4-FFF2-40B4-BE49-F238E27FC236}">
              <a16:creationId xmlns:a16="http://schemas.microsoft.com/office/drawing/2014/main" id="{5C419DAE-6143-174F-B615-65F0F53294A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597" name="Text Box 13">
          <a:extLst>
            <a:ext uri="{FF2B5EF4-FFF2-40B4-BE49-F238E27FC236}">
              <a16:creationId xmlns:a16="http://schemas.microsoft.com/office/drawing/2014/main" id="{69D587AA-1EFA-B042-98D0-BBE32EA5D67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598" name="Text Box 13">
          <a:extLst>
            <a:ext uri="{FF2B5EF4-FFF2-40B4-BE49-F238E27FC236}">
              <a16:creationId xmlns:a16="http://schemas.microsoft.com/office/drawing/2014/main" id="{DAA10C4E-E003-B144-A25F-8B73C3F58EC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599" name="Text Box 13">
          <a:extLst>
            <a:ext uri="{FF2B5EF4-FFF2-40B4-BE49-F238E27FC236}">
              <a16:creationId xmlns:a16="http://schemas.microsoft.com/office/drawing/2014/main" id="{E419852D-CFF0-E449-A8A8-4DC098F621C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600" name="Text Box 13">
          <a:extLst>
            <a:ext uri="{FF2B5EF4-FFF2-40B4-BE49-F238E27FC236}">
              <a16:creationId xmlns:a16="http://schemas.microsoft.com/office/drawing/2014/main" id="{C8EFFE81-957B-3D45-A3A3-884C788FF68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09903"/>
    <xdr:sp macro="" textlink="">
      <xdr:nvSpPr>
        <xdr:cNvPr id="5601" name="Text Box 24">
          <a:extLst>
            <a:ext uri="{FF2B5EF4-FFF2-40B4-BE49-F238E27FC236}">
              <a16:creationId xmlns:a16="http://schemas.microsoft.com/office/drawing/2014/main" id="{FB3EBB99-4BA0-7749-B852-81F588D6013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602" name="Text Box 13">
          <a:extLst>
            <a:ext uri="{FF2B5EF4-FFF2-40B4-BE49-F238E27FC236}">
              <a16:creationId xmlns:a16="http://schemas.microsoft.com/office/drawing/2014/main" id="{0C09ABC1-8ED4-594C-A638-3B9C64E6D0A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603" name="Text Box 13">
          <a:extLst>
            <a:ext uri="{FF2B5EF4-FFF2-40B4-BE49-F238E27FC236}">
              <a16:creationId xmlns:a16="http://schemas.microsoft.com/office/drawing/2014/main" id="{1AF812A4-D5F8-4F49-8691-4539653A7F9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09903"/>
    <xdr:sp macro="" textlink="">
      <xdr:nvSpPr>
        <xdr:cNvPr id="5604" name="Text Box 24">
          <a:extLst>
            <a:ext uri="{FF2B5EF4-FFF2-40B4-BE49-F238E27FC236}">
              <a16:creationId xmlns:a16="http://schemas.microsoft.com/office/drawing/2014/main" id="{14A598FF-D9D4-0247-8039-FF0554E3131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09903"/>
    <xdr:sp macro="" textlink="">
      <xdr:nvSpPr>
        <xdr:cNvPr id="5605" name="Text Box 24">
          <a:extLst>
            <a:ext uri="{FF2B5EF4-FFF2-40B4-BE49-F238E27FC236}">
              <a16:creationId xmlns:a16="http://schemas.microsoft.com/office/drawing/2014/main" id="{396F3752-3D8C-8B4D-9D77-52182CF3680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606" name="Text Box 13">
          <a:extLst>
            <a:ext uri="{FF2B5EF4-FFF2-40B4-BE49-F238E27FC236}">
              <a16:creationId xmlns:a16="http://schemas.microsoft.com/office/drawing/2014/main" id="{B0AAAA70-AF6A-5749-A346-879843E9AF8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5607" name="Text Box 13">
          <a:extLst>
            <a:ext uri="{FF2B5EF4-FFF2-40B4-BE49-F238E27FC236}">
              <a16:creationId xmlns:a16="http://schemas.microsoft.com/office/drawing/2014/main" id="{8124EEF9-DE80-2746-9F1A-8F6CAAC638E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5608" name="Text Box 13">
          <a:extLst>
            <a:ext uri="{FF2B5EF4-FFF2-40B4-BE49-F238E27FC236}">
              <a16:creationId xmlns:a16="http://schemas.microsoft.com/office/drawing/2014/main" id="{9493EDDF-46B7-B34D-B031-326EAD28C51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5609" name="Text Box 13">
          <a:extLst>
            <a:ext uri="{FF2B5EF4-FFF2-40B4-BE49-F238E27FC236}">
              <a16:creationId xmlns:a16="http://schemas.microsoft.com/office/drawing/2014/main" id="{F03B54E1-A9A9-0543-8458-4AD73487B82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66549"/>
    <xdr:sp macro="" textlink="">
      <xdr:nvSpPr>
        <xdr:cNvPr id="5610" name="Text Box 24">
          <a:extLst>
            <a:ext uri="{FF2B5EF4-FFF2-40B4-BE49-F238E27FC236}">
              <a16:creationId xmlns:a16="http://schemas.microsoft.com/office/drawing/2014/main" id="{9E18107D-1086-854F-9BDA-80413FA6535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5611" name="Text Box 13">
          <a:extLst>
            <a:ext uri="{FF2B5EF4-FFF2-40B4-BE49-F238E27FC236}">
              <a16:creationId xmlns:a16="http://schemas.microsoft.com/office/drawing/2014/main" id="{E98BB3B3-A47C-324B-9AE8-7880649E2CF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5612" name="Text Box 13">
          <a:extLst>
            <a:ext uri="{FF2B5EF4-FFF2-40B4-BE49-F238E27FC236}">
              <a16:creationId xmlns:a16="http://schemas.microsoft.com/office/drawing/2014/main" id="{593F09CC-A5AB-C34B-859E-FDF75631F1E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66549"/>
    <xdr:sp macro="" textlink="">
      <xdr:nvSpPr>
        <xdr:cNvPr id="5613" name="Text Box 24">
          <a:extLst>
            <a:ext uri="{FF2B5EF4-FFF2-40B4-BE49-F238E27FC236}">
              <a16:creationId xmlns:a16="http://schemas.microsoft.com/office/drawing/2014/main" id="{6A2928D6-B66A-1C49-9313-FC350BEC0DD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66549"/>
    <xdr:sp macro="" textlink="">
      <xdr:nvSpPr>
        <xdr:cNvPr id="5614" name="Text Box 24">
          <a:extLst>
            <a:ext uri="{FF2B5EF4-FFF2-40B4-BE49-F238E27FC236}">
              <a16:creationId xmlns:a16="http://schemas.microsoft.com/office/drawing/2014/main" id="{645FA2D0-090A-0A4D-A011-F876529D073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5615" name="Text Box 13">
          <a:extLst>
            <a:ext uri="{FF2B5EF4-FFF2-40B4-BE49-F238E27FC236}">
              <a16:creationId xmlns:a16="http://schemas.microsoft.com/office/drawing/2014/main" id="{0A63375C-33F6-8749-80DC-075604825DA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5616" name="Text Box 13">
          <a:extLst>
            <a:ext uri="{FF2B5EF4-FFF2-40B4-BE49-F238E27FC236}">
              <a16:creationId xmlns:a16="http://schemas.microsoft.com/office/drawing/2014/main" id="{5E9CDFAA-C4EE-A44D-B490-64E472977A4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5617" name="Text Box 13">
          <a:extLst>
            <a:ext uri="{FF2B5EF4-FFF2-40B4-BE49-F238E27FC236}">
              <a16:creationId xmlns:a16="http://schemas.microsoft.com/office/drawing/2014/main" id="{FE42AB57-0157-D345-B4B4-255737ADAB4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5618" name="Text Box 13">
          <a:extLst>
            <a:ext uri="{FF2B5EF4-FFF2-40B4-BE49-F238E27FC236}">
              <a16:creationId xmlns:a16="http://schemas.microsoft.com/office/drawing/2014/main" id="{A66515B1-B14E-A446-B25F-6F7A756EAE3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66549"/>
    <xdr:sp macro="" textlink="">
      <xdr:nvSpPr>
        <xdr:cNvPr id="5619" name="Text Box 24">
          <a:extLst>
            <a:ext uri="{FF2B5EF4-FFF2-40B4-BE49-F238E27FC236}">
              <a16:creationId xmlns:a16="http://schemas.microsoft.com/office/drawing/2014/main" id="{BB4FDECE-BE81-A548-8603-7C598A29FDE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5620" name="Text Box 13">
          <a:extLst>
            <a:ext uri="{FF2B5EF4-FFF2-40B4-BE49-F238E27FC236}">
              <a16:creationId xmlns:a16="http://schemas.microsoft.com/office/drawing/2014/main" id="{1EAB36E0-23D6-D843-82D7-5E74738D74F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5621" name="Text Box 13">
          <a:extLst>
            <a:ext uri="{FF2B5EF4-FFF2-40B4-BE49-F238E27FC236}">
              <a16:creationId xmlns:a16="http://schemas.microsoft.com/office/drawing/2014/main" id="{2ABD9544-701F-9E4F-BDE4-F07F4202B0E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66549"/>
    <xdr:sp macro="" textlink="">
      <xdr:nvSpPr>
        <xdr:cNvPr id="5622" name="Text Box 24">
          <a:extLst>
            <a:ext uri="{FF2B5EF4-FFF2-40B4-BE49-F238E27FC236}">
              <a16:creationId xmlns:a16="http://schemas.microsoft.com/office/drawing/2014/main" id="{EA894C59-9C70-3B4D-92E2-0BDA19C96B9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66549"/>
    <xdr:sp macro="" textlink="">
      <xdr:nvSpPr>
        <xdr:cNvPr id="5623" name="Text Box 24">
          <a:extLst>
            <a:ext uri="{FF2B5EF4-FFF2-40B4-BE49-F238E27FC236}">
              <a16:creationId xmlns:a16="http://schemas.microsoft.com/office/drawing/2014/main" id="{5676F6B3-6310-1F43-89B0-D7FFDB22059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5624" name="Text Box 13">
          <a:extLst>
            <a:ext uri="{FF2B5EF4-FFF2-40B4-BE49-F238E27FC236}">
              <a16:creationId xmlns:a16="http://schemas.microsoft.com/office/drawing/2014/main" id="{8058CDAC-B264-5841-A0F5-3DD35C7173F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5625" name="Text Box 13">
          <a:extLst>
            <a:ext uri="{FF2B5EF4-FFF2-40B4-BE49-F238E27FC236}">
              <a16:creationId xmlns:a16="http://schemas.microsoft.com/office/drawing/2014/main" id="{FEF74E2B-4F54-E347-A85E-022E4B41F43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26" name="Text Box 13">
          <a:extLst>
            <a:ext uri="{FF2B5EF4-FFF2-40B4-BE49-F238E27FC236}">
              <a16:creationId xmlns:a16="http://schemas.microsoft.com/office/drawing/2014/main" id="{59541D43-4FEB-BF48-9D75-3E74F6F0019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27" name="Text Box 13">
          <a:extLst>
            <a:ext uri="{FF2B5EF4-FFF2-40B4-BE49-F238E27FC236}">
              <a16:creationId xmlns:a16="http://schemas.microsoft.com/office/drawing/2014/main" id="{CDA4F0DA-5A40-D447-B9C9-32E30D32ACC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09903"/>
    <xdr:sp macro="" textlink="">
      <xdr:nvSpPr>
        <xdr:cNvPr id="5628" name="Text Box 24">
          <a:extLst>
            <a:ext uri="{FF2B5EF4-FFF2-40B4-BE49-F238E27FC236}">
              <a16:creationId xmlns:a16="http://schemas.microsoft.com/office/drawing/2014/main" id="{F7E652EE-CE1D-3040-98D4-2926C961599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29" name="Text Box 13">
          <a:extLst>
            <a:ext uri="{FF2B5EF4-FFF2-40B4-BE49-F238E27FC236}">
              <a16:creationId xmlns:a16="http://schemas.microsoft.com/office/drawing/2014/main" id="{38452373-D498-8948-840A-30B562C2C14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30" name="Text Box 13">
          <a:extLst>
            <a:ext uri="{FF2B5EF4-FFF2-40B4-BE49-F238E27FC236}">
              <a16:creationId xmlns:a16="http://schemas.microsoft.com/office/drawing/2014/main" id="{61AF5D6C-C252-9A40-ACE3-5FC66C9723D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09903"/>
    <xdr:sp macro="" textlink="">
      <xdr:nvSpPr>
        <xdr:cNvPr id="5631" name="Text Box 24">
          <a:extLst>
            <a:ext uri="{FF2B5EF4-FFF2-40B4-BE49-F238E27FC236}">
              <a16:creationId xmlns:a16="http://schemas.microsoft.com/office/drawing/2014/main" id="{CF179054-9DCC-8E42-8676-5D4201EC17F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09903"/>
    <xdr:sp macro="" textlink="">
      <xdr:nvSpPr>
        <xdr:cNvPr id="5632" name="Text Box 24">
          <a:extLst>
            <a:ext uri="{FF2B5EF4-FFF2-40B4-BE49-F238E27FC236}">
              <a16:creationId xmlns:a16="http://schemas.microsoft.com/office/drawing/2014/main" id="{7FEC1BBF-3975-0C46-A76D-00691A9E860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33" name="Text Box 13">
          <a:extLst>
            <a:ext uri="{FF2B5EF4-FFF2-40B4-BE49-F238E27FC236}">
              <a16:creationId xmlns:a16="http://schemas.microsoft.com/office/drawing/2014/main" id="{D0A468D2-61B8-2741-BD66-FE672BE5183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34" name="Text Box 13">
          <a:extLst>
            <a:ext uri="{FF2B5EF4-FFF2-40B4-BE49-F238E27FC236}">
              <a16:creationId xmlns:a16="http://schemas.microsoft.com/office/drawing/2014/main" id="{90A0B965-CEA5-6246-80C0-B896032320F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35" name="Text Box 13">
          <a:extLst>
            <a:ext uri="{FF2B5EF4-FFF2-40B4-BE49-F238E27FC236}">
              <a16:creationId xmlns:a16="http://schemas.microsoft.com/office/drawing/2014/main" id="{D0BF2B02-65EF-E740-8B71-9F5F46E454C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36" name="Text Box 13">
          <a:extLst>
            <a:ext uri="{FF2B5EF4-FFF2-40B4-BE49-F238E27FC236}">
              <a16:creationId xmlns:a16="http://schemas.microsoft.com/office/drawing/2014/main" id="{093DD0EB-A0BE-AA4B-844F-B2D5584F03D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09903"/>
    <xdr:sp macro="" textlink="">
      <xdr:nvSpPr>
        <xdr:cNvPr id="5637" name="Text Box 24">
          <a:extLst>
            <a:ext uri="{FF2B5EF4-FFF2-40B4-BE49-F238E27FC236}">
              <a16:creationId xmlns:a16="http://schemas.microsoft.com/office/drawing/2014/main" id="{FEB3F342-B388-CB42-8456-3F7EEA47136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38" name="Text Box 13">
          <a:extLst>
            <a:ext uri="{FF2B5EF4-FFF2-40B4-BE49-F238E27FC236}">
              <a16:creationId xmlns:a16="http://schemas.microsoft.com/office/drawing/2014/main" id="{EA74B593-8C2B-8543-9C51-E68AE9E2124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39" name="Text Box 13">
          <a:extLst>
            <a:ext uri="{FF2B5EF4-FFF2-40B4-BE49-F238E27FC236}">
              <a16:creationId xmlns:a16="http://schemas.microsoft.com/office/drawing/2014/main" id="{542FBAA0-BB01-3F40-83EB-7316A09D4D2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09903"/>
    <xdr:sp macro="" textlink="">
      <xdr:nvSpPr>
        <xdr:cNvPr id="5640" name="Text Box 24">
          <a:extLst>
            <a:ext uri="{FF2B5EF4-FFF2-40B4-BE49-F238E27FC236}">
              <a16:creationId xmlns:a16="http://schemas.microsoft.com/office/drawing/2014/main" id="{77411898-BC55-4D47-AC73-A97C5CF48FA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09903"/>
    <xdr:sp macro="" textlink="">
      <xdr:nvSpPr>
        <xdr:cNvPr id="5641" name="Text Box 24">
          <a:extLst>
            <a:ext uri="{FF2B5EF4-FFF2-40B4-BE49-F238E27FC236}">
              <a16:creationId xmlns:a16="http://schemas.microsoft.com/office/drawing/2014/main" id="{D9A13807-E01C-2247-8EB6-67A3D65F627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42" name="Text Box 13">
          <a:extLst>
            <a:ext uri="{FF2B5EF4-FFF2-40B4-BE49-F238E27FC236}">
              <a16:creationId xmlns:a16="http://schemas.microsoft.com/office/drawing/2014/main" id="{74D4F30D-B85C-5B4E-91C4-17B80E80180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43" name="Text Box 13">
          <a:extLst>
            <a:ext uri="{FF2B5EF4-FFF2-40B4-BE49-F238E27FC236}">
              <a16:creationId xmlns:a16="http://schemas.microsoft.com/office/drawing/2014/main" id="{403B19C4-E2BE-1348-BBD1-94314AE0492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44" name="Text Box 13">
          <a:extLst>
            <a:ext uri="{FF2B5EF4-FFF2-40B4-BE49-F238E27FC236}">
              <a16:creationId xmlns:a16="http://schemas.microsoft.com/office/drawing/2014/main" id="{95EACDE8-94B3-F24E-8D86-B7D65BAC66A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45" name="Text Box 13">
          <a:extLst>
            <a:ext uri="{FF2B5EF4-FFF2-40B4-BE49-F238E27FC236}">
              <a16:creationId xmlns:a16="http://schemas.microsoft.com/office/drawing/2014/main" id="{38C9EEDA-A9F8-044B-BA37-551EAB84324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09903"/>
    <xdr:sp macro="" textlink="">
      <xdr:nvSpPr>
        <xdr:cNvPr id="5646" name="Text Box 24">
          <a:extLst>
            <a:ext uri="{FF2B5EF4-FFF2-40B4-BE49-F238E27FC236}">
              <a16:creationId xmlns:a16="http://schemas.microsoft.com/office/drawing/2014/main" id="{83B39C7C-C7DF-FF40-ACFA-FB1200D66D1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47" name="Text Box 13">
          <a:extLst>
            <a:ext uri="{FF2B5EF4-FFF2-40B4-BE49-F238E27FC236}">
              <a16:creationId xmlns:a16="http://schemas.microsoft.com/office/drawing/2014/main" id="{6C502B1A-3E98-9640-BBAB-34461A09398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48" name="Text Box 13">
          <a:extLst>
            <a:ext uri="{FF2B5EF4-FFF2-40B4-BE49-F238E27FC236}">
              <a16:creationId xmlns:a16="http://schemas.microsoft.com/office/drawing/2014/main" id="{9FE4BAF1-93BF-EA42-9C21-D5BFCED194B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09903"/>
    <xdr:sp macro="" textlink="">
      <xdr:nvSpPr>
        <xdr:cNvPr id="5649" name="Text Box 24">
          <a:extLst>
            <a:ext uri="{FF2B5EF4-FFF2-40B4-BE49-F238E27FC236}">
              <a16:creationId xmlns:a16="http://schemas.microsoft.com/office/drawing/2014/main" id="{EE710724-292C-8E4B-841A-6F25F6C9AD4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09903"/>
    <xdr:sp macro="" textlink="">
      <xdr:nvSpPr>
        <xdr:cNvPr id="5650" name="Text Box 24">
          <a:extLst>
            <a:ext uri="{FF2B5EF4-FFF2-40B4-BE49-F238E27FC236}">
              <a16:creationId xmlns:a16="http://schemas.microsoft.com/office/drawing/2014/main" id="{BC8EFE29-C668-4E4B-AB1B-8934EE8127B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51" name="Text Box 13">
          <a:extLst>
            <a:ext uri="{FF2B5EF4-FFF2-40B4-BE49-F238E27FC236}">
              <a16:creationId xmlns:a16="http://schemas.microsoft.com/office/drawing/2014/main" id="{0E5B0ED9-ED5A-8840-8397-C6F7BA2FFB8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5652" name="Text Box 13">
          <a:extLst>
            <a:ext uri="{FF2B5EF4-FFF2-40B4-BE49-F238E27FC236}">
              <a16:creationId xmlns:a16="http://schemas.microsoft.com/office/drawing/2014/main" id="{3747FB8C-9FC0-6944-9C5F-6B435408D02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653" name="Text Box 13">
          <a:extLst>
            <a:ext uri="{FF2B5EF4-FFF2-40B4-BE49-F238E27FC236}">
              <a16:creationId xmlns:a16="http://schemas.microsoft.com/office/drawing/2014/main" id="{220DEA5E-C6EC-8F46-B1C0-24E1F8AE71F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654" name="Text Box 13">
          <a:extLst>
            <a:ext uri="{FF2B5EF4-FFF2-40B4-BE49-F238E27FC236}">
              <a16:creationId xmlns:a16="http://schemas.microsoft.com/office/drawing/2014/main" id="{943F907C-ECBB-BB44-B9D8-84A9FB811D1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66549"/>
    <xdr:sp macro="" textlink="">
      <xdr:nvSpPr>
        <xdr:cNvPr id="5655" name="Text Box 24">
          <a:extLst>
            <a:ext uri="{FF2B5EF4-FFF2-40B4-BE49-F238E27FC236}">
              <a16:creationId xmlns:a16="http://schemas.microsoft.com/office/drawing/2014/main" id="{07E6C20B-67DB-9E4C-B65C-E8AB06EEF98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656" name="Text Box 13">
          <a:extLst>
            <a:ext uri="{FF2B5EF4-FFF2-40B4-BE49-F238E27FC236}">
              <a16:creationId xmlns:a16="http://schemas.microsoft.com/office/drawing/2014/main" id="{FFBE8916-BC93-214F-B294-A425F5190A8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657" name="Text Box 13">
          <a:extLst>
            <a:ext uri="{FF2B5EF4-FFF2-40B4-BE49-F238E27FC236}">
              <a16:creationId xmlns:a16="http://schemas.microsoft.com/office/drawing/2014/main" id="{39CEC4F4-B41C-3542-A463-59A3FE67454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66549"/>
    <xdr:sp macro="" textlink="">
      <xdr:nvSpPr>
        <xdr:cNvPr id="5658" name="Text Box 24">
          <a:extLst>
            <a:ext uri="{FF2B5EF4-FFF2-40B4-BE49-F238E27FC236}">
              <a16:creationId xmlns:a16="http://schemas.microsoft.com/office/drawing/2014/main" id="{2F4F021F-45D2-D54B-BD6B-C4AA55A4CA4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66549"/>
    <xdr:sp macro="" textlink="">
      <xdr:nvSpPr>
        <xdr:cNvPr id="5659" name="Text Box 24">
          <a:extLst>
            <a:ext uri="{FF2B5EF4-FFF2-40B4-BE49-F238E27FC236}">
              <a16:creationId xmlns:a16="http://schemas.microsoft.com/office/drawing/2014/main" id="{75A75B7D-CBF0-734A-9173-D21176ECB0C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660" name="Text Box 13">
          <a:extLst>
            <a:ext uri="{FF2B5EF4-FFF2-40B4-BE49-F238E27FC236}">
              <a16:creationId xmlns:a16="http://schemas.microsoft.com/office/drawing/2014/main" id="{4CA2E7F3-0A6A-204F-BCDE-39E81711B81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661" name="Text Box 13">
          <a:extLst>
            <a:ext uri="{FF2B5EF4-FFF2-40B4-BE49-F238E27FC236}">
              <a16:creationId xmlns:a16="http://schemas.microsoft.com/office/drawing/2014/main" id="{58C3284E-FF77-284D-8F8B-066C6951E61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662" name="Text Box 13">
          <a:extLst>
            <a:ext uri="{FF2B5EF4-FFF2-40B4-BE49-F238E27FC236}">
              <a16:creationId xmlns:a16="http://schemas.microsoft.com/office/drawing/2014/main" id="{B76A8DFD-E844-EC4A-BB04-F1B9C95C130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663" name="Text Box 13">
          <a:extLst>
            <a:ext uri="{FF2B5EF4-FFF2-40B4-BE49-F238E27FC236}">
              <a16:creationId xmlns:a16="http://schemas.microsoft.com/office/drawing/2014/main" id="{ED674784-8293-334D-81A0-C2F4C2B54EE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66549"/>
    <xdr:sp macro="" textlink="">
      <xdr:nvSpPr>
        <xdr:cNvPr id="5664" name="Text Box 24">
          <a:extLst>
            <a:ext uri="{FF2B5EF4-FFF2-40B4-BE49-F238E27FC236}">
              <a16:creationId xmlns:a16="http://schemas.microsoft.com/office/drawing/2014/main" id="{2DFA2BB7-F05A-FF44-86E7-9EB1767B725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665" name="Text Box 13">
          <a:extLst>
            <a:ext uri="{FF2B5EF4-FFF2-40B4-BE49-F238E27FC236}">
              <a16:creationId xmlns:a16="http://schemas.microsoft.com/office/drawing/2014/main" id="{98E0DFC5-7731-CD49-9125-24D73BEB79A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666" name="Text Box 13">
          <a:extLst>
            <a:ext uri="{FF2B5EF4-FFF2-40B4-BE49-F238E27FC236}">
              <a16:creationId xmlns:a16="http://schemas.microsoft.com/office/drawing/2014/main" id="{A9AA8237-E740-3F45-A701-B944C978DCA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66549"/>
    <xdr:sp macro="" textlink="">
      <xdr:nvSpPr>
        <xdr:cNvPr id="5667" name="Text Box 24">
          <a:extLst>
            <a:ext uri="{FF2B5EF4-FFF2-40B4-BE49-F238E27FC236}">
              <a16:creationId xmlns:a16="http://schemas.microsoft.com/office/drawing/2014/main" id="{617AB68B-9D85-5F4F-9784-A3FBBF4EB24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66549"/>
    <xdr:sp macro="" textlink="">
      <xdr:nvSpPr>
        <xdr:cNvPr id="5668" name="Text Box 24">
          <a:extLst>
            <a:ext uri="{FF2B5EF4-FFF2-40B4-BE49-F238E27FC236}">
              <a16:creationId xmlns:a16="http://schemas.microsoft.com/office/drawing/2014/main" id="{970DF463-A189-7045-BA95-13D2E029C2B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669" name="Text Box 13">
          <a:extLst>
            <a:ext uri="{FF2B5EF4-FFF2-40B4-BE49-F238E27FC236}">
              <a16:creationId xmlns:a16="http://schemas.microsoft.com/office/drawing/2014/main" id="{4C341753-5C19-1745-BA29-E3C9888BEC2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376074"/>
    <xdr:sp macro="" textlink="">
      <xdr:nvSpPr>
        <xdr:cNvPr id="5670" name="Text Box 13">
          <a:extLst>
            <a:ext uri="{FF2B5EF4-FFF2-40B4-BE49-F238E27FC236}">
              <a16:creationId xmlns:a16="http://schemas.microsoft.com/office/drawing/2014/main" id="{93435BA3-DB07-1E4C-8D11-DEC4EEDCED3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671" name="Text Box 13">
          <a:extLst>
            <a:ext uri="{FF2B5EF4-FFF2-40B4-BE49-F238E27FC236}">
              <a16:creationId xmlns:a16="http://schemas.microsoft.com/office/drawing/2014/main" id="{51DAEB7F-FAA1-FB48-A4FB-9071E6C8CA6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672" name="Text Box 13">
          <a:extLst>
            <a:ext uri="{FF2B5EF4-FFF2-40B4-BE49-F238E27FC236}">
              <a16:creationId xmlns:a16="http://schemas.microsoft.com/office/drawing/2014/main" id="{61F68A6E-FB4F-5C45-911D-5C346651808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5673" name="Text Box 24">
          <a:extLst>
            <a:ext uri="{FF2B5EF4-FFF2-40B4-BE49-F238E27FC236}">
              <a16:creationId xmlns:a16="http://schemas.microsoft.com/office/drawing/2014/main" id="{68478466-83AC-8545-9BC0-64791A63736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674" name="Text Box 13">
          <a:extLst>
            <a:ext uri="{FF2B5EF4-FFF2-40B4-BE49-F238E27FC236}">
              <a16:creationId xmlns:a16="http://schemas.microsoft.com/office/drawing/2014/main" id="{99E50703-EED5-F744-8574-D00B8B45D09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675" name="Text Box 13">
          <a:extLst>
            <a:ext uri="{FF2B5EF4-FFF2-40B4-BE49-F238E27FC236}">
              <a16:creationId xmlns:a16="http://schemas.microsoft.com/office/drawing/2014/main" id="{C1C67F84-C24A-5E41-915A-BA0455B62CB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5676" name="Text Box 24">
          <a:extLst>
            <a:ext uri="{FF2B5EF4-FFF2-40B4-BE49-F238E27FC236}">
              <a16:creationId xmlns:a16="http://schemas.microsoft.com/office/drawing/2014/main" id="{1E2DF4FE-2FDE-0544-B3DA-6CC75410CEC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5677" name="Text Box 24">
          <a:extLst>
            <a:ext uri="{FF2B5EF4-FFF2-40B4-BE49-F238E27FC236}">
              <a16:creationId xmlns:a16="http://schemas.microsoft.com/office/drawing/2014/main" id="{BE6A89BA-438B-EB43-B876-92E540FE3CB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678" name="Text Box 13">
          <a:extLst>
            <a:ext uri="{FF2B5EF4-FFF2-40B4-BE49-F238E27FC236}">
              <a16:creationId xmlns:a16="http://schemas.microsoft.com/office/drawing/2014/main" id="{0538D461-BAA7-CE4C-B4F0-E9491A3A08C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679" name="Text Box 13">
          <a:extLst>
            <a:ext uri="{FF2B5EF4-FFF2-40B4-BE49-F238E27FC236}">
              <a16:creationId xmlns:a16="http://schemas.microsoft.com/office/drawing/2014/main" id="{7BE103D3-8848-4946-87E1-03BD431EA40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680" name="Text Box 13">
          <a:extLst>
            <a:ext uri="{FF2B5EF4-FFF2-40B4-BE49-F238E27FC236}">
              <a16:creationId xmlns:a16="http://schemas.microsoft.com/office/drawing/2014/main" id="{2DB1FFED-4CE2-8747-84E6-FA1C780A515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681" name="Text Box 13">
          <a:extLst>
            <a:ext uri="{FF2B5EF4-FFF2-40B4-BE49-F238E27FC236}">
              <a16:creationId xmlns:a16="http://schemas.microsoft.com/office/drawing/2014/main" id="{965C2554-D6B2-2441-82C1-8C779CE585A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5682" name="Text Box 24">
          <a:extLst>
            <a:ext uri="{FF2B5EF4-FFF2-40B4-BE49-F238E27FC236}">
              <a16:creationId xmlns:a16="http://schemas.microsoft.com/office/drawing/2014/main" id="{5642782B-D054-B546-A1AF-36AFFC1EB2B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683" name="Text Box 13">
          <a:extLst>
            <a:ext uri="{FF2B5EF4-FFF2-40B4-BE49-F238E27FC236}">
              <a16:creationId xmlns:a16="http://schemas.microsoft.com/office/drawing/2014/main" id="{048B00B8-9E26-304A-8DBE-FC03FFBAA77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684" name="Text Box 13">
          <a:extLst>
            <a:ext uri="{FF2B5EF4-FFF2-40B4-BE49-F238E27FC236}">
              <a16:creationId xmlns:a16="http://schemas.microsoft.com/office/drawing/2014/main" id="{B0551CA3-0F5D-5D44-8288-7114D3EAA28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5685" name="Text Box 24">
          <a:extLst>
            <a:ext uri="{FF2B5EF4-FFF2-40B4-BE49-F238E27FC236}">
              <a16:creationId xmlns:a16="http://schemas.microsoft.com/office/drawing/2014/main" id="{AA9DD4AC-DEFB-874D-8F8F-615DA67B311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5686" name="Text Box 24">
          <a:extLst>
            <a:ext uri="{FF2B5EF4-FFF2-40B4-BE49-F238E27FC236}">
              <a16:creationId xmlns:a16="http://schemas.microsoft.com/office/drawing/2014/main" id="{F03E5386-7AC6-7745-A138-6707D626E1A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687" name="Text Box 13">
          <a:extLst>
            <a:ext uri="{FF2B5EF4-FFF2-40B4-BE49-F238E27FC236}">
              <a16:creationId xmlns:a16="http://schemas.microsoft.com/office/drawing/2014/main" id="{4DCC79F8-AD9D-6F44-9A00-03C32067E73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688" name="Text Box 13">
          <a:extLst>
            <a:ext uri="{FF2B5EF4-FFF2-40B4-BE49-F238E27FC236}">
              <a16:creationId xmlns:a16="http://schemas.microsoft.com/office/drawing/2014/main" id="{F21D9288-3019-0142-839A-329F9A55FF9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689" name="Text Box 13">
          <a:extLst>
            <a:ext uri="{FF2B5EF4-FFF2-40B4-BE49-F238E27FC236}">
              <a16:creationId xmlns:a16="http://schemas.microsoft.com/office/drawing/2014/main" id="{582BB474-7527-2040-9F98-EE595E6D2AC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690" name="Text Box 13">
          <a:extLst>
            <a:ext uri="{FF2B5EF4-FFF2-40B4-BE49-F238E27FC236}">
              <a16:creationId xmlns:a16="http://schemas.microsoft.com/office/drawing/2014/main" id="{1FCD359E-2F4D-D048-9605-E355E54DC39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5691" name="Text Box 24">
          <a:extLst>
            <a:ext uri="{FF2B5EF4-FFF2-40B4-BE49-F238E27FC236}">
              <a16:creationId xmlns:a16="http://schemas.microsoft.com/office/drawing/2014/main" id="{36FE3FF8-741B-5243-8DF3-E835C778CCC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692" name="Text Box 13">
          <a:extLst>
            <a:ext uri="{FF2B5EF4-FFF2-40B4-BE49-F238E27FC236}">
              <a16:creationId xmlns:a16="http://schemas.microsoft.com/office/drawing/2014/main" id="{77F0CDAC-9D62-4F4B-A10A-AC142C9D4D5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693" name="Text Box 13">
          <a:extLst>
            <a:ext uri="{FF2B5EF4-FFF2-40B4-BE49-F238E27FC236}">
              <a16:creationId xmlns:a16="http://schemas.microsoft.com/office/drawing/2014/main" id="{25202F01-3808-1B4F-AB2F-2E5C7C68E91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5694" name="Text Box 24">
          <a:extLst>
            <a:ext uri="{FF2B5EF4-FFF2-40B4-BE49-F238E27FC236}">
              <a16:creationId xmlns:a16="http://schemas.microsoft.com/office/drawing/2014/main" id="{472A0023-221D-5043-9324-F73FAE995EE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09903"/>
    <xdr:sp macro="" textlink="">
      <xdr:nvSpPr>
        <xdr:cNvPr id="5695" name="Text Box 24">
          <a:extLst>
            <a:ext uri="{FF2B5EF4-FFF2-40B4-BE49-F238E27FC236}">
              <a16:creationId xmlns:a16="http://schemas.microsoft.com/office/drawing/2014/main" id="{2CA65FD1-728C-4444-BB63-619627CCBBC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696" name="Text Box 13">
          <a:extLst>
            <a:ext uri="{FF2B5EF4-FFF2-40B4-BE49-F238E27FC236}">
              <a16:creationId xmlns:a16="http://schemas.microsoft.com/office/drawing/2014/main" id="{538A5138-BD57-F843-B455-93FF2D909B5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6</xdr:row>
      <xdr:rowOff>0</xdr:rowOff>
    </xdr:from>
    <xdr:ext cx="72313" cy="419428"/>
    <xdr:sp macro="" textlink="">
      <xdr:nvSpPr>
        <xdr:cNvPr id="5697" name="Text Box 13">
          <a:extLst>
            <a:ext uri="{FF2B5EF4-FFF2-40B4-BE49-F238E27FC236}">
              <a16:creationId xmlns:a16="http://schemas.microsoft.com/office/drawing/2014/main" id="{CF2EEE0D-FB0C-3A41-A399-1C34917EC4F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698" name="Text Box 13">
          <a:extLst>
            <a:ext uri="{FF2B5EF4-FFF2-40B4-BE49-F238E27FC236}">
              <a16:creationId xmlns:a16="http://schemas.microsoft.com/office/drawing/2014/main" id="{44474731-FE42-C44A-BFE0-4CC787C719F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699" name="Text Box 13">
          <a:extLst>
            <a:ext uri="{FF2B5EF4-FFF2-40B4-BE49-F238E27FC236}">
              <a16:creationId xmlns:a16="http://schemas.microsoft.com/office/drawing/2014/main" id="{6A96FE8E-4368-E540-B71E-6AA57A1C9A7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66549"/>
    <xdr:sp macro="" textlink="">
      <xdr:nvSpPr>
        <xdr:cNvPr id="5700" name="Text Box 24">
          <a:extLst>
            <a:ext uri="{FF2B5EF4-FFF2-40B4-BE49-F238E27FC236}">
              <a16:creationId xmlns:a16="http://schemas.microsoft.com/office/drawing/2014/main" id="{C27B59BA-3501-864A-9A44-EE6563CA382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701" name="Text Box 13">
          <a:extLst>
            <a:ext uri="{FF2B5EF4-FFF2-40B4-BE49-F238E27FC236}">
              <a16:creationId xmlns:a16="http://schemas.microsoft.com/office/drawing/2014/main" id="{DB8959A8-ACFC-8C41-8ABC-A481F4BD6F3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702" name="Text Box 13">
          <a:extLst>
            <a:ext uri="{FF2B5EF4-FFF2-40B4-BE49-F238E27FC236}">
              <a16:creationId xmlns:a16="http://schemas.microsoft.com/office/drawing/2014/main" id="{AEFB7003-1EFF-2F46-B5D2-4F7515061C9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66549"/>
    <xdr:sp macro="" textlink="">
      <xdr:nvSpPr>
        <xdr:cNvPr id="5703" name="Text Box 24">
          <a:extLst>
            <a:ext uri="{FF2B5EF4-FFF2-40B4-BE49-F238E27FC236}">
              <a16:creationId xmlns:a16="http://schemas.microsoft.com/office/drawing/2014/main" id="{A43560D9-59F7-5046-9EAC-6A498D6577F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66549"/>
    <xdr:sp macro="" textlink="">
      <xdr:nvSpPr>
        <xdr:cNvPr id="5704" name="Text Box 24">
          <a:extLst>
            <a:ext uri="{FF2B5EF4-FFF2-40B4-BE49-F238E27FC236}">
              <a16:creationId xmlns:a16="http://schemas.microsoft.com/office/drawing/2014/main" id="{71714D27-7E8B-174C-B35E-B95ADA5EC5B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705" name="Text Box 13">
          <a:extLst>
            <a:ext uri="{FF2B5EF4-FFF2-40B4-BE49-F238E27FC236}">
              <a16:creationId xmlns:a16="http://schemas.microsoft.com/office/drawing/2014/main" id="{9A6A3FDB-0842-C54E-8723-24D3DD8C039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706" name="Text Box 13">
          <a:extLst>
            <a:ext uri="{FF2B5EF4-FFF2-40B4-BE49-F238E27FC236}">
              <a16:creationId xmlns:a16="http://schemas.microsoft.com/office/drawing/2014/main" id="{600504BD-622F-D34C-A69F-DB746D8A42E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707" name="Text Box 13">
          <a:extLst>
            <a:ext uri="{FF2B5EF4-FFF2-40B4-BE49-F238E27FC236}">
              <a16:creationId xmlns:a16="http://schemas.microsoft.com/office/drawing/2014/main" id="{12DF9A64-912D-0E40-BC5A-80EB9498081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708" name="Text Box 13">
          <a:extLst>
            <a:ext uri="{FF2B5EF4-FFF2-40B4-BE49-F238E27FC236}">
              <a16:creationId xmlns:a16="http://schemas.microsoft.com/office/drawing/2014/main" id="{639325F7-2B2B-E34E-A8D8-EA519E10D68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66549"/>
    <xdr:sp macro="" textlink="">
      <xdr:nvSpPr>
        <xdr:cNvPr id="5709" name="Text Box 24">
          <a:extLst>
            <a:ext uri="{FF2B5EF4-FFF2-40B4-BE49-F238E27FC236}">
              <a16:creationId xmlns:a16="http://schemas.microsoft.com/office/drawing/2014/main" id="{F653D4A7-ED09-F145-A56D-2241C69BF14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710" name="Text Box 13">
          <a:extLst>
            <a:ext uri="{FF2B5EF4-FFF2-40B4-BE49-F238E27FC236}">
              <a16:creationId xmlns:a16="http://schemas.microsoft.com/office/drawing/2014/main" id="{72DC89CC-10B6-014C-82A9-25FFFB424AD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711" name="Text Box 13">
          <a:extLst>
            <a:ext uri="{FF2B5EF4-FFF2-40B4-BE49-F238E27FC236}">
              <a16:creationId xmlns:a16="http://schemas.microsoft.com/office/drawing/2014/main" id="{358611C0-F835-0B49-9F35-8D5A4A39D1B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66549"/>
    <xdr:sp macro="" textlink="">
      <xdr:nvSpPr>
        <xdr:cNvPr id="5712" name="Text Box 24">
          <a:extLst>
            <a:ext uri="{FF2B5EF4-FFF2-40B4-BE49-F238E27FC236}">
              <a16:creationId xmlns:a16="http://schemas.microsoft.com/office/drawing/2014/main" id="{92DB8291-2A4C-7941-9BE0-A61A96EC7B8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66549"/>
    <xdr:sp macro="" textlink="">
      <xdr:nvSpPr>
        <xdr:cNvPr id="5713" name="Text Box 24">
          <a:extLst>
            <a:ext uri="{FF2B5EF4-FFF2-40B4-BE49-F238E27FC236}">
              <a16:creationId xmlns:a16="http://schemas.microsoft.com/office/drawing/2014/main" id="{E73447C2-CFBE-4148-8E17-703CF8380A4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714" name="Text Box 13">
          <a:extLst>
            <a:ext uri="{FF2B5EF4-FFF2-40B4-BE49-F238E27FC236}">
              <a16:creationId xmlns:a16="http://schemas.microsoft.com/office/drawing/2014/main" id="{6FCEF40D-141C-5841-B0B4-F0E874A1021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376074"/>
    <xdr:sp macro="" textlink="">
      <xdr:nvSpPr>
        <xdr:cNvPr id="5715" name="Text Box 13">
          <a:extLst>
            <a:ext uri="{FF2B5EF4-FFF2-40B4-BE49-F238E27FC236}">
              <a16:creationId xmlns:a16="http://schemas.microsoft.com/office/drawing/2014/main" id="{2AFC2B39-8754-DA4C-8847-02AC93E7DF4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716" name="Text Box 13">
          <a:extLst>
            <a:ext uri="{FF2B5EF4-FFF2-40B4-BE49-F238E27FC236}">
              <a16:creationId xmlns:a16="http://schemas.microsoft.com/office/drawing/2014/main" id="{5188AD24-8B17-2047-9D48-91242658B81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717" name="Text Box 13">
          <a:extLst>
            <a:ext uri="{FF2B5EF4-FFF2-40B4-BE49-F238E27FC236}">
              <a16:creationId xmlns:a16="http://schemas.microsoft.com/office/drawing/2014/main" id="{04411C9B-14FA-0E42-93FB-EE43BAE2CF8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5718" name="Text Box 24">
          <a:extLst>
            <a:ext uri="{FF2B5EF4-FFF2-40B4-BE49-F238E27FC236}">
              <a16:creationId xmlns:a16="http://schemas.microsoft.com/office/drawing/2014/main" id="{AFBBB37B-D026-5847-B818-928F74B4E23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719" name="Text Box 13">
          <a:extLst>
            <a:ext uri="{FF2B5EF4-FFF2-40B4-BE49-F238E27FC236}">
              <a16:creationId xmlns:a16="http://schemas.microsoft.com/office/drawing/2014/main" id="{929AC67F-775D-AD4C-B7E1-F3F77CE6C22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720" name="Text Box 13">
          <a:extLst>
            <a:ext uri="{FF2B5EF4-FFF2-40B4-BE49-F238E27FC236}">
              <a16:creationId xmlns:a16="http://schemas.microsoft.com/office/drawing/2014/main" id="{CAFADDD5-D100-2044-A254-28B097689FF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5721" name="Text Box 24">
          <a:extLst>
            <a:ext uri="{FF2B5EF4-FFF2-40B4-BE49-F238E27FC236}">
              <a16:creationId xmlns:a16="http://schemas.microsoft.com/office/drawing/2014/main" id="{0B4DBA84-B583-B74C-B6E8-20FDEECA460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5722" name="Text Box 24">
          <a:extLst>
            <a:ext uri="{FF2B5EF4-FFF2-40B4-BE49-F238E27FC236}">
              <a16:creationId xmlns:a16="http://schemas.microsoft.com/office/drawing/2014/main" id="{E861A292-4351-AD43-B6AF-0CFCF3C8ED0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723" name="Text Box 13">
          <a:extLst>
            <a:ext uri="{FF2B5EF4-FFF2-40B4-BE49-F238E27FC236}">
              <a16:creationId xmlns:a16="http://schemas.microsoft.com/office/drawing/2014/main" id="{A327EF4B-9462-CE4A-AA0B-5C5953187AD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724" name="Text Box 13">
          <a:extLst>
            <a:ext uri="{FF2B5EF4-FFF2-40B4-BE49-F238E27FC236}">
              <a16:creationId xmlns:a16="http://schemas.microsoft.com/office/drawing/2014/main" id="{0ABD0386-DF46-354C-95A8-3C760BCD0DF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725" name="Text Box 13">
          <a:extLst>
            <a:ext uri="{FF2B5EF4-FFF2-40B4-BE49-F238E27FC236}">
              <a16:creationId xmlns:a16="http://schemas.microsoft.com/office/drawing/2014/main" id="{3187CC2F-A5B0-0145-936E-17BD2C3F955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726" name="Text Box 13">
          <a:extLst>
            <a:ext uri="{FF2B5EF4-FFF2-40B4-BE49-F238E27FC236}">
              <a16:creationId xmlns:a16="http://schemas.microsoft.com/office/drawing/2014/main" id="{CE6B7B74-5DDB-4045-AB8C-026B88C59D8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5727" name="Text Box 24">
          <a:extLst>
            <a:ext uri="{FF2B5EF4-FFF2-40B4-BE49-F238E27FC236}">
              <a16:creationId xmlns:a16="http://schemas.microsoft.com/office/drawing/2014/main" id="{C5C9AD64-4FF1-2D4C-B491-87ECB94EB0D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728" name="Text Box 13">
          <a:extLst>
            <a:ext uri="{FF2B5EF4-FFF2-40B4-BE49-F238E27FC236}">
              <a16:creationId xmlns:a16="http://schemas.microsoft.com/office/drawing/2014/main" id="{FFE59CB4-9A94-EB40-ADDB-F43CC0209F3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729" name="Text Box 13">
          <a:extLst>
            <a:ext uri="{FF2B5EF4-FFF2-40B4-BE49-F238E27FC236}">
              <a16:creationId xmlns:a16="http://schemas.microsoft.com/office/drawing/2014/main" id="{A198F87A-B996-C045-8F41-8F5DB5112BD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5730" name="Text Box 24">
          <a:extLst>
            <a:ext uri="{FF2B5EF4-FFF2-40B4-BE49-F238E27FC236}">
              <a16:creationId xmlns:a16="http://schemas.microsoft.com/office/drawing/2014/main" id="{1B5897C6-85C3-7E4A-BFCE-F01DFC309D9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5731" name="Text Box 24">
          <a:extLst>
            <a:ext uri="{FF2B5EF4-FFF2-40B4-BE49-F238E27FC236}">
              <a16:creationId xmlns:a16="http://schemas.microsoft.com/office/drawing/2014/main" id="{DCF451FB-E617-1643-A16E-AE932D460D9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732" name="Text Box 13">
          <a:extLst>
            <a:ext uri="{FF2B5EF4-FFF2-40B4-BE49-F238E27FC236}">
              <a16:creationId xmlns:a16="http://schemas.microsoft.com/office/drawing/2014/main" id="{D919BF10-F811-7C41-9EE6-BF65992CAD9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733" name="Text Box 13">
          <a:extLst>
            <a:ext uri="{FF2B5EF4-FFF2-40B4-BE49-F238E27FC236}">
              <a16:creationId xmlns:a16="http://schemas.microsoft.com/office/drawing/2014/main" id="{65E9C9E0-2BCE-EF4D-809F-E40B42EADAC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734" name="Text Box 13">
          <a:extLst>
            <a:ext uri="{FF2B5EF4-FFF2-40B4-BE49-F238E27FC236}">
              <a16:creationId xmlns:a16="http://schemas.microsoft.com/office/drawing/2014/main" id="{312C4CF2-AE0E-B84D-A9F2-953D7E04EA2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735" name="Text Box 13">
          <a:extLst>
            <a:ext uri="{FF2B5EF4-FFF2-40B4-BE49-F238E27FC236}">
              <a16:creationId xmlns:a16="http://schemas.microsoft.com/office/drawing/2014/main" id="{0563E540-1375-BE44-9C09-8009EF0578B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5736" name="Text Box 24">
          <a:extLst>
            <a:ext uri="{FF2B5EF4-FFF2-40B4-BE49-F238E27FC236}">
              <a16:creationId xmlns:a16="http://schemas.microsoft.com/office/drawing/2014/main" id="{60187C9B-14F1-824B-8EA7-195035CEE06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737" name="Text Box 13">
          <a:extLst>
            <a:ext uri="{FF2B5EF4-FFF2-40B4-BE49-F238E27FC236}">
              <a16:creationId xmlns:a16="http://schemas.microsoft.com/office/drawing/2014/main" id="{0605C602-ED46-2441-9AA7-6E52CBE502F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738" name="Text Box 13">
          <a:extLst>
            <a:ext uri="{FF2B5EF4-FFF2-40B4-BE49-F238E27FC236}">
              <a16:creationId xmlns:a16="http://schemas.microsoft.com/office/drawing/2014/main" id="{F38FD8DD-5BB3-B341-837B-5C96AA9A0CA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5739" name="Text Box 24">
          <a:extLst>
            <a:ext uri="{FF2B5EF4-FFF2-40B4-BE49-F238E27FC236}">
              <a16:creationId xmlns:a16="http://schemas.microsoft.com/office/drawing/2014/main" id="{65E02DA7-75B9-9A44-AB19-468DFF0E6DC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09903"/>
    <xdr:sp macro="" textlink="">
      <xdr:nvSpPr>
        <xdr:cNvPr id="5740" name="Text Box 24">
          <a:extLst>
            <a:ext uri="{FF2B5EF4-FFF2-40B4-BE49-F238E27FC236}">
              <a16:creationId xmlns:a16="http://schemas.microsoft.com/office/drawing/2014/main" id="{E883B51A-E227-8143-8C52-4CBA2435C02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741" name="Text Box 13">
          <a:extLst>
            <a:ext uri="{FF2B5EF4-FFF2-40B4-BE49-F238E27FC236}">
              <a16:creationId xmlns:a16="http://schemas.microsoft.com/office/drawing/2014/main" id="{86F9E7CC-994C-FC4D-95F1-8186D6CE78E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7</xdr:row>
      <xdr:rowOff>0</xdr:rowOff>
    </xdr:from>
    <xdr:ext cx="72313" cy="419428"/>
    <xdr:sp macro="" textlink="">
      <xdr:nvSpPr>
        <xdr:cNvPr id="5742" name="Text Box 13">
          <a:extLst>
            <a:ext uri="{FF2B5EF4-FFF2-40B4-BE49-F238E27FC236}">
              <a16:creationId xmlns:a16="http://schemas.microsoft.com/office/drawing/2014/main" id="{52CA11DC-B525-7240-8D3A-909DE86468A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743" name="Text Box 13">
          <a:extLst>
            <a:ext uri="{FF2B5EF4-FFF2-40B4-BE49-F238E27FC236}">
              <a16:creationId xmlns:a16="http://schemas.microsoft.com/office/drawing/2014/main" id="{21730B36-8892-E740-AC57-EC8EAA2BA19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744" name="Text Box 13">
          <a:extLst>
            <a:ext uri="{FF2B5EF4-FFF2-40B4-BE49-F238E27FC236}">
              <a16:creationId xmlns:a16="http://schemas.microsoft.com/office/drawing/2014/main" id="{371B2E95-4EB8-104A-BBED-D592B84E959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66549"/>
    <xdr:sp macro="" textlink="">
      <xdr:nvSpPr>
        <xdr:cNvPr id="5745" name="Text Box 24">
          <a:extLst>
            <a:ext uri="{FF2B5EF4-FFF2-40B4-BE49-F238E27FC236}">
              <a16:creationId xmlns:a16="http://schemas.microsoft.com/office/drawing/2014/main" id="{0A295522-D057-EE4C-B3C9-3C4F2BDF61F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746" name="Text Box 13">
          <a:extLst>
            <a:ext uri="{FF2B5EF4-FFF2-40B4-BE49-F238E27FC236}">
              <a16:creationId xmlns:a16="http://schemas.microsoft.com/office/drawing/2014/main" id="{8EE71B11-5069-E14F-84D9-1C140B85F27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747" name="Text Box 13">
          <a:extLst>
            <a:ext uri="{FF2B5EF4-FFF2-40B4-BE49-F238E27FC236}">
              <a16:creationId xmlns:a16="http://schemas.microsoft.com/office/drawing/2014/main" id="{4BF52E60-25AF-0947-BE5E-2146A2B489E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66549"/>
    <xdr:sp macro="" textlink="">
      <xdr:nvSpPr>
        <xdr:cNvPr id="5748" name="Text Box 24">
          <a:extLst>
            <a:ext uri="{FF2B5EF4-FFF2-40B4-BE49-F238E27FC236}">
              <a16:creationId xmlns:a16="http://schemas.microsoft.com/office/drawing/2014/main" id="{8E0C02B0-221B-E04A-B044-824190A2569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66549"/>
    <xdr:sp macro="" textlink="">
      <xdr:nvSpPr>
        <xdr:cNvPr id="5749" name="Text Box 24">
          <a:extLst>
            <a:ext uri="{FF2B5EF4-FFF2-40B4-BE49-F238E27FC236}">
              <a16:creationId xmlns:a16="http://schemas.microsoft.com/office/drawing/2014/main" id="{4C1105AE-26BC-E44C-A6B0-AFA6D25EEA6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750" name="Text Box 13">
          <a:extLst>
            <a:ext uri="{FF2B5EF4-FFF2-40B4-BE49-F238E27FC236}">
              <a16:creationId xmlns:a16="http://schemas.microsoft.com/office/drawing/2014/main" id="{BD816F71-25BF-7149-BA34-C2892D2EF50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751" name="Text Box 13">
          <a:extLst>
            <a:ext uri="{FF2B5EF4-FFF2-40B4-BE49-F238E27FC236}">
              <a16:creationId xmlns:a16="http://schemas.microsoft.com/office/drawing/2014/main" id="{1854DCCD-4814-2042-AE11-A1A5E11D0EB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752" name="Text Box 13">
          <a:extLst>
            <a:ext uri="{FF2B5EF4-FFF2-40B4-BE49-F238E27FC236}">
              <a16:creationId xmlns:a16="http://schemas.microsoft.com/office/drawing/2014/main" id="{762CFD2A-2235-C94E-9722-0DEFA89CBE5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753" name="Text Box 13">
          <a:extLst>
            <a:ext uri="{FF2B5EF4-FFF2-40B4-BE49-F238E27FC236}">
              <a16:creationId xmlns:a16="http://schemas.microsoft.com/office/drawing/2014/main" id="{04883861-895D-814E-AC9F-67A26FF7F2D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66549"/>
    <xdr:sp macro="" textlink="">
      <xdr:nvSpPr>
        <xdr:cNvPr id="5754" name="Text Box 24">
          <a:extLst>
            <a:ext uri="{FF2B5EF4-FFF2-40B4-BE49-F238E27FC236}">
              <a16:creationId xmlns:a16="http://schemas.microsoft.com/office/drawing/2014/main" id="{68F688AB-5CEE-6E4B-A970-E988E86C465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755" name="Text Box 13">
          <a:extLst>
            <a:ext uri="{FF2B5EF4-FFF2-40B4-BE49-F238E27FC236}">
              <a16:creationId xmlns:a16="http://schemas.microsoft.com/office/drawing/2014/main" id="{A8B34C6B-9221-4943-ABAD-266360B1F9E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756" name="Text Box 13">
          <a:extLst>
            <a:ext uri="{FF2B5EF4-FFF2-40B4-BE49-F238E27FC236}">
              <a16:creationId xmlns:a16="http://schemas.microsoft.com/office/drawing/2014/main" id="{6537560E-826C-8D4D-B24E-697A7570604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66549"/>
    <xdr:sp macro="" textlink="">
      <xdr:nvSpPr>
        <xdr:cNvPr id="5757" name="Text Box 24">
          <a:extLst>
            <a:ext uri="{FF2B5EF4-FFF2-40B4-BE49-F238E27FC236}">
              <a16:creationId xmlns:a16="http://schemas.microsoft.com/office/drawing/2014/main" id="{06DCB137-C8E2-694F-9EDB-63DE9198583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66549"/>
    <xdr:sp macro="" textlink="">
      <xdr:nvSpPr>
        <xdr:cNvPr id="5758" name="Text Box 24">
          <a:extLst>
            <a:ext uri="{FF2B5EF4-FFF2-40B4-BE49-F238E27FC236}">
              <a16:creationId xmlns:a16="http://schemas.microsoft.com/office/drawing/2014/main" id="{AC1B519D-5E10-D54A-A42D-80327568D86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759" name="Text Box 13">
          <a:extLst>
            <a:ext uri="{FF2B5EF4-FFF2-40B4-BE49-F238E27FC236}">
              <a16:creationId xmlns:a16="http://schemas.microsoft.com/office/drawing/2014/main" id="{3D7FB562-2F67-C14A-A12E-0754D2BAC9B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376074"/>
    <xdr:sp macro="" textlink="">
      <xdr:nvSpPr>
        <xdr:cNvPr id="5760" name="Text Box 13">
          <a:extLst>
            <a:ext uri="{FF2B5EF4-FFF2-40B4-BE49-F238E27FC236}">
              <a16:creationId xmlns:a16="http://schemas.microsoft.com/office/drawing/2014/main" id="{892E8011-B7FF-3243-8EE6-0D0B57625A8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761" name="Text Box 13">
          <a:extLst>
            <a:ext uri="{FF2B5EF4-FFF2-40B4-BE49-F238E27FC236}">
              <a16:creationId xmlns:a16="http://schemas.microsoft.com/office/drawing/2014/main" id="{3E595B96-F77F-5041-9B34-519721F9773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762" name="Text Box 13">
          <a:extLst>
            <a:ext uri="{FF2B5EF4-FFF2-40B4-BE49-F238E27FC236}">
              <a16:creationId xmlns:a16="http://schemas.microsoft.com/office/drawing/2014/main" id="{7B0940C9-28CC-4A4B-B439-FACB71C6454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5763" name="Text Box 24">
          <a:extLst>
            <a:ext uri="{FF2B5EF4-FFF2-40B4-BE49-F238E27FC236}">
              <a16:creationId xmlns:a16="http://schemas.microsoft.com/office/drawing/2014/main" id="{09474B5D-4FDE-0C4C-9973-66924DD9804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764" name="Text Box 13">
          <a:extLst>
            <a:ext uri="{FF2B5EF4-FFF2-40B4-BE49-F238E27FC236}">
              <a16:creationId xmlns:a16="http://schemas.microsoft.com/office/drawing/2014/main" id="{7B4A13BD-0F99-164F-B7B8-183B9B436D1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765" name="Text Box 13">
          <a:extLst>
            <a:ext uri="{FF2B5EF4-FFF2-40B4-BE49-F238E27FC236}">
              <a16:creationId xmlns:a16="http://schemas.microsoft.com/office/drawing/2014/main" id="{9EBFC7A3-F9D3-D84F-811A-F904FE52CEA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5766" name="Text Box 24">
          <a:extLst>
            <a:ext uri="{FF2B5EF4-FFF2-40B4-BE49-F238E27FC236}">
              <a16:creationId xmlns:a16="http://schemas.microsoft.com/office/drawing/2014/main" id="{689902E9-79C0-384E-952C-F5F76F74CC6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5767" name="Text Box 24">
          <a:extLst>
            <a:ext uri="{FF2B5EF4-FFF2-40B4-BE49-F238E27FC236}">
              <a16:creationId xmlns:a16="http://schemas.microsoft.com/office/drawing/2014/main" id="{45A22348-2DC0-0D48-B5FB-8EC8A432948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768" name="Text Box 13">
          <a:extLst>
            <a:ext uri="{FF2B5EF4-FFF2-40B4-BE49-F238E27FC236}">
              <a16:creationId xmlns:a16="http://schemas.microsoft.com/office/drawing/2014/main" id="{4EE6A691-EE6B-FB4B-A9DD-675B8BC043A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769" name="Text Box 13">
          <a:extLst>
            <a:ext uri="{FF2B5EF4-FFF2-40B4-BE49-F238E27FC236}">
              <a16:creationId xmlns:a16="http://schemas.microsoft.com/office/drawing/2014/main" id="{C08C4ED0-4C90-E341-8173-593E4179E91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770" name="Text Box 13">
          <a:extLst>
            <a:ext uri="{FF2B5EF4-FFF2-40B4-BE49-F238E27FC236}">
              <a16:creationId xmlns:a16="http://schemas.microsoft.com/office/drawing/2014/main" id="{262F992C-1D74-AF48-95D2-4808A71A3DF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771" name="Text Box 13">
          <a:extLst>
            <a:ext uri="{FF2B5EF4-FFF2-40B4-BE49-F238E27FC236}">
              <a16:creationId xmlns:a16="http://schemas.microsoft.com/office/drawing/2014/main" id="{861695D2-2327-5942-AD3B-2623B45FF4D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5772" name="Text Box 24">
          <a:extLst>
            <a:ext uri="{FF2B5EF4-FFF2-40B4-BE49-F238E27FC236}">
              <a16:creationId xmlns:a16="http://schemas.microsoft.com/office/drawing/2014/main" id="{BD025D5C-EB9D-E049-8FD8-DD292222CCD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773" name="Text Box 13">
          <a:extLst>
            <a:ext uri="{FF2B5EF4-FFF2-40B4-BE49-F238E27FC236}">
              <a16:creationId xmlns:a16="http://schemas.microsoft.com/office/drawing/2014/main" id="{6B0339A0-6320-E043-87C6-B84CA6328CB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774" name="Text Box 13">
          <a:extLst>
            <a:ext uri="{FF2B5EF4-FFF2-40B4-BE49-F238E27FC236}">
              <a16:creationId xmlns:a16="http://schemas.microsoft.com/office/drawing/2014/main" id="{40D6078B-2805-C64E-96A4-95B6675BF26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5775" name="Text Box 24">
          <a:extLst>
            <a:ext uri="{FF2B5EF4-FFF2-40B4-BE49-F238E27FC236}">
              <a16:creationId xmlns:a16="http://schemas.microsoft.com/office/drawing/2014/main" id="{8A2B9E45-0484-F546-A3D2-2249A496802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5776" name="Text Box 24">
          <a:extLst>
            <a:ext uri="{FF2B5EF4-FFF2-40B4-BE49-F238E27FC236}">
              <a16:creationId xmlns:a16="http://schemas.microsoft.com/office/drawing/2014/main" id="{85C47BA0-70D7-A943-9FE0-7A0CAFBA9B3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777" name="Text Box 13">
          <a:extLst>
            <a:ext uri="{FF2B5EF4-FFF2-40B4-BE49-F238E27FC236}">
              <a16:creationId xmlns:a16="http://schemas.microsoft.com/office/drawing/2014/main" id="{E01109AD-A2D1-D142-A9DF-4E0D0F9AB0D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778" name="Text Box 13">
          <a:extLst>
            <a:ext uri="{FF2B5EF4-FFF2-40B4-BE49-F238E27FC236}">
              <a16:creationId xmlns:a16="http://schemas.microsoft.com/office/drawing/2014/main" id="{4BEB2D9B-B5B2-384E-916F-A2F91927FE9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779" name="Text Box 13">
          <a:extLst>
            <a:ext uri="{FF2B5EF4-FFF2-40B4-BE49-F238E27FC236}">
              <a16:creationId xmlns:a16="http://schemas.microsoft.com/office/drawing/2014/main" id="{C318F6FE-8170-1148-8516-94647C4981B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780" name="Text Box 13">
          <a:extLst>
            <a:ext uri="{FF2B5EF4-FFF2-40B4-BE49-F238E27FC236}">
              <a16:creationId xmlns:a16="http://schemas.microsoft.com/office/drawing/2014/main" id="{EB0E3935-50AF-1744-87FF-61C74EDBFE5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5781" name="Text Box 24">
          <a:extLst>
            <a:ext uri="{FF2B5EF4-FFF2-40B4-BE49-F238E27FC236}">
              <a16:creationId xmlns:a16="http://schemas.microsoft.com/office/drawing/2014/main" id="{8B4027A3-1120-4B40-B97B-E7002501430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782" name="Text Box 13">
          <a:extLst>
            <a:ext uri="{FF2B5EF4-FFF2-40B4-BE49-F238E27FC236}">
              <a16:creationId xmlns:a16="http://schemas.microsoft.com/office/drawing/2014/main" id="{E3A0F964-8DF6-0A4B-BB41-D42408C6922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783" name="Text Box 13">
          <a:extLst>
            <a:ext uri="{FF2B5EF4-FFF2-40B4-BE49-F238E27FC236}">
              <a16:creationId xmlns:a16="http://schemas.microsoft.com/office/drawing/2014/main" id="{B0D0C07A-2259-F142-BFE7-F5A6F184B2A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5784" name="Text Box 24">
          <a:extLst>
            <a:ext uri="{FF2B5EF4-FFF2-40B4-BE49-F238E27FC236}">
              <a16:creationId xmlns:a16="http://schemas.microsoft.com/office/drawing/2014/main" id="{5F744996-91D5-6246-9594-4BB457A8EC3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09903"/>
    <xdr:sp macro="" textlink="">
      <xdr:nvSpPr>
        <xdr:cNvPr id="5785" name="Text Box 24">
          <a:extLst>
            <a:ext uri="{FF2B5EF4-FFF2-40B4-BE49-F238E27FC236}">
              <a16:creationId xmlns:a16="http://schemas.microsoft.com/office/drawing/2014/main" id="{D6EACEFB-2942-554D-B02B-9E152E8DBA8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786" name="Text Box 13">
          <a:extLst>
            <a:ext uri="{FF2B5EF4-FFF2-40B4-BE49-F238E27FC236}">
              <a16:creationId xmlns:a16="http://schemas.microsoft.com/office/drawing/2014/main" id="{B14188F5-024D-E943-97AA-68276B17FFE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8</xdr:row>
      <xdr:rowOff>0</xdr:rowOff>
    </xdr:from>
    <xdr:ext cx="72313" cy="419428"/>
    <xdr:sp macro="" textlink="">
      <xdr:nvSpPr>
        <xdr:cNvPr id="5787" name="Text Box 13">
          <a:extLst>
            <a:ext uri="{FF2B5EF4-FFF2-40B4-BE49-F238E27FC236}">
              <a16:creationId xmlns:a16="http://schemas.microsoft.com/office/drawing/2014/main" id="{2AF46C8D-D304-2440-BB7F-C72F3A51F25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788" name="Text Box 13">
          <a:extLst>
            <a:ext uri="{FF2B5EF4-FFF2-40B4-BE49-F238E27FC236}">
              <a16:creationId xmlns:a16="http://schemas.microsoft.com/office/drawing/2014/main" id="{81243440-AF87-B942-B25C-2EA5C48CFED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789" name="Text Box 13">
          <a:extLst>
            <a:ext uri="{FF2B5EF4-FFF2-40B4-BE49-F238E27FC236}">
              <a16:creationId xmlns:a16="http://schemas.microsoft.com/office/drawing/2014/main" id="{10ED3A27-4CC9-9D4E-85C7-77D3BE09657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66549"/>
    <xdr:sp macro="" textlink="">
      <xdr:nvSpPr>
        <xdr:cNvPr id="5790" name="Text Box 24">
          <a:extLst>
            <a:ext uri="{FF2B5EF4-FFF2-40B4-BE49-F238E27FC236}">
              <a16:creationId xmlns:a16="http://schemas.microsoft.com/office/drawing/2014/main" id="{F765FA42-A988-AF42-9C31-4651D3DEB93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791" name="Text Box 13">
          <a:extLst>
            <a:ext uri="{FF2B5EF4-FFF2-40B4-BE49-F238E27FC236}">
              <a16:creationId xmlns:a16="http://schemas.microsoft.com/office/drawing/2014/main" id="{5B2957F9-7DD4-004A-8E99-BFF9B4B572C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792" name="Text Box 13">
          <a:extLst>
            <a:ext uri="{FF2B5EF4-FFF2-40B4-BE49-F238E27FC236}">
              <a16:creationId xmlns:a16="http://schemas.microsoft.com/office/drawing/2014/main" id="{FD6833D1-C704-674A-AE40-DC43604232D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66549"/>
    <xdr:sp macro="" textlink="">
      <xdr:nvSpPr>
        <xdr:cNvPr id="5793" name="Text Box 24">
          <a:extLst>
            <a:ext uri="{FF2B5EF4-FFF2-40B4-BE49-F238E27FC236}">
              <a16:creationId xmlns:a16="http://schemas.microsoft.com/office/drawing/2014/main" id="{E9044DAE-D96F-834C-B47F-37C177CA20E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66549"/>
    <xdr:sp macro="" textlink="">
      <xdr:nvSpPr>
        <xdr:cNvPr id="5794" name="Text Box 24">
          <a:extLst>
            <a:ext uri="{FF2B5EF4-FFF2-40B4-BE49-F238E27FC236}">
              <a16:creationId xmlns:a16="http://schemas.microsoft.com/office/drawing/2014/main" id="{C3D62FA6-C79A-8D4C-9F9B-B13EECFFB31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795" name="Text Box 13">
          <a:extLst>
            <a:ext uri="{FF2B5EF4-FFF2-40B4-BE49-F238E27FC236}">
              <a16:creationId xmlns:a16="http://schemas.microsoft.com/office/drawing/2014/main" id="{CA43CCC2-8244-7344-9963-30F28435C61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796" name="Text Box 13">
          <a:extLst>
            <a:ext uri="{FF2B5EF4-FFF2-40B4-BE49-F238E27FC236}">
              <a16:creationId xmlns:a16="http://schemas.microsoft.com/office/drawing/2014/main" id="{4AB58053-4C32-DE44-A1AF-F2656C3B4BF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797" name="Text Box 13">
          <a:extLst>
            <a:ext uri="{FF2B5EF4-FFF2-40B4-BE49-F238E27FC236}">
              <a16:creationId xmlns:a16="http://schemas.microsoft.com/office/drawing/2014/main" id="{6A32AA6B-E48E-9647-BCA1-53396F9526C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798" name="Text Box 13">
          <a:extLst>
            <a:ext uri="{FF2B5EF4-FFF2-40B4-BE49-F238E27FC236}">
              <a16:creationId xmlns:a16="http://schemas.microsoft.com/office/drawing/2014/main" id="{213D0B0C-DB8A-4E45-BC72-804D3499520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66549"/>
    <xdr:sp macro="" textlink="">
      <xdr:nvSpPr>
        <xdr:cNvPr id="5799" name="Text Box 24">
          <a:extLst>
            <a:ext uri="{FF2B5EF4-FFF2-40B4-BE49-F238E27FC236}">
              <a16:creationId xmlns:a16="http://schemas.microsoft.com/office/drawing/2014/main" id="{B5771BD8-D1E6-8343-83AA-80098AD4134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800" name="Text Box 13">
          <a:extLst>
            <a:ext uri="{FF2B5EF4-FFF2-40B4-BE49-F238E27FC236}">
              <a16:creationId xmlns:a16="http://schemas.microsoft.com/office/drawing/2014/main" id="{1302304B-CE6A-D843-9271-FD37ADDDA03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801" name="Text Box 13">
          <a:extLst>
            <a:ext uri="{FF2B5EF4-FFF2-40B4-BE49-F238E27FC236}">
              <a16:creationId xmlns:a16="http://schemas.microsoft.com/office/drawing/2014/main" id="{7D44949A-9539-C44C-8F2C-ADC2C800D14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66549"/>
    <xdr:sp macro="" textlink="">
      <xdr:nvSpPr>
        <xdr:cNvPr id="5802" name="Text Box 24">
          <a:extLst>
            <a:ext uri="{FF2B5EF4-FFF2-40B4-BE49-F238E27FC236}">
              <a16:creationId xmlns:a16="http://schemas.microsoft.com/office/drawing/2014/main" id="{4251B4E1-75FA-AC44-AD6A-158F6F78FAA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66549"/>
    <xdr:sp macro="" textlink="">
      <xdr:nvSpPr>
        <xdr:cNvPr id="5803" name="Text Box 24">
          <a:extLst>
            <a:ext uri="{FF2B5EF4-FFF2-40B4-BE49-F238E27FC236}">
              <a16:creationId xmlns:a16="http://schemas.microsoft.com/office/drawing/2014/main" id="{A4FFCA7E-A3C8-7243-BD54-ADAC0968DFB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804" name="Text Box 13">
          <a:extLst>
            <a:ext uri="{FF2B5EF4-FFF2-40B4-BE49-F238E27FC236}">
              <a16:creationId xmlns:a16="http://schemas.microsoft.com/office/drawing/2014/main" id="{CBF4AF22-4386-544A-AC09-E6235505978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376074"/>
    <xdr:sp macro="" textlink="">
      <xdr:nvSpPr>
        <xdr:cNvPr id="5805" name="Text Box 13">
          <a:extLst>
            <a:ext uri="{FF2B5EF4-FFF2-40B4-BE49-F238E27FC236}">
              <a16:creationId xmlns:a16="http://schemas.microsoft.com/office/drawing/2014/main" id="{43179B38-45AE-2242-B4D6-B262B392EAA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806" name="Text Box 13">
          <a:extLst>
            <a:ext uri="{FF2B5EF4-FFF2-40B4-BE49-F238E27FC236}">
              <a16:creationId xmlns:a16="http://schemas.microsoft.com/office/drawing/2014/main" id="{8EB16F50-D2B9-B04A-8526-EB5A8180177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807" name="Text Box 13">
          <a:extLst>
            <a:ext uri="{FF2B5EF4-FFF2-40B4-BE49-F238E27FC236}">
              <a16:creationId xmlns:a16="http://schemas.microsoft.com/office/drawing/2014/main" id="{2DEB856B-2BAC-8846-B3E3-E2ACFA92CDD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808" name="Text Box 24">
          <a:extLst>
            <a:ext uri="{FF2B5EF4-FFF2-40B4-BE49-F238E27FC236}">
              <a16:creationId xmlns:a16="http://schemas.microsoft.com/office/drawing/2014/main" id="{49461C8C-AD49-2941-9F45-5B3E420F791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809" name="Text Box 13">
          <a:extLst>
            <a:ext uri="{FF2B5EF4-FFF2-40B4-BE49-F238E27FC236}">
              <a16:creationId xmlns:a16="http://schemas.microsoft.com/office/drawing/2014/main" id="{5378FA3A-B8A5-1A49-B293-6801437BCC1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810" name="Text Box 13">
          <a:extLst>
            <a:ext uri="{FF2B5EF4-FFF2-40B4-BE49-F238E27FC236}">
              <a16:creationId xmlns:a16="http://schemas.microsoft.com/office/drawing/2014/main" id="{45D7723B-A2F6-DB47-A73F-E95360A7273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811" name="Text Box 24">
          <a:extLst>
            <a:ext uri="{FF2B5EF4-FFF2-40B4-BE49-F238E27FC236}">
              <a16:creationId xmlns:a16="http://schemas.microsoft.com/office/drawing/2014/main" id="{439A595B-F142-7849-B5D2-AB5D2077A8A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812" name="Text Box 24">
          <a:extLst>
            <a:ext uri="{FF2B5EF4-FFF2-40B4-BE49-F238E27FC236}">
              <a16:creationId xmlns:a16="http://schemas.microsoft.com/office/drawing/2014/main" id="{D1711B21-2C6D-5E45-8041-96F6B95A9C0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813" name="Text Box 13">
          <a:extLst>
            <a:ext uri="{FF2B5EF4-FFF2-40B4-BE49-F238E27FC236}">
              <a16:creationId xmlns:a16="http://schemas.microsoft.com/office/drawing/2014/main" id="{841F895B-80D1-924E-97B3-35F72B1356F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814" name="Text Box 13">
          <a:extLst>
            <a:ext uri="{FF2B5EF4-FFF2-40B4-BE49-F238E27FC236}">
              <a16:creationId xmlns:a16="http://schemas.microsoft.com/office/drawing/2014/main" id="{EC809DC6-3EE2-304E-8D6B-73BD38A2D6C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815" name="Text Box 13">
          <a:extLst>
            <a:ext uri="{FF2B5EF4-FFF2-40B4-BE49-F238E27FC236}">
              <a16:creationId xmlns:a16="http://schemas.microsoft.com/office/drawing/2014/main" id="{2217D2BA-5F97-7E4F-9C7D-E16CFE9315A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816" name="Text Box 13">
          <a:extLst>
            <a:ext uri="{FF2B5EF4-FFF2-40B4-BE49-F238E27FC236}">
              <a16:creationId xmlns:a16="http://schemas.microsoft.com/office/drawing/2014/main" id="{74254942-3F55-9F46-9155-5E1B2C9E5E5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817" name="Text Box 24">
          <a:extLst>
            <a:ext uri="{FF2B5EF4-FFF2-40B4-BE49-F238E27FC236}">
              <a16:creationId xmlns:a16="http://schemas.microsoft.com/office/drawing/2014/main" id="{174D6BD0-97DD-DE44-B86A-6D258DA7C25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818" name="Text Box 13">
          <a:extLst>
            <a:ext uri="{FF2B5EF4-FFF2-40B4-BE49-F238E27FC236}">
              <a16:creationId xmlns:a16="http://schemas.microsoft.com/office/drawing/2014/main" id="{D7E02917-BB7B-964A-A6C3-AE2648A79D6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819" name="Text Box 13">
          <a:extLst>
            <a:ext uri="{FF2B5EF4-FFF2-40B4-BE49-F238E27FC236}">
              <a16:creationId xmlns:a16="http://schemas.microsoft.com/office/drawing/2014/main" id="{F656A563-6790-644C-A46B-50B47B87BD4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820" name="Text Box 24">
          <a:extLst>
            <a:ext uri="{FF2B5EF4-FFF2-40B4-BE49-F238E27FC236}">
              <a16:creationId xmlns:a16="http://schemas.microsoft.com/office/drawing/2014/main" id="{F4C6EAEE-E25A-7E4D-992F-B333638DC98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821" name="Text Box 24">
          <a:extLst>
            <a:ext uri="{FF2B5EF4-FFF2-40B4-BE49-F238E27FC236}">
              <a16:creationId xmlns:a16="http://schemas.microsoft.com/office/drawing/2014/main" id="{D495CA30-1658-B046-9CE7-9C5169CE18F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822" name="Text Box 13">
          <a:extLst>
            <a:ext uri="{FF2B5EF4-FFF2-40B4-BE49-F238E27FC236}">
              <a16:creationId xmlns:a16="http://schemas.microsoft.com/office/drawing/2014/main" id="{8854CFA6-F518-BD43-8E1C-97423779806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823" name="Text Box 13">
          <a:extLst>
            <a:ext uri="{FF2B5EF4-FFF2-40B4-BE49-F238E27FC236}">
              <a16:creationId xmlns:a16="http://schemas.microsoft.com/office/drawing/2014/main" id="{93FC9A79-D28D-0643-B5DA-F8FCE88D8A3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824" name="Text Box 13">
          <a:extLst>
            <a:ext uri="{FF2B5EF4-FFF2-40B4-BE49-F238E27FC236}">
              <a16:creationId xmlns:a16="http://schemas.microsoft.com/office/drawing/2014/main" id="{C43D361F-200F-964C-BB90-4BC873C90FB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825" name="Text Box 13">
          <a:extLst>
            <a:ext uri="{FF2B5EF4-FFF2-40B4-BE49-F238E27FC236}">
              <a16:creationId xmlns:a16="http://schemas.microsoft.com/office/drawing/2014/main" id="{120DFFC2-DA90-1E48-B23B-D1CDACCB3F9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826" name="Text Box 24">
          <a:extLst>
            <a:ext uri="{FF2B5EF4-FFF2-40B4-BE49-F238E27FC236}">
              <a16:creationId xmlns:a16="http://schemas.microsoft.com/office/drawing/2014/main" id="{E8178B05-2C72-CA4F-96D7-3222C3CEB1E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827" name="Text Box 13">
          <a:extLst>
            <a:ext uri="{FF2B5EF4-FFF2-40B4-BE49-F238E27FC236}">
              <a16:creationId xmlns:a16="http://schemas.microsoft.com/office/drawing/2014/main" id="{6BEA4D67-903C-C048-99BF-9B99682001D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828" name="Text Box 13">
          <a:extLst>
            <a:ext uri="{FF2B5EF4-FFF2-40B4-BE49-F238E27FC236}">
              <a16:creationId xmlns:a16="http://schemas.microsoft.com/office/drawing/2014/main" id="{3C112656-1A8A-5343-97BF-D9D6A30F4CB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829" name="Text Box 24">
          <a:extLst>
            <a:ext uri="{FF2B5EF4-FFF2-40B4-BE49-F238E27FC236}">
              <a16:creationId xmlns:a16="http://schemas.microsoft.com/office/drawing/2014/main" id="{871B23E2-A46F-834C-AECC-9C3E55A22A0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09903"/>
    <xdr:sp macro="" textlink="">
      <xdr:nvSpPr>
        <xdr:cNvPr id="5830" name="Text Box 24">
          <a:extLst>
            <a:ext uri="{FF2B5EF4-FFF2-40B4-BE49-F238E27FC236}">
              <a16:creationId xmlns:a16="http://schemas.microsoft.com/office/drawing/2014/main" id="{6773CACB-9334-C648-8A47-CE94E5A2495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831" name="Text Box 13">
          <a:extLst>
            <a:ext uri="{FF2B5EF4-FFF2-40B4-BE49-F238E27FC236}">
              <a16:creationId xmlns:a16="http://schemas.microsoft.com/office/drawing/2014/main" id="{1217794E-1203-1748-89CB-E257141F0C8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9</xdr:row>
      <xdr:rowOff>0</xdr:rowOff>
    </xdr:from>
    <xdr:ext cx="72313" cy="419428"/>
    <xdr:sp macro="" textlink="">
      <xdr:nvSpPr>
        <xdr:cNvPr id="5832" name="Text Box 13">
          <a:extLst>
            <a:ext uri="{FF2B5EF4-FFF2-40B4-BE49-F238E27FC236}">
              <a16:creationId xmlns:a16="http://schemas.microsoft.com/office/drawing/2014/main" id="{3E61AB5C-A813-D24C-9370-10B3B474BCD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833" name="Text Box 13">
          <a:extLst>
            <a:ext uri="{FF2B5EF4-FFF2-40B4-BE49-F238E27FC236}">
              <a16:creationId xmlns:a16="http://schemas.microsoft.com/office/drawing/2014/main" id="{C9974C43-AD71-B845-BE7E-785908EBE71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834" name="Text Box 13">
          <a:extLst>
            <a:ext uri="{FF2B5EF4-FFF2-40B4-BE49-F238E27FC236}">
              <a16:creationId xmlns:a16="http://schemas.microsoft.com/office/drawing/2014/main" id="{FB4E3FA7-3CCE-9848-9DD9-15DC123816D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66549"/>
    <xdr:sp macro="" textlink="">
      <xdr:nvSpPr>
        <xdr:cNvPr id="5835" name="Text Box 24">
          <a:extLst>
            <a:ext uri="{FF2B5EF4-FFF2-40B4-BE49-F238E27FC236}">
              <a16:creationId xmlns:a16="http://schemas.microsoft.com/office/drawing/2014/main" id="{2B0B21F0-504C-7840-B088-E215B886F21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836" name="Text Box 13">
          <a:extLst>
            <a:ext uri="{FF2B5EF4-FFF2-40B4-BE49-F238E27FC236}">
              <a16:creationId xmlns:a16="http://schemas.microsoft.com/office/drawing/2014/main" id="{76588239-9BEE-FF43-9EBE-5641E010411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837" name="Text Box 13">
          <a:extLst>
            <a:ext uri="{FF2B5EF4-FFF2-40B4-BE49-F238E27FC236}">
              <a16:creationId xmlns:a16="http://schemas.microsoft.com/office/drawing/2014/main" id="{2CB93EB2-ECC9-104D-BC5E-8BE63A07485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66549"/>
    <xdr:sp macro="" textlink="">
      <xdr:nvSpPr>
        <xdr:cNvPr id="5838" name="Text Box 24">
          <a:extLst>
            <a:ext uri="{FF2B5EF4-FFF2-40B4-BE49-F238E27FC236}">
              <a16:creationId xmlns:a16="http://schemas.microsoft.com/office/drawing/2014/main" id="{EA942C3F-0BFD-234B-936E-39ABEF9493D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66549"/>
    <xdr:sp macro="" textlink="">
      <xdr:nvSpPr>
        <xdr:cNvPr id="5839" name="Text Box 24">
          <a:extLst>
            <a:ext uri="{FF2B5EF4-FFF2-40B4-BE49-F238E27FC236}">
              <a16:creationId xmlns:a16="http://schemas.microsoft.com/office/drawing/2014/main" id="{00ECEBEC-A502-2544-825E-A6A336CB6D1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840" name="Text Box 13">
          <a:extLst>
            <a:ext uri="{FF2B5EF4-FFF2-40B4-BE49-F238E27FC236}">
              <a16:creationId xmlns:a16="http://schemas.microsoft.com/office/drawing/2014/main" id="{34F9C8AE-D4CC-1D4F-AE69-30BD6A87808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841" name="Text Box 13">
          <a:extLst>
            <a:ext uri="{FF2B5EF4-FFF2-40B4-BE49-F238E27FC236}">
              <a16:creationId xmlns:a16="http://schemas.microsoft.com/office/drawing/2014/main" id="{2BBA23F0-7EFF-884C-8A17-F821F242976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842" name="Text Box 13">
          <a:extLst>
            <a:ext uri="{FF2B5EF4-FFF2-40B4-BE49-F238E27FC236}">
              <a16:creationId xmlns:a16="http://schemas.microsoft.com/office/drawing/2014/main" id="{AFC785CF-24BE-E640-8157-A96D808FE01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843" name="Text Box 13">
          <a:extLst>
            <a:ext uri="{FF2B5EF4-FFF2-40B4-BE49-F238E27FC236}">
              <a16:creationId xmlns:a16="http://schemas.microsoft.com/office/drawing/2014/main" id="{BEB08B1C-BA71-8442-9BAF-69E226F73AF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66549"/>
    <xdr:sp macro="" textlink="">
      <xdr:nvSpPr>
        <xdr:cNvPr id="5844" name="Text Box 24">
          <a:extLst>
            <a:ext uri="{FF2B5EF4-FFF2-40B4-BE49-F238E27FC236}">
              <a16:creationId xmlns:a16="http://schemas.microsoft.com/office/drawing/2014/main" id="{6339B0C0-D4D1-7140-A21E-EF26143983F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845" name="Text Box 13">
          <a:extLst>
            <a:ext uri="{FF2B5EF4-FFF2-40B4-BE49-F238E27FC236}">
              <a16:creationId xmlns:a16="http://schemas.microsoft.com/office/drawing/2014/main" id="{21F6A41F-81BE-C14D-915F-22B2DC2E30E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846" name="Text Box 13">
          <a:extLst>
            <a:ext uri="{FF2B5EF4-FFF2-40B4-BE49-F238E27FC236}">
              <a16:creationId xmlns:a16="http://schemas.microsoft.com/office/drawing/2014/main" id="{CCA111DD-7C7B-1A43-B87E-BA9B7B9F775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66549"/>
    <xdr:sp macro="" textlink="">
      <xdr:nvSpPr>
        <xdr:cNvPr id="5847" name="Text Box 24">
          <a:extLst>
            <a:ext uri="{FF2B5EF4-FFF2-40B4-BE49-F238E27FC236}">
              <a16:creationId xmlns:a16="http://schemas.microsoft.com/office/drawing/2014/main" id="{F73FDDC6-15E9-9340-9182-F1FB4DD529E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66549"/>
    <xdr:sp macro="" textlink="">
      <xdr:nvSpPr>
        <xdr:cNvPr id="5848" name="Text Box 24">
          <a:extLst>
            <a:ext uri="{FF2B5EF4-FFF2-40B4-BE49-F238E27FC236}">
              <a16:creationId xmlns:a16="http://schemas.microsoft.com/office/drawing/2014/main" id="{0D42FCA5-3C2B-6940-9506-5111381272E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849" name="Text Box 13">
          <a:extLst>
            <a:ext uri="{FF2B5EF4-FFF2-40B4-BE49-F238E27FC236}">
              <a16:creationId xmlns:a16="http://schemas.microsoft.com/office/drawing/2014/main" id="{C172AF8B-237B-AA45-BACD-DB1E00E2BD4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376074"/>
    <xdr:sp macro="" textlink="">
      <xdr:nvSpPr>
        <xdr:cNvPr id="5850" name="Text Box 13">
          <a:extLst>
            <a:ext uri="{FF2B5EF4-FFF2-40B4-BE49-F238E27FC236}">
              <a16:creationId xmlns:a16="http://schemas.microsoft.com/office/drawing/2014/main" id="{D4C9AD78-964D-A845-B53A-C8E5307BFE0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851" name="Text Box 13">
          <a:extLst>
            <a:ext uri="{FF2B5EF4-FFF2-40B4-BE49-F238E27FC236}">
              <a16:creationId xmlns:a16="http://schemas.microsoft.com/office/drawing/2014/main" id="{45595DE0-2DE3-864A-BECB-C2E66E3C67E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852" name="Text Box 13">
          <a:extLst>
            <a:ext uri="{FF2B5EF4-FFF2-40B4-BE49-F238E27FC236}">
              <a16:creationId xmlns:a16="http://schemas.microsoft.com/office/drawing/2014/main" id="{C98922A4-A95D-134F-9FD4-E57FC4C1AA9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853" name="Text Box 24">
          <a:extLst>
            <a:ext uri="{FF2B5EF4-FFF2-40B4-BE49-F238E27FC236}">
              <a16:creationId xmlns:a16="http://schemas.microsoft.com/office/drawing/2014/main" id="{8D01215D-F2E6-8D44-BED3-7B8B1983B61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854" name="Text Box 13">
          <a:extLst>
            <a:ext uri="{FF2B5EF4-FFF2-40B4-BE49-F238E27FC236}">
              <a16:creationId xmlns:a16="http://schemas.microsoft.com/office/drawing/2014/main" id="{AF64B1DC-6513-DC41-9E71-322D5628E50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855" name="Text Box 13">
          <a:extLst>
            <a:ext uri="{FF2B5EF4-FFF2-40B4-BE49-F238E27FC236}">
              <a16:creationId xmlns:a16="http://schemas.microsoft.com/office/drawing/2014/main" id="{4A9FDD44-F926-BA47-B9B3-77639783074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856" name="Text Box 24">
          <a:extLst>
            <a:ext uri="{FF2B5EF4-FFF2-40B4-BE49-F238E27FC236}">
              <a16:creationId xmlns:a16="http://schemas.microsoft.com/office/drawing/2014/main" id="{681D17C7-D019-5946-AD95-7837310A22A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857" name="Text Box 24">
          <a:extLst>
            <a:ext uri="{FF2B5EF4-FFF2-40B4-BE49-F238E27FC236}">
              <a16:creationId xmlns:a16="http://schemas.microsoft.com/office/drawing/2014/main" id="{0823E47E-5CA6-ED4F-BD9A-FA69663C38B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858" name="Text Box 13">
          <a:extLst>
            <a:ext uri="{FF2B5EF4-FFF2-40B4-BE49-F238E27FC236}">
              <a16:creationId xmlns:a16="http://schemas.microsoft.com/office/drawing/2014/main" id="{A79ED499-C6A3-0744-9E6D-4896639FBB4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859" name="Text Box 13">
          <a:extLst>
            <a:ext uri="{FF2B5EF4-FFF2-40B4-BE49-F238E27FC236}">
              <a16:creationId xmlns:a16="http://schemas.microsoft.com/office/drawing/2014/main" id="{A1988828-FB0B-6945-A106-45EFE4FDE27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860" name="Text Box 13">
          <a:extLst>
            <a:ext uri="{FF2B5EF4-FFF2-40B4-BE49-F238E27FC236}">
              <a16:creationId xmlns:a16="http://schemas.microsoft.com/office/drawing/2014/main" id="{21F617DC-E9E2-6348-884B-FE52DAE435F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861" name="Text Box 13">
          <a:extLst>
            <a:ext uri="{FF2B5EF4-FFF2-40B4-BE49-F238E27FC236}">
              <a16:creationId xmlns:a16="http://schemas.microsoft.com/office/drawing/2014/main" id="{CD930A2C-A1BC-A74C-9E19-65AB7418152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862" name="Text Box 24">
          <a:extLst>
            <a:ext uri="{FF2B5EF4-FFF2-40B4-BE49-F238E27FC236}">
              <a16:creationId xmlns:a16="http://schemas.microsoft.com/office/drawing/2014/main" id="{DCC7F147-21FD-DC49-A440-A28FDAA250B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863" name="Text Box 13">
          <a:extLst>
            <a:ext uri="{FF2B5EF4-FFF2-40B4-BE49-F238E27FC236}">
              <a16:creationId xmlns:a16="http://schemas.microsoft.com/office/drawing/2014/main" id="{9D50A951-3BBF-5542-832F-B37DEF39F74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864" name="Text Box 13">
          <a:extLst>
            <a:ext uri="{FF2B5EF4-FFF2-40B4-BE49-F238E27FC236}">
              <a16:creationId xmlns:a16="http://schemas.microsoft.com/office/drawing/2014/main" id="{7EA3FC68-3A34-B248-B35E-82FA8277177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865" name="Text Box 24">
          <a:extLst>
            <a:ext uri="{FF2B5EF4-FFF2-40B4-BE49-F238E27FC236}">
              <a16:creationId xmlns:a16="http://schemas.microsoft.com/office/drawing/2014/main" id="{33028BAA-8FDB-3644-AC80-7F2B5508DA2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866" name="Text Box 24">
          <a:extLst>
            <a:ext uri="{FF2B5EF4-FFF2-40B4-BE49-F238E27FC236}">
              <a16:creationId xmlns:a16="http://schemas.microsoft.com/office/drawing/2014/main" id="{2F868D29-A328-0440-B2EB-EC9612C03C2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867" name="Text Box 13">
          <a:extLst>
            <a:ext uri="{FF2B5EF4-FFF2-40B4-BE49-F238E27FC236}">
              <a16:creationId xmlns:a16="http://schemas.microsoft.com/office/drawing/2014/main" id="{596DCEA3-3CE5-214C-8A4B-550465D26DC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868" name="Text Box 13">
          <a:extLst>
            <a:ext uri="{FF2B5EF4-FFF2-40B4-BE49-F238E27FC236}">
              <a16:creationId xmlns:a16="http://schemas.microsoft.com/office/drawing/2014/main" id="{B43A33AD-0190-B54A-85C8-FD376A58ACB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869" name="Text Box 13">
          <a:extLst>
            <a:ext uri="{FF2B5EF4-FFF2-40B4-BE49-F238E27FC236}">
              <a16:creationId xmlns:a16="http://schemas.microsoft.com/office/drawing/2014/main" id="{BCC1F967-F85A-3040-8004-E95E3F5DFFE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870" name="Text Box 13">
          <a:extLst>
            <a:ext uri="{FF2B5EF4-FFF2-40B4-BE49-F238E27FC236}">
              <a16:creationId xmlns:a16="http://schemas.microsoft.com/office/drawing/2014/main" id="{4567B02D-996D-4044-BB3F-8D7C5463719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871" name="Text Box 24">
          <a:extLst>
            <a:ext uri="{FF2B5EF4-FFF2-40B4-BE49-F238E27FC236}">
              <a16:creationId xmlns:a16="http://schemas.microsoft.com/office/drawing/2014/main" id="{815ED9A9-B3A0-3648-9C49-B79DA0D92F2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872" name="Text Box 13">
          <a:extLst>
            <a:ext uri="{FF2B5EF4-FFF2-40B4-BE49-F238E27FC236}">
              <a16:creationId xmlns:a16="http://schemas.microsoft.com/office/drawing/2014/main" id="{D2105CD0-9BA7-8F43-8E50-E9788020207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873" name="Text Box 13">
          <a:extLst>
            <a:ext uri="{FF2B5EF4-FFF2-40B4-BE49-F238E27FC236}">
              <a16:creationId xmlns:a16="http://schemas.microsoft.com/office/drawing/2014/main" id="{03722C99-8AB1-E743-85DE-AC174A48CCD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874" name="Text Box 24">
          <a:extLst>
            <a:ext uri="{FF2B5EF4-FFF2-40B4-BE49-F238E27FC236}">
              <a16:creationId xmlns:a16="http://schemas.microsoft.com/office/drawing/2014/main" id="{A6E74794-4D19-7A4B-9A53-1E5758EA483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09903"/>
    <xdr:sp macro="" textlink="">
      <xdr:nvSpPr>
        <xdr:cNvPr id="5875" name="Text Box 24">
          <a:extLst>
            <a:ext uri="{FF2B5EF4-FFF2-40B4-BE49-F238E27FC236}">
              <a16:creationId xmlns:a16="http://schemas.microsoft.com/office/drawing/2014/main" id="{5B490A12-55B4-CA4A-81F5-FF1F1D34060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876" name="Text Box 13">
          <a:extLst>
            <a:ext uri="{FF2B5EF4-FFF2-40B4-BE49-F238E27FC236}">
              <a16:creationId xmlns:a16="http://schemas.microsoft.com/office/drawing/2014/main" id="{EB233B97-9A7B-9B4B-AF52-DBEAE2102DA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10</xdr:row>
      <xdr:rowOff>0</xdr:rowOff>
    </xdr:from>
    <xdr:ext cx="72313" cy="419428"/>
    <xdr:sp macro="" textlink="">
      <xdr:nvSpPr>
        <xdr:cNvPr id="5877" name="Text Box 13">
          <a:extLst>
            <a:ext uri="{FF2B5EF4-FFF2-40B4-BE49-F238E27FC236}">
              <a16:creationId xmlns:a16="http://schemas.microsoft.com/office/drawing/2014/main" id="{00529E73-A452-FE44-AC24-989114D78AD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878" name="Text Box 13">
          <a:extLst>
            <a:ext uri="{FF2B5EF4-FFF2-40B4-BE49-F238E27FC236}">
              <a16:creationId xmlns:a16="http://schemas.microsoft.com/office/drawing/2014/main" id="{D50AD2E0-3551-F140-B896-D4DF609F5BD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879" name="Text Box 13">
          <a:extLst>
            <a:ext uri="{FF2B5EF4-FFF2-40B4-BE49-F238E27FC236}">
              <a16:creationId xmlns:a16="http://schemas.microsoft.com/office/drawing/2014/main" id="{4BDB0A72-C6BC-014A-8409-137A99938CA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66549"/>
    <xdr:sp macro="" textlink="">
      <xdr:nvSpPr>
        <xdr:cNvPr id="5880" name="Text Box 24">
          <a:extLst>
            <a:ext uri="{FF2B5EF4-FFF2-40B4-BE49-F238E27FC236}">
              <a16:creationId xmlns:a16="http://schemas.microsoft.com/office/drawing/2014/main" id="{EC13ADFC-894C-DE42-9865-71FC03E987A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881" name="Text Box 13">
          <a:extLst>
            <a:ext uri="{FF2B5EF4-FFF2-40B4-BE49-F238E27FC236}">
              <a16:creationId xmlns:a16="http://schemas.microsoft.com/office/drawing/2014/main" id="{E70ABCE1-EE77-6F40-891E-BAD3102BAAE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882" name="Text Box 13">
          <a:extLst>
            <a:ext uri="{FF2B5EF4-FFF2-40B4-BE49-F238E27FC236}">
              <a16:creationId xmlns:a16="http://schemas.microsoft.com/office/drawing/2014/main" id="{E0A6192E-8811-1741-9639-DF8D9830498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66549"/>
    <xdr:sp macro="" textlink="">
      <xdr:nvSpPr>
        <xdr:cNvPr id="5883" name="Text Box 24">
          <a:extLst>
            <a:ext uri="{FF2B5EF4-FFF2-40B4-BE49-F238E27FC236}">
              <a16:creationId xmlns:a16="http://schemas.microsoft.com/office/drawing/2014/main" id="{B86EAB0F-259D-AF41-A8C1-703F9743051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66549"/>
    <xdr:sp macro="" textlink="">
      <xdr:nvSpPr>
        <xdr:cNvPr id="5884" name="Text Box 24">
          <a:extLst>
            <a:ext uri="{FF2B5EF4-FFF2-40B4-BE49-F238E27FC236}">
              <a16:creationId xmlns:a16="http://schemas.microsoft.com/office/drawing/2014/main" id="{39D60BB8-43D6-6349-8A31-5FE9D574C3D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885" name="Text Box 13">
          <a:extLst>
            <a:ext uri="{FF2B5EF4-FFF2-40B4-BE49-F238E27FC236}">
              <a16:creationId xmlns:a16="http://schemas.microsoft.com/office/drawing/2014/main" id="{45092D32-A5FD-3440-A810-A532D210740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886" name="Text Box 13">
          <a:extLst>
            <a:ext uri="{FF2B5EF4-FFF2-40B4-BE49-F238E27FC236}">
              <a16:creationId xmlns:a16="http://schemas.microsoft.com/office/drawing/2014/main" id="{C252F9C9-3BB0-CE43-8419-E8E4ACEC6B3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887" name="Text Box 13">
          <a:extLst>
            <a:ext uri="{FF2B5EF4-FFF2-40B4-BE49-F238E27FC236}">
              <a16:creationId xmlns:a16="http://schemas.microsoft.com/office/drawing/2014/main" id="{C6C8C5C0-3CC1-CC49-A40E-7814E8F9FF2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888" name="Text Box 13">
          <a:extLst>
            <a:ext uri="{FF2B5EF4-FFF2-40B4-BE49-F238E27FC236}">
              <a16:creationId xmlns:a16="http://schemas.microsoft.com/office/drawing/2014/main" id="{0A9C33DA-06E6-CE4F-8025-93064E26E11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66549"/>
    <xdr:sp macro="" textlink="">
      <xdr:nvSpPr>
        <xdr:cNvPr id="5889" name="Text Box 24">
          <a:extLst>
            <a:ext uri="{FF2B5EF4-FFF2-40B4-BE49-F238E27FC236}">
              <a16:creationId xmlns:a16="http://schemas.microsoft.com/office/drawing/2014/main" id="{7504765A-4896-A648-A8F0-EF85F9F9CF3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890" name="Text Box 13">
          <a:extLst>
            <a:ext uri="{FF2B5EF4-FFF2-40B4-BE49-F238E27FC236}">
              <a16:creationId xmlns:a16="http://schemas.microsoft.com/office/drawing/2014/main" id="{CB8B5209-F49B-144A-BE7E-C96E8822145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891" name="Text Box 13">
          <a:extLst>
            <a:ext uri="{FF2B5EF4-FFF2-40B4-BE49-F238E27FC236}">
              <a16:creationId xmlns:a16="http://schemas.microsoft.com/office/drawing/2014/main" id="{09494DC8-2216-FA40-993D-7FC0A8F3B3A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66549"/>
    <xdr:sp macro="" textlink="">
      <xdr:nvSpPr>
        <xdr:cNvPr id="5892" name="Text Box 24">
          <a:extLst>
            <a:ext uri="{FF2B5EF4-FFF2-40B4-BE49-F238E27FC236}">
              <a16:creationId xmlns:a16="http://schemas.microsoft.com/office/drawing/2014/main" id="{CA906664-BE3C-9348-A4A8-585070AEE87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66549"/>
    <xdr:sp macro="" textlink="">
      <xdr:nvSpPr>
        <xdr:cNvPr id="5893" name="Text Box 24">
          <a:extLst>
            <a:ext uri="{FF2B5EF4-FFF2-40B4-BE49-F238E27FC236}">
              <a16:creationId xmlns:a16="http://schemas.microsoft.com/office/drawing/2014/main" id="{27C028BD-A43F-4745-99C6-274ACA9401C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894" name="Text Box 13">
          <a:extLst>
            <a:ext uri="{FF2B5EF4-FFF2-40B4-BE49-F238E27FC236}">
              <a16:creationId xmlns:a16="http://schemas.microsoft.com/office/drawing/2014/main" id="{1294BE56-3410-5E4E-9D5C-B3577EDD7A7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376074"/>
    <xdr:sp macro="" textlink="">
      <xdr:nvSpPr>
        <xdr:cNvPr id="5895" name="Text Box 13">
          <a:extLst>
            <a:ext uri="{FF2B5EF4-FFF2-40B4-BE49-F238E27FC236}">
              <a16:creationId xmlns:a16="http://schemas.microsoft.com/office/drawing/2014/main" id="{846854D1-CEBE-3B44-919D-0A58C2F8189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896" name="Text Box 13">
          <a:extLst>
            <a:ext uri="{FF2B5EF4-FFF2-40B4-BE49-F238E27FC236}">
              <a16:creationId xmlns:a16="http://schemas.microsoft.com/office/drawing/2014/main" id="{8BF3FB64-DFC0-1D4A-BF5E-5A60EC58B33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897" name="Text Box 13">
          <a:extLst>
            <a:ext uri="{FF2B5EF4-FFF2-40B4-BE49-F238E27FC236}">
              <a16:creationId xmlns:a16="http://schemas.microsoft.com/office/drawing/2014/main" id="{11965831-A94E-C548-9CEE-47C7C1A5356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898" name="Text Box 24">
          <a:extLst>
            <a:ext uri="{FF2B5EF4-FFF2-40B4-BE49-F238E27FC236}">
              <a16:creationId xmlns:a16="http://schemas.microsoft.com/office/drawing/2014/main" id="{B2E70A44-420B-6F45-A1D4-83808A7DFB7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899" name="Text Box 13">
          <a:extLst>
            <a:ext uri="{FF2B5EF4-FFF2-40B4-BE49-F238E27FC236}">
              <a16:creationId xmlns:a16="http://schemas.microsoft.com/office/drawing/2014/main" id="{C95AA165-BDED-6B40-9E36-5FCD76D6158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900" name="Text Box 13">
          <a:extLst>
            <a:ext uri="{FF2B5EF4-FFF2-40B4-BE49-F238E27FC236}">
              <a16:creationId xmlns:a16="http://schemas.microsoft.com/office/drawing/2014/main" id="{ECB28DA1-39F0-A84C-BA0F-92083EBC6D7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901" name="Text Box 24">
          <a:extLst>
            <a:ext uri="{FF2B5EF4-FFF2-40B4-BE49-F238E27FC236}">
              <a16:creationId xmlns:a16="http://schemas.microsoft.com/office/drawing/2014/main" id="{F2B33BF3-02D2-554E-9F0F-195D60C8148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902" name="Text Box 24">
          <a:extLst>
            <a:ext uri="{FF2B5EF4-FFF2-40B4-BE49-F238E27FC236}">
              <a16:creationId xmlns:a16="http://schemas.microsoft.com/office/drawing/2014/main" id="{17E2000E-1328-FC44-BBC8-343AB84AA85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903" name="Text Box 13">
          <a:extLst>
            <a:ext uri="{FF2B5EF4-FFF2-40B4-BE49-F238E27FC236}">
              <a16:creationId xmlns:a16="http://schemas.microsoft.com/office/drawing/2014/main" id="{897D154D-AF45-0940-85EC-795841251C9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904" name="Text Box 13">
          <a:extLst>
            <a:ext uri="{FF2B5EF4-FFF2-40B4-BE49-F238E27FC236}">
              <a16:creationId xmlns:a16="http://schemas.microsoft.com/office/drawing/2014/main" id="{8E5C53CF-37E6-E245-A653-9B749292DD0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905" name="Text Box 13">
          <a:extLst>
            <a:ext uri="{FF2B5EF4-FFF2-40B4-BE49-F238E27FC236}">
              <a16:creationId xmlns:a16="http://schemas.microsoft.com/office/drawing/2014/main" id="{4923020C-95C4-0649-8E6A-2427D9FDDDB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906" name="Text Box 13">
          <a:extLst>
            <a:ext uri="{FF2B5EF4-FFF2-40B4-BE49-F238E27FC236}">
              <a16:creationId xmlns:a16="http://schemas.microsoft.com/office/drawing/2014/main" id="{9FC4750C-5627-234F-88BD-B3D5A86363A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907" name="Text Box 24">
          <a:extLst>
            <a:ext uri="{FF2B5EF4-FFF2-40B4-BE49-F238E27FC236}">
              <a16:creationId xmlns:a16="http://schemas.microsoft.com/office/drawing/2014/main" id="{42D84684-9664-6B4D-9B79-FA37CE4F772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908" name="Text Box 13">
          <a:extLst>
            <a:ext uri="{FF2B5EF4-FFF2-40B4-BE49-F238E27FC236}">
              <a16:creationId xmlns:a16="http://schemas.microsoft.com/office/drawing/2014/main" id="{4D2D1AA7-3601-724F-869B-5890FE234B6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909" name="Text Box 13">
          <a:extLst>
            <a:ext uri="{FF2B5EF4-FFF2-40B4-BE49-F238E27FC236}">
              <a16:creationId xmlns:a16="http://schemas.microsoft.com/office/drawing/2014/main" id="{26D6D9BC-B932-1E41-A0C6-FE0025CAC34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910" name="Text Box 24">
          <a:extLst>
            <a:ext uri="{FF2B5EF4-FFF2-40B4-BE49-F238E27FC236}">
              <a16:creationId xmlns:a16="http://schemas.microsoft.com/office/drawing/2014/main" id="{D3E1CAE3-1DD6-F048-B0CD-3F3E7DABC14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911" name="Text Box 24">
          <a:extLst>
            <a:ext uri="{FF2B5EF4-FFF2-40B4-BE49-F238E27FC236}">
              <a16:creationId xmlns:a16="http://schemas.microsoft.com/office/drawing/2014/main" id="{F6419D25-BB06-044A-94B5-6943113112D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912" name="Text Box 13">
          <a:extLst>
            <a:ext uri="{FF2B5EF4-FFF2-40B4-BE49-F238E27FC236}">
              <a16:creationId xmlns:a16="http://schemas.microsoft.com/office/drawing/2014/main" id="{44D3FF09-36B6-9E47-A4F1-DE14877055B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913" name="Text Box 13">
          <a:extLst>
            <a:ext uri="{FF2B5EF4-FFF2-40B4-BE49-F238E27FC236}">
              <a16:creationId xmlns:a16="http://schemas.microsoft.com/office/drawing/2014/main" id="{10EC92D9-4DD4-E047-A247-488F1C6CABF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914" name="Text Box 13">
          <a:extLst>
            <a:ext uri="{FF2B5EF4-FFF2-40B4-BE49-F238E27FC236}">
              <a16:creationId xmlns:a16="http://schemas.microsoft.com/office/drawing/2014/main" id="{A33D0CDB-4012-6246-A53C-29404CB58F8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915" name="Text Box 13">
          <a:extLst>
            <a:ext uri="{FF2B5EF4-FFF2-40B4-BE49-F238E27FC236}">
              <a16:creationId xmlns:a16="http://schemas.microsoft.com/office/drawing/2014/main" id="{E00B5587-CA0C-AC48-9D4A-573C2C52CD8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916" name="Text Box 24">
          <a:extLst>
            <a:ext uri="{FF2B5EF4-FFF2-40B4-BE49-F238E27FC236}">
              <a16:creationId xmlns:a16="http://schemas.microsoft.com/office/drawing/2014/main" id="{6E4AE3DB-D3BE-2744-8128-7546E2B869C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917" name="Text Box 13">
          <a:extLst>
            <a:ext uri="{FF2B5EF4-FFF2-40B4-BE49-F238E27FC236}">
              <a16:creationId xmlns:a16="http://schemas.microsoft.com/office/drawing/2014/main" id="{F56E7483-72C9-0845-9593-58A11E78857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918" name="Text Box 13">
          <a:extLst>
            <a:ext uri="{FF2B5EF4-FFF2-40B4-BE49-F238E27FC236}">
              <a16:creationId xmlns:a16="http://schemas.microsoft.com/office/drawing/2014/main" id="{C1B68751-4623-5242-BC28-CF6CA9B94E8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919" name="Text Box 24">
          <a:extLst>
            <a:ext uri="{FF2B5EF4-FFF2-40B4-BE49-F238E27FC236}">
              <a16:creationId xmlns:a16="http://schemas.microsoft.com/office/drawing/2014/main" id="{E7AD7814-EE16-6743-BBFC-14DD9C5787F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09903"/>
    <xdr:sp macro="" textlink="">
      <xdr:nvSpPr>
        <xdr:cNvPr id="5920" name="Text Box 24">
          <a:extLst>
            <a:ext uri="{FF2B5EF4-FFF2-40B4-BE49-F238E27FC236}">
              <a16:creationId xmlns:a16="http://schemas.microsoft.com/office/drawing/2014/main" id="{2E23929B-9AD5-7646-95D9-FCF7B3B7F30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921" name="Text Box 13">
          <a:extLst>
            <a:ext uri="{FF2B5EF4-FFF2-40B4-BE49-F238E27FC236}">
              <a16:creationId xmlns:a16="http://schemas.microsoft.com/office/drawing/2014/main" id="{61AEF02A-2906-AE45-A411-35787F3B0F8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11</xdr:row>
      <xdr:rowOff>0</xdr:rowOff>
    </xdr:from>
    <xdr:ext cx="72313" cy="419428"/>
    <xdr:sp macro="" textlink="">
      <xdr:nvSpPr>
        <xdr:cNvPr id="5922" name="Text Box 13">
          <a:extLst>
            <a:ext uri="{FF2B5EF4-FFF2-40B4-BE49-F238E27FC236}">
              <a16:creationId xmlns:a16="http://schemas.microsoft.com/office/drawing/2014/main" id="{CA068F2B-BE39-5843-965F-2F87A298628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923" name="Text Box 13">
          <a:extLst>
            <a:ext uri="{FF2B5EF4-FFF2-40B4-BE49-F238E27FC236}">
              <a16:creationId xmlns:a16="http://schemas.microsoft.com/office/drawing/2014/main" id="{40EE3263-0701-184B-B00C-E5403EF3B78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924" name="Text Box 13">
          <a:extLst>
            <a:ext uri="{FF2B5EF4-FFF2-40B4-BE49-F238E27FC236}">
              <a16:creationId xmlns:a16="http://schemas.microsoft.com/office/drawing/2014/main" id="{918EC431-4528-B24E-B82F-DF3B2EEAEE1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66549"/>
    <xdr:sp macro="" textlink="">
      <xdr:nvSpPr>
        <xdr:cNvPr id="5925" name="Text Box 24">
          <a:extLst>
            <a:ext uri="{FF2B5EF4-FFF2-40B4-BE49-F238E27FC236}">
              <a16:creationId xmlns:a16="http://schemas.microsoft.com/office/drawing/2014/main" id="{752EB904-ED40-B94D-B181-7E645367F9F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926" name="Text Box 13">
          <a:extLst>
            <a:ext uri="{FF2B5EF4-FFF2-40B4-BE49-F238E27FC236}">
              <a16:creationId xmlns:a16="http://schemas.microsoft.com/office/drawing/2014/main" id="{F5E5DE47-1336-624D-B364-B2ED80E9A03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927" name="Text Box 13">
          <a:extLst>
            <a:ext uri="{FF2B5EF4-FFF2-40B4-BE49-F238E27FC236}">
              <a16:creationId xmlns:a16="http://schemas.microsoft.com/office/drawing/2014/main" id="{62F15EF4-0271-A842-AA7C-DB927895655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66549"/>
    <xdr:sp macro="" textlink="">
      <xdr:nvSpPr>
        <xdr:cNvPr id="5928" name="Text Box 24">
          <a:extLst>
            <a:ext uri="{FF2B5EF4-FFF2-40B4-BE49-F238E27FC236}">
              <a16:creationId xmlns:a16="http://schemas.microsoft.com/office/drawing/2014/main" id="{8A81A512-109A-3F4E-8960-D1614E3C548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66549"/>
    <xdr:sp macro="" textlink="">
      <xdr:nvSpPr>
        <xdr:cNvPr id="5929" name="Text Box 24">
          <a:extLst>
            <a:ext uri="{FF2B5EF4-FFF2-40B4-BE49-F238E27FC236}">
              <a16:creationId xmlns:a16="http://schemas.microsoft.com/office/drawing/2014/main" id="{08E66D54-431B-4048-AF06-4DF32A1ABEA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930" name="Text Box 13">
          <a:extLst>
            <a:ext uri="{FF2B5EF4-FFF2-40B4-BE49-F238E27FC236}">
              <a16:creationId xmlns:a16="http://schemas.microsoft.com/office/drawing/2014/main" id="{05790EDC-7D09-E84B-B17F-1938C798E72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931" name="Text Box 13">
          <a:extLst>
            <a:ext uri="{FF2B5EF4-FFF2-40B4-BE49-F238E27FC236}">
              <a16:creationId xmlns:a16="http://schemas.microsoft.com/office/drawing/2014/main" id="{A89F62F6-E1F6-2944-9ABA-FC59B5DADED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932" name="Text Box 13">
          <a:extLst>
            <a:ext uri="{FF2B5EF4-FFF2-40B4-BE49-F238E27FC236}">
              <a16:creationId xmlns:a16="http://schemas.microsoft.com/office/drawing/2014/main" id="{08761726-892E-DA4A-A46C-0C6741E9224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933" name="Text Box 13">
          <a:extLst>
            <a:ext uri="{FF2B5EF4-FFF2-40B4-BE49-F238E27FC236}">
              <a16:creationId xmlns:a16="http://schemas.microsoft.com/office/drawing/2014/main" id="{1C2439E8-12BE-A640-BC6D-2CAE37DE3A6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66549"/>
    <xdr:sp macro="" textlink="">
      <xdr:nvSpPr>
        <xdr:cNvPr id="5934" name="Text Box 24">
          <a:extLst>
            <a:ext uri="{FF2B5EF4-FFF2-40B4-BE49-F238E27FC236}">
              <a16:creationId xmlns:a16="http://schemas.microsoft.com/office/drawing/2014/main" id="{C03A91E5-74E0-DF43-A274-1D9C3BE3BFF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935" name="Text Box 13">
          <a:extLst>
            <a:ext uri="{FF2B5EF4-FFF2-40B4-BE49-F238E27FC236}">
              <a16:creationId xmlns:a16="http://schemas.microsoft.com/office/drawing/2014/main" id="{2A69534D-F684-FB48-9AA9-695C2AB9485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936" name="Text Box 13">
          <a:extLst>
            <a:ext uri="{FF2B5EF4-FFF2-40B4-BE49-F238E27FC236}">
              <a16:creationId xmlns:a16="http://schemas.microsoft.com/office/drawing/2014/main" id="{409C25B3-6B2D-E146-897B-60F9B265A02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66549"/>
    <xdr:sp macro="" textlink="">
      <xdr:nvSpPr>
        <xdr:cNvPr id="5937" name="Text Box 24">
          <a:extLst>
            <a:ext uri="{FF2B5EF4-FFF2-40B4-BE49-F238E27FC236}">
              <a16:creationId xmlns:a16="http://schemas.microsoft.com/office/drawing/2014/main" id="{A5DF8FBB-4113-4E41-8972-96F3FC2246F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66549"/>
    <xdr:sp macro="" textlink="">
      <xdr:nvSpPr>
        <xdr:cNvPr id="5938" name="Text Box 24">
          <a:extLst>
            <a:ext uri="{FF2B5EF4-FFF2-40B4-BE49-F238E27FC236}">
              <a16:creationId xmlns:a16="http://schemas.microsoft.com/office/drawing/2014/main" id="{6E4AFAA4-1F0A-AC43-80B2-FB1C8C78573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939" name="Text Box 13">
          <a:extLst>
            <a:ext uri="{FF2B5EF4-FFF2-40B4-BE49-F238E27FC236}">
              <a16:creationId xmlns:a16="http://schemas.microsoft.com/office/drawing/2014/main" id="{156A8712-72B3-C741-A9CD-65F901DF5CF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376074"/>
    <xdr:sp macro="" textlink="">
      <xdr:nvSpPr>
        <xdr:cNvPr id="5940" name="Text Box 13">
          <a:extLst>
            <a:ext uri="{FF2B5EF4-FFF2-40B4-BE49-F238E27FC236}">
              <a16:creationId xmlns:a16="http://schemas.microsoft.com/office/drawing/2014/main" id="{EF259366-5178-4B4C-BD63-1F117158AAF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941" name="Text Box 13">
          <a:extLst>
            <a:ext uri="{FF2B5EF4-FFF2-40B4-BE49-F238E27FC236}">
              <a16:creationId xmlns:a16="http://schemas.microsoft.com/office/drawing/2014/main" id="{1CBCFF56-C0B3-524E-BC72-831768E05A0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942" name="Text Box 13">
          <a:extLst>
            <a:ext uri="{FF2B5EF4-FFF2-40B4-BE49-F238E27FC236}">
              <a16:creationId xmlns:a16="http://schemas.microsoft.com/office/drawing/2014/main" id="{F7AA58E2-E5D9-164F-8CA7-BD713A93C27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943" name="Text Box 24">
          <a:extLst>
            <a:ext uri="{FF2B5EF4-FFF2-40B4-BE49-F238E27FC236}">
              <a16:creationId xmlns:a16="http://schemas.microsoft.com/office/drawing/2014/main" id="{62F83E41-AD46-5442-B5B6-91C75B7D90F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944" name="Text Box 13">
          <a:extLst>
            <a:ext uri="{FF2B5EF4-FFF2-40B4-BE49-F238E27FC236}">
              <a16:creationId xmlns:a16="http://schemas.microsoft.com/office/drawing/2014/main" id="{A654656F-FCE3-F445-B593-754FF975B49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945" name="Text Box 13">
          <a:extLst>
            <a:ext uri="{FF2B5EF4-FFF2-40B4-BE49-F238E27FC236}">
              <a16:creationId xmlns:a16="http://schemas.microsoft.com/office/drawing/2014/main" id="{FACC6AFC-10B4-1E42-9903-90E2863A731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946" name="Text Box 24">
          <a:extLst>
            <a:ext uri="{FF2B5EF4-FFF2-40B4-BE49-F238E27FC236}">
              <a16:creationId xmlns:a16="http://schemas.microsoft.com/office/drawing/2014/main" id="{2B04D618-D1D0-DE43-9748-98A1CC2D9C0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947" name="Text Box 24">
          <a:extLst>
            <a:ext uri="{FF2B5EF4-FFF2-40B4-BE49-F238E27FC236}">
              <a16:creationId xmlns:a16="http://schemas.microsoft.com/office/drawing/2014/main" id="{782863DD-76F7-724A-96C0-84149C6E062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948" name="Text Box 13">
          <a:extLst>
            <a:ext uri="{FF2B5EF4-FFF2-40B4-BE49-F238E27FC236}">
              <a16:creationId xmlns:a16="http://schemas.microsoft.com/office/drawing/2014/main" id="{F91B2B67-A744-5247-B9FB-314EB346E2A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949" name="Text Box 13">
          <a:extLst>
            <a:ext uri="{FF2B5EF4-FFF2-40B4-BE49-F238E27FC236}">
              <a16:creationId xmlns:a16="http://schemas.microsoft.com/office/drawing/2014/main" id="{07F0CFBB-2C53-F146-8C8D-9E2E9C0BE7F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950" name="Text Box 13">
          <a:extLst>
            <a:ext uri="{FF2B5EF4-FFF2-40B4-BE49-F238E27FC236}">
              <a16:creationId xmlns:a16="http://schemas.microsoft.com/office/drawing/2014/main" id="{29961269-71B9-E34A-889C-62248810B7A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951" name="Text Box 13">
          <a:extLst>
            <a:ext uri="{FF2B5EF4-FFF2-40B4-BE49-F238E27FC236}">
              <a16:creationId xmlns:a16="http://schemas.microsoft.com/office/drawing/2014/main" id="{4F292D52-6659-F04D-BE8B-3E82CD57C55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952" name="Text Box 24">
          <a:extLst>
            <a:ext uri="{FF2B5EF4-FFF2-40B4-BE49-F238E27FC236}">
              <a16:creationId xmlns:a16="http://schemas.microsoft.com/office/drawing/2014/main" id="{F64E6C05-A5D8-EC49-9A1E-7B3404F8E0E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953" name="Text Box 13">
          <a:extLst>
            <a:ext uri="{FF2B5EF4-FFF2-40B4-BE49-F238E27FC236}">
              <a16:creationId xmlns:a16="http://schemas.microsoft.com/office/drawing/2014/main" id="{0AF6261B-8F7F-8648-8821-85860020B21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954" name="Text Box 13">
          <a:extLst>
            <a:ext uri="{FF2B5EF4-FFF2-40B4-BE49-F238E27FC236}">
              <a16:creationId xmlns:a16="http://schemas.microsoft.com/office/drawing/2014/main" id="{489A49E6-9CD6-C842-AF54-F3A57ACC20B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955" name="Text Box 24">
          <a:extLst>
            <a:ext uri="{FF2B5EF4-FFF2-40B4-BE49-F238E27FC236}">
              <a16:creationId xmlns:a16="http://schemas.microsoft.com/office/drawing/2014/main" id="{B6362260-EACA-CF46-982F-9BC92D9645C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956" name="Text Box 24">
          <a:extLst>
            <a:ext uri="{FF2B5EF4-FFF2-40B4-BE49-F238E27FC236}">
              <a16:creationId xmlns:a16="http://schemas.microsoft.com/office/drawing/2014/main" id="{BCE741FE-37A4-AD49-9B1D-8300A1C1290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957" name="Text Box 13">
          <a:extLst>
            <a:ext uri="{FF2B5EF4-FFF2-40B4-BE49-F238E27FC236}">
              <a16:creationId xmlns:a16="http://schemas.microsoft.com/office/drawing/2014/main" id="{09C16B4D-6B46-7D4D-8711-44D7D32F0D1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958" name="Text Box 13">
          <a:extLst>
            <a:ext uri="{FF2B5EF4-FFF2-40B4-BE49-F238E27FC236}">
              <a16:creationId xmlns:a16="http://schemas.microsoft.com/office/drawing/2014/main" id="{5246C050-E652-EA4D-B35C-F0F32460D0B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959" name="Text Box 13">
          <a:extLst>
            <a:ext uri="{FF2B5EF4-FFF2-40B4-BE49-F238E27FC236}">
              <a16:creationId xmlns:a16="http://schemas.microsoft.com/office/drawing/2014/main" id="{BFC1DC6D-50F4-2140-BC9B-A89974916BF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960" name="Text Box 13">
          <a:extLst>
            <a:ext uri="{FF2B5EF4-FFF2-40B4-BE49-F238E27FC236}">
              <a16:creationId xmlns:a16="http://schemas.microsoft.com/office/drawing/2014/main" id="{9A3BBBE6-F7A0-184C-BD1B-EA93F9DFEF5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961" name="Text Box 24">
          <a:extLst>
            <a:ext uri="{FF2B5EF4-FFF2-40B4-BE49-F238E27FC236}">
              <a16:creationId xmlns:a16="http://schemas.microsoft.com/office/drawing/2014/main" id="{4AA21172-2914-E440-9FDA-1EC6863D03B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962" name="Text Box 13">
          <a:extLst>
            <a:ext uri="{FF2B5EF4-FFF2-40B4-BE49-F238E27FC236}">
              <a16:creationId xmlns:a16="http://schemas.microsoft.com/office/drawing/2014/main" id="{37356128-84E8-9248-9B37-E91FF7540BE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963" name="Text Box 13">
          <a:extLst>
            <a:ext uri="{FF2B5EF4-FFF2-40B4-BE49-F238E27FC236}">
              <a16:creationId xmlns:a16="http://schemas.microsoft.com/office/drawing/2014/main" id="{B415B657-5B80-DD47-AA41-E9A058F7482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964" name="Text Box 24">
          <a:extLst>
            <a:ext uri="{FF2B5EF4-FFF2-40B4-BE49-F238E27FC236}">
              <a16:creationId xmlns:a16="http://schemas.microsoft.com/office/drawing/2014/main" id="{E9C3B129-50CE-184F-9D14-6FCF8D3FF0F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09903"/>
    <xdr:sp macro="" textlink="">
      <xdr:nvSpPr>
        <xdr:cNvPr id="5965" name="Text Box 24">
          <a:extLst>
            <a:ext uri="{FF2B5EF4-FFF2-40B4-BE49-F238E27FC236}">
              <a16:creationId xmlns:a16="http://schemas.microsoft.com/office/drawing/2014/main" id="{43BF0218-A400-074E-9C8C-7ABE703C279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966" name="Text Box 13">
          <a:extLst>
            <a:ext uri="{FF2B5EF4-FFF2-40B4-BE49-F238E27FC236}">
              <a16:creationId xmlns:a16="http://schemas.microsoft.com/office/drawing/2014/main" id="{01CD3937-E188-6540-8743-95DD8B507EC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12</xdr:row>
      <xdr:rowOff>0</xdr:rowOff>
    </xdr:from>
    <xdr:ext cx="72313" cy="419428"/>
    <xdr:sp macro="" textlink="">
      <xdr:nvSpPr>
        <xdr:cNvPr id="5967" name="Text Box 13">
          <a:extLst>
            <a:ext uri="{FF2B5EF4-FFF2-40B4-BE49-F238E27FC236}">
              <a16:creationId xmlns:a16="http://schemas.microsoft.com/office/drawing/2014/main" id="{539D3E7C-0248-7740-8458-A7CDA6EBE7F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968" name="Text Box 13">
          <a:extLst>
            <a:ext uri="{FF2B5EF4-FFF2-40B4-BE49-F238E27FC236}">
              <a16:creationId xmlns:a16="http://schemas.microsoft.com/office/drawing/2014/main" id="{BFBF967E-B8AE-3D40-9F1D-B28E64392E5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969" name="Text Box 13">
          <a:extLst>
            <a:ext uri="{FF2B5EF4-FFF2-40B4-BE49-F238E27FC236}">
              <a16:creationId xmlns:a16="http://schemas.microsoft.com/office/drawing/2014/main" id="{03A014A5-5A06-FA4D-B2F5-3C8C8C1CE17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66549"/>
    <xdr:sp macro="" textlink="">
      <xdr:nvSpPr>
        <xdr:cNvPr id="5970" name="Text Box 24">
          <a:extLst>
            <a:ext uri="{FF2B5EF4-FFF2-40B4-BE49-F238E27FC236}">
              <a16:creationId xmlns:a16="http://schemas.microsoft.com/office/drawing/2014/main" id="{839CE223-522D-4F43-BE9B-74922783062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971" name="Text Box 13">
          <a:extLst>
            <a:ext uri="{FF2B5EF4-FFF2-40B4-BE49-F238E27FC236}">
              <a16:creationId xmlns:a16="http://schemas.microsoft.com/office/drawing/2014/main" id="{7014F1E7-4198-C640-8207-803DADD677B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972" name="Text Box 13">
          <a:extLst>
            <a:ext uri="{FF2B5EF4-FFF2-40B4-BE49-F238E27FC236}">
              <a16:creationId xmlns:a16="http://schemas.microsoft.com/office/drawing/2014/main" id="{AECBD45C-17AD-4940-92FF-FAB3FE8520C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66549"/>
    <xdr:sp macro="" textlink="">
      <xdr:nvSpPr>
        <xdr:cNvPr id="5973" name="Text Box 24">
          <a:extLst>
            <a:ext uri="{FF2B5EF4-FFF2-40B4-BE49-F238E27FC236}">
              <a16:creationId xmlns:a16="http://schemas.microsoft.com/office/drawing/2014/main" id="{9340CD1E-5594-A243-8801-ADB807B6F4F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66549"/>
    <xdr:sp macro="" textlink="">
      <xdr:nvSpPr>
        <xdr:cNvPr id="5974" name="Text Box 24">
          <a:extLst>
            <a:ext uri="{FF2B5EF4-FFF2-40B4-BE49-F238E27FC236}">
              <a16:creationId xmlns:a16="http://schemas.microsoft.com/office/drawing/2014/main" id="{7CB4C0D5-1B1E-A449-A8FF-954741B8E62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975" name="Text Box 13">
          <a:extLst>
            <a:ext uri="{FF2B5EF4-FFF2-40B4-BE49-F238E27FC236}">
              <a16:creationId xmlns:a16="http://schemas.microsoft.com/office/drawing/2014/main" id="{3207F2D8-99B8-934E-BF19-FDB217C1D41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976" name="Text Box 13">
          <a:extLst>
            <a:ext uri="{FF2B5EF4-FFF2-40B4-BE49-F238E27FC236}">
              <a16:creationId xmlns:a16="http://schemas.microsoft.com/office/drawing/2014/main" id="{D7FC56E2-1929-A44D-B6F9-5B6679DDFE9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977" name="Text Box 13">
          <a:extLst>
            <a:ext uri="{FF2B5EF4-FFF2-40B4-BE49-F238E27FC236}">
              <a16:creationId xmlns:a16="http://schemas.microsoft.com/office/drawing/2014/main" id="{AA39F1DE-C5DE-2644-9722-3AD76AC8DB95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978" name="Text Box 13">
          <a:extLst>
            <a:ext uri="{FF2B5EF4-FFF2-40B4-BE49-F238E27FC236}">
              <a16:creationId xmlns:a16="http://schemas.microsoft.com/office/drawing/2014/main" id="{2016C40D-2F11-4541-9F0A-5FBE838ED67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66549"/>
    <xdr:sp macro="" textlink="">
      <xdr:nvSpPr>
        <xdr:cNvPr id="5979" name="Text Box 24">
          <a:extLst>
            <a:ext uri="{FF2B5EF4-FFF2-40B4-BE49-F238E27FC236}">
              <a16:creationId xmlns:a16="http://schemas.microsoft.com/office/drawing/2014/main" id="{ADF2B2EC-181C-084E-9F5E-1D468F303C8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980" name="Text Box 13">
          <a:extLst>
            <a:ext uri="{FF2B5EF4-FFF2-40B4-BE49-F238E27FC236}">
              <a16:creationId xmlns:a16="http://schemas.microsoft.com/office/drawing/2014/main" id="{70DD15A4-F6A4-2043-A38D-48AEF158B1E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981" name="Text Box 13">
          <a:extLst>
            <a:ext uri="{FF2B5EF4-FFF2-40B4-BE49-F238E27FC236}">
              <a16:creationId xmlns:a16="http://schemas.microsoft.com/office/drawing/2014/main" id="{1F584C3C-D612-0647-9D0D-11F95CD614A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66549"/>
    <xdr:sp macro="" textlink="">
      <xdr:nvSpPr>
        <xdr:cNvPr id="5982" name="Text Box 24">
          <a:extLst>
            <a:ext uri="{FF2B5EF4-FFF2-40B4-BE49-F238E27FC236}">
              <a16:creationId xmlns:a16="http://schemas.microsoft.com/office/drawing/2014/main" id="{E300FA8C-B43E-0E4E-AD2A-650965931F9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66549"/>
    <xdr:sp macro="" textlink="">
      <xdr:nvSpPr>
        <xdr:cNvPr id="5983" name="Text Box 24">
          <a:extLst>
            <a:ext uri="{FF2B5EF4-FFF2-40B4-BE49-F238E27FC236}">
              <a16:creationId xmlns:a16="http://schemas.microsoft.com/office/drawing/2014/main" id="{ECB2C460-A08C-B243-A789-A3752B05B8F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984" name="Text Box 13">
          <a:extLst>
            <a:ext uri="{FF2B5EF4-FFF2-40B4-BE49-F238E27FC236}">
              <a16:creationId xmlns:a16="http://schemas.microsoft.com/office/drawing/2014/main" id="{A523491E-4D80-1F40-8B21-C6B38DD72A9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376074"/>
    <xdr:sp macro="" textlink="">
      <xdr:nvSpPr>
        <xdr:cNvPr id="5985" name="Text Box 13">
          <a:extLst>
            <a:ext uri="{FF2B5EF4-FFF2-40B4-BE49-F238E27FC236}">
              <a16:creationId xmlns:a16="http://schemas.microsoft.com/office/drawing/2014/main" id="{1338477F-6676-FE44-906B-2B7409CD3DC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986" name="Text Box 13">
          <a:extLst>
            <a:ext uri="{FF2B5EF4-FFF2-40B4-BE49-F238E27FC236}">
              <a16:creationId xmlns:a16="http://schemas.microsoft.com/office/drawing/2014/main" id="{3AFDB241-2459-9442-B3C6-66CD060A746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987" name="Text Box 13">
          <a:extLst>
            <a:ext uri="{FF2B5EF4-FFF2-40B4-BE49-F238E27FC236}">
              <a16:creationId xmlns:a16="http://schemas.microsoft.com/office/drawing/2014/main" id="{B73FF2E9-B6FC-6249-9B1D-C9C0E3A70CE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988" name="Text Box 24">
          <a:extLst>
            <a:ext uri="{FF2B5EF4-FFF2-40B4-BE49-F238E27FC236}">
              <a16:creationId xmlns:a16="http://schemas.microsoft.com/office/drawing/2014/main" id="{E0F91463-2F9C-DB4B-83E7-F9986F6F43E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989" name="Text Box 13">
          <a:extLst>
            <a:ext uri="{FF2B5EF4-FFF2-40B4-BE49-F238E27FC236}">
              <a16:creationId xmlns:a16="http://schemas.microsoft.com/office/drawing/2014/main" id="{0DEA512C-D283-F14A-9426-E618E8882CE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990" name="Text Box 13">
          <a:extLst>
            <a:ext uri="{FF2B5EF4-FFF2-40B4-BE49-F238E27FC236}">
              <a16:creationId xmlns:a16="http://schemas.microsoft.com/office/drawing/2014/main" id="{64A7B339-6CAF-C842-8522-BCAC014B1D3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991" name="Text Box 24">
          <a:extLst>
            <a:ext uri="{FF2B5EF4-FFF2-40B4-BE49-F238E27FC236}">
              <a16:creationId xmlns:a16="http://schemas.microsoft.com/office/drawing/2014/main" id="{69F2CE6C-ABE4-2C4A-BD33-3CC8FA8EDAB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992" name="Text Box 24">
          <a:extLst>
            <a:ext uri="{FF2B5EF4-FFF2-40B4-BE49-F238E27FC236}">
              <a16:creationId xmlns:a16="http://schemas.microsoft.com/office/drawing/2014/main" id="{D56C87AB-8830-6B4F-AF04-A1C9FD0B88F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993" name="Text Box 13">
          <a:extLst>
            <a:ext uri="{FF2B5EF4-FFF2-40B4-BE49-F238E27FC236}">
              <a16:creationId xmlns:a16="http://schemas.microsoft.com/office/drawing/2014/main" id="{C8009D87-8833-7D48-B510-335B9C2DF31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994" name="Text Box 13">
          <a:extLst>
            <a:ext uri="{FF2B5EF4-FFF2-40B4-BE49-F238E27FC236}">
              <a16:creationId xmlns:a16="http://schemas.microsoft.com/office/drawing/2014/main" id="{0B95ACC7-C17D-6548-81A8-EB1FF0F1619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995" name="Text Box 13">
          <a:extLst>
            <a:ext uri="{FF2B5EF4-FFF2-40B4-BE49-F238E27FC236}">
              <a16:creationId xmlns:a16="http://schemas.microsoft.com/office/drawing/2014/main" id="{94B7E545-3672-994C-AC65-C3DD3245FDB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996" name="Text Box 13">
          <a:extLst>
            <a:ext uri="{FF2B5EF4-FFF2-40B4-BE49-F238E27FC236}">
              <a16:creationId xmlns:a16="http://schemas.microsoft.com/office/drawing/2014/main" id="{29288435-22B5-0248-97F9-CC1DC878820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5997" name="Text Box 24">
          <a:extLst>
            <a:ext uri="{FF2B5EF4-FFF2-40B4-BE49-F238E27FC236}">
              <a16:creationId xmlns:a16="http://schemas.microsoft.com/office/drawing/2014/main" id="{5FDF8A63-589E-7945-92E8-95A4B011CB1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998" name="Text Box 13">
          <a:extLst>
            <a:ext uri="{FF2B5EF4-FFF2-40B4-BE49-F238E27FC236}">
              <a16:creationId xmlns:a16="http://schemas.microsoft.com/office/drawing/2014/main" id="{8221D006-02D7-1342-935C-D55C284AC4E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5999" name="Text Box 13">
          <a:extLst>
            <a:ext uri="{FF2B5EF4-FFF2-40B4-BE49-F238E27FC236}">
              <a16:creationId xmlns:a16="http://schemas.microsoft.com/office/drawing/2014/main" id="{7FB680C2-D793-C24D-BBC2-1DCB4F492C9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6000" name="Text Box 24">
          <a:extLst>
            <a:ext uri="{FF2B5EF4-FFF2-40B4-BE49-F238E27FC236}">
              <a16:creationId xmlns:a16="http://schemas.microsoft.com/office/drawing/2014/main" id="{80748BEB-A2B0-F542-B0F0-CCBB085AF86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6001" name="Text Box 24">
          <a:extLst>
            <a:ext uri="{FF2B5EF4-FFF2-40B4-BE49-F238E27FC236}">
              <a16:creationId xmlns:a16="http://schemas.microsoft.com/office/drawing/2014/main" id="{08190CF7-8B83-3449-8BD3-249CBE9537C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6002" name="Text Box 13">
          <a:extLst>
            <a:ext uri="{FF2B5EF4-FFF2-40B4-BE49-F238E27FC236}">
              <a16:creationId xmlns:a16="http://schemas.microsoft.com/office/drawing/2014/main" id="{FAC349FC-B5A8-3A43-BB22-CD2AA8C0613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6003" name="Text Box 13">
          <a:extLst>
            <a:ext uri="{FF2B5EF4-FFF2-40B4-BE49-F238E27FC236}">
              <a16:creationId xmlns:a16="http://schemas.microsoft.com/office/drawing/2014/main" id="{4D3C1097-7567-A249-8AE3-669342EBE11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6004" name="Text Box 13">
          <a:extLst>
            <a:ext uri="{FF2B5EF4-FFF2-40B4-BE49-F238E27FC236}">
              <a16:creationId xmlns:a16="http://schemas.microsoft.com/office/drawing/2014/main" id="{E4B6469C-32EC-1741-84E6-10A374DC5E0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6005" name="Text Box 13">
          <a:extLst>
            <a:ext uri="{FF2B5EF4-FFF2-40B4-BE49-F238E27FC236}">
              <a16:creationId xmlns:a16="http://schemas.microsoft.com/office/drawing/2014/main" id="{C4C03E41-1726-F146-A37B-AD072BA80BB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6006" name="Text Box 24">
          <a:extLst>
            <a:ext uri="{FF2B5EF4-FFF2-40B4-BE49-F238E27FC236}">
              <a16:creationId xmlns:a16="http://schemas.microsoft.com/office/drawing/2014/main" id="{D969C04D-1946-EC4E-A62E-90EA4C8C829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6007" name="Text Box 13">
          <a:extLst>
            <a:ext uri="{FF2B5EF4-FFF2-40B4-BE49-F238E27FC236}">
              <a16:creationId xmlns:a16="http://schemas.microsoft.com/office/drawing/2014/main" id="{262B7590-89C2-B043-B321-A29A31C79AC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6008" name="Text Box 13">
          <a:extLst>
            <a:ext uri="{FF2B5EF4-FFF2-40B4-BE49-F238E27FC236}">
              <a16:creationId xmlns:a16="http://schemas.microsoft.com/office/drawing/2014/main" id="{51665EA2-8DA7-1C4A-88E4-8D6BF89C18B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6009" name="Text Box 24">
          <a:extLst>
            <a:ext uri="{FF2B5EF4-FFF2-40B4-BE49-F238E27FC236}">
              <a16:creationId xmlns:a16="http://schemas.microsoft.com/office/drawing/2014/main" id="{4396EC04-1AF0-B849-91B7-9341B12560C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09903"/>
    <xdr:sp macro="" textlink="">
      <xdr:nvSpPr>
        <xdr:cNvPr id="6010" name="Text Box 24">
          <a:extLst>
            <a:ext uri="{FF2B5EF4-FFF2-40B4-BE49-F238E27FC236}">
              <a16:creationId xmlns:a16="http://schemas.microsoft.com/office/drawing/2014/main" id="{BB1CC4C2-0136-6845-A05E-2EABBAD6AEC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6011" name="Text Box 13">
          <a:extLst>
            <a:ext uri="{FF2B5EF4-FFF2-40B4-BE49-F238E27FC236}">
              <a16:creationId xmlns:a16="http://schemas.microsoft.com/office/drawing/2014/main" id="{B8EBA1DA-9FA3-7D47-A2F4-6482CD0B2EB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13</xdr:row>
      <xdr:rowOff>0</xdr:rowOff>
    </xdr:from>
    <xdr:ext cx="72313" cy="419428"/>
    <xdr:sp macro="" textlink="">
      <xdr:nvSpPr>
        <xdr:cNvPr id="6012" name="Text Box 13">
          <a:extLst>
            <a:ext uri="{FF2B5EF4-FFF2-40B4-BE49-F238E27FC236}">
              <a16:creationId xmlns:a16="http://schemas.microsoft.com/office/drawing/2014/main" id="{D1012F19-3764-5444-967C-6EDD628B9E4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6013" name="Text Box 13">
          <a:extLst>
            <a:ext uri="{FF2B5EF4-FFF2-40B4-BE49-F238E27FC236}">
              <a16:creationId xmlns:a16="http://schemas.microsoft.com/office/drawing/2014/main" id="{11BF1C3A-907A-D34F-8713-487AF2A7E01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6014" name="Text Box 13">
          <a:extLst>
            <a:ext uri="{FF2B5EF4-FFF2-40B4-BE49-F238E27FC236}">
              <a16:creationId xmlns:a16="http://schemas.microsoft.com/office/drawing/2014/main" id="{A3AE53F5-BBDD-E34B-82B0-29F888E54B5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66549"/>
    <xdr:sp macro="" textlink="">
      <xdr:nvSpPr>
        <xdr:cNvPr id="6015" name="Text Box 24">
          <a:extLst>
            <a:ext uri="{FF2B5EF4-FFF2-40B4-BE49-F238E27FC236}">
              <a16:creationId xmlns:a16="http://schemas.microsoft.com/office/drawing/2014/main" id="{61627548-13BE-724A-AC52-8CC5BAE1687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6016" name="Text Box 13">
          <a:extLst>
            <a:ext uri="{FF2B5EF4-FFF2-40B4-BE49-F238E27FC236}">
              <a16:creationId xmlns:a16="http://schemas.microsoft.com/office/drawing/2014/main" id="{96429DF2-DCE3-C147-9BC0-F0BFAE402C5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6017" name="Text Box 13">
          <a:extLst>
            <a:ext uri="{FF2B5EF4-FFF2-40B4-BE49-F238E27FC236}">
              <a16:creationId xmlns:a16="http://schemas.microsoft.com/office/drawing/2014/main" id="{74319484-0B3F-C04F-8FBF-47BCC0A8801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66549"/>
    <xdr:sp macro="" textlink="">
      <xdr:nvSpPr>
        <xdr:cNvPr id="6018" name="Text Box 24">
          <a:extLst>
            <a:ext uri="{FF2B5EF4-FFF2-40B4-BE49-F238E27FC236}">
              <a16:creationId xmlns:a16="http://schemas.microsoft.com/office/drawing/2014/main" id="{CA354DA2-B627-344D-BD7B-8C323C57AAD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66549"/>
    <xdr:sp macro="" textlink="">
      <xdr:nvSpPr>
        <xdr:cNvPr id="6019" name="Text Box 24">
          <a:extLst>
            <a:ext uri="{FF2B5EF4-FFF2-40B4-BE49-F238E27FC236}">
              <a16:creationId xmlns:a16="http://schemas.microsoft.com/office/drawing/2014/main" id="{EB052CBE-8428-EA41-9BA5-710B72EE5C5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6020" name="Text Box 13">
          <a:extLst>
            <a:ext uri="{FF2B5EF4-FFF2-40B4-BE49-F238E27FC236}">
              <a16:creationId xmlns:a16="http://schemas.microsoft.com/office/drawing/2014/main" id="{12F488FB-BCD8-1241-AE64-4095558F5AE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6021" name="Text Box 13">
          <a:extLst>
            <a:ext uri="{FF2B5EF4-FFF2-40B4-BE49-F238E27FC236}">
              <a16:creationId xmlns:a16="http://schemas.microsoft.com/office/drawing/2014/main" id="{E2AF09A5-429B-604B-A5D1-1849667FEA7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6022" name="Text Box 13">
          <a:extLst>
            <a:ext uri="{FF2B5EF4-FFF2-40B4-BE49-F238E27FC236}">
              <a16:creationId xmlns:a16="http://schemas.microsoft.com/office/drawing/2014/main" id="{88BA031B-D2B0-954B-9EE7-A1446E24715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6023" name="Text Box 13">
          <a:extLst>
            <a:ext uri="{FF2B5EF4-FFF2-40B4-BE49-F238E27FC236}">
              <a16:creationId xmlns:a16="http://schemas.microsoft.com/office/drawing/2014/main" id="{CE8CE9C9-5BE6-4044-BFD1-52ED9C27927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66549"/>
    <xdr:sp macro="" textlink="">
      <xdr:nvSpPr>
        <xdr:cNvPr id="6024" name="Text Box 24">
          <a:extLst>
            <a:ext uri="{FF2B5EF4-FFF2-40B4-BE49-F238E27FC236}">
              <a16:creationId xmlns:a16="http://schemas.microsoft.com/office/drawing/2014/main" id="{26FA067F-9A3C-1C40-B6F8-5E4B91CF5BA8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6025" name="Text Box 13">
          <a:extLst>
            <a:ext uri="{FF2B5EF4-FFF2-40B4-BE49-F238E27FC236}">
              <a16:creationId xmlns:a16="http://schemas.microsoft.com/office/drawing/2014/main" id="{CF07E32A-423E-5945-8413-47476938223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6026" name="Text Box 13">
          <a:extLst>
            <a:ext uri="{FF2B5EF4-FFF2-40B4-BE49-F238E27FC236}">
              <a16:creationId xmlns:a16="http://schemas.microsoft.com/office/drawing/2014/main" id="{A0CAB2FC-9ADC-B647-AE5D-FE164DA3CF1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66549"/>
    <xdr:sp macro="" textlink="">
      <xdr:nvSpPr>
        <xdr:cNvPr id="6027" name="Text Box 24">
          <a:extLst>
            <a:ext uri="{FF2B5EF4-FFF2-40B4-BE49-F238E27FC236}">
              <a16:creationId xmlns:a16="http://schemas.microsoft.com/office/drawing/2014/main" id="{CA682199-F440-CA4F-9655-93A5368097BB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66549"/>
    <xdr:sp macro="" textlink="">
      <xdr:nvSpPr>
        <xdr:cNvPr id="6028" name="Text Box 24">
          <a:extLst>
            <a:ext uri="{FF2B5EF4-FFF2-40B4-BE49-F238E27FC236}">
              <a16:creationId xmlns:a16="http://schemas.microsoft.com/office/drawing/2014/main" id="{EA768C08-5563-1E42-B009-E8DEB480BC2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6029" name="Text Box 13">
          <a:extLst>
            <a:ext uri="{FF2B5EF4-FFF2-40B4-BE49-F238E27FC236}">
              <a16:creationId xmlns:a16="http://schemas.microsoft.com/office/drawing/2014/main" id="{CD060841-C88E-1742-844D-3E520DDC47C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376074"/>
    <xdr:sp macro="" textlink="">
      <xdr:nvSpPr>
        <xdr:cNvPr id="6030" name="Text Box 13">
          <a:extLst>
            <a:ext uri="{FF2B5EF4-FFF2-40B4-BE49-F238E27FC236}">
              <a16:creationId xmlns:a16="http://schemas.microsoft.com/office/drawing/2014/main" id="{19D92041-7299-5A49-9A38-EA52FBBA448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6031" name="Text Box 13">
          <a:extLst>
            <a:ext uri="{FF2B5EF4-FFF2-40B4-BE49-F238E27FC236}">
              <a16:creationId xmlns:a16="http://schemas.microsoft.com/office/drawing/2014/main" id="{68113F36-EAAB-8D44-8592-84A8CC0BD84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6032" name="Text Box 13">
          <a:extLst>
            <a:ext uri="{FF2B5EF4-FFF2-40B4-BE49-F238E27FC236}">
              <a16:creationId xmlns:a16="http://schemas.microsoft.com/office/drawing/2014/main" id="{79D275F1-9BBE-C94D-AB26-C2F179E8DCF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09903"/>
    <xdr:sp macro="" textlink="">
      <xdr:nvSpPr>
        <xdr:cNvPr id="6033" name="Text Box 24">
          <a:extLst>
            <a:ext uri="{FF2B5EF4-FFF2-40B4-BE49-F238E27FC236}">
              <a16:creationId xmlns:a16="http://schemas.microsoft.com/office/drawing/2014/main" id="{E8DFFBA7-CFED-6645-9C54-5FFCC51447E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6034" name="Text Box 13">
          <a:extLst>
            <a:ext uri="{FF2B5EF4-FFF2-40B4-BE49-F238E27FC236}">
              <a16:creationId xmlns:a16="http://schemas.microsoft.com/office/drawing/2014/main" id="{577099F9-7400-914F-A73D-B4283C56698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6035" name="Text Box 13">
          <a:extLst>
            <a:ext uri="{FF2B5EF4-FFF2-40B4-BE49-F238E27FC236}">
              <a16:creationId xmlns:a16="http://schemas.microsoft.com/office/drawing/2014/main" id="{59E5D731-2FD1-5548-A29C-EE75956CBDD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09903"/>
    <xdr:sp macro="" textlink="">
      <xdr:nvSpPr>
        <xdr:cNvPr id="6036" name="Text Box 24">
          <a:extLst>
            <a:ext uri="{FF2B5EF4-FFF2-40B4-BE49-F238E27FC236}">
              <a16:creationId xmlns:a16="http://schemas.microsoft.com/office/drawing/2014/main" id="{EBD369FA-3AD6-A344-BBBE-E4DFE916F25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09903"/>
    <xdr:sp macro="" textlink="">
      <xdr:nvSpPr>
        <xdr:cNvPr id="6037" name="Text Box 24">
          <a:extLst>
            <a:ext uri="{FF2B5EF4-FFF2-40B4-BE49-F238E27FC236}">
              <a16:creationId xmlns:a16="http://schemas.microsoft.com/office/drawing/2014/main" id="{5C887B0E-0013-5A48-BA31-54E83CAAF1B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6038" name="Text Box 13">
          <a:extLst>
            <a:ext uri="{FF2B5EF4-FFF2-40B4-BE49-F238E27FC236}">
              <a16:creationId xmlns:a16="http://schemas.microsoft.com/office/drawing/2014/main" id="{BA2021F8-E677-C144-AE07-42C5A879FFB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6039" name="Text Box 13">
          <a:extLst>
            <a:ext uri="{FF2B5EF4-FFF2-40B4-BE49-F238E27FC236}">
              <a16:creationId xmlns:a16="http://schemas.microsoft.com/office/drawing/2014/main" id="{4B001AA8-2BBF-7D4A-97F3-A4EC60EFF0F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6040" name="Text Box 13">
          <a:extLst>
            <a:ext uri="{FF2B5EF4-FFF2-40B4-BE49-F238E27FC236}">
              <a16:creationId xmlns:a16="http://schemas.microsoft.com/office/drawing/2014/main" id="{3E16D5F1-DA3E-B84E-B23C-79A71A35611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6041" name="Text Box 13">
          <a:extLst>
            <a:ext uri="{FF2B5EF4-FFF2-40B4-BE49-F238E27FC236}">
              <a16:creationId xmlns:a16="http://schemas.microsoft.com/office/drawing/2014/main" id="{CE51EE08-190D-5C46-8506-ED378356E2C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09903"/>
    <xdr:sp macro="" textlink="">
      <xdr:nvSpPr>
        <xdr:cNvPr id="6042" name="Text Box 24">
          <a:extLst>
            <a:ext uri="{FF2B5EF4-FFF2-40B4-BE49-F238E27FC236}">
              <a16:creationId xmlns:a16="http://schemas.microsoft.com/office/drawing/2014/main" id="{B438A9F9-C2DA-FE47-841D-96CE8557B52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6043" name="Text Box 13">
          <a:extLst>
            <a:ext uri="{FF2B5EF4-FFF2-40B4-BE49-F238E27FC236}">
              <a16:creationId xmlns:a16="http://schemas.microsoft.com/office/drawing/2014/main" id="{4C6E1A0B-AB1E-AF44-A439-39CFD2A97E4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6044" name="Text Box 13">
          <a:extLst>
            <a:ext uri="{FF2B5EF4-FFF2-40B4-BE49-F238E27FC236}">
              <a16:creationId xmlns:a16="http://schemas.microsoft.com/office/drawing/2014/main" id="{A417B251-AEAD-E34F-9A96-B4F857761ED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09903"/>
    <xdr:sp macro="" textlink="">
      <xdr:nvSpPr>
        <xdr:cNvPr id="6045" name="Text Box 24">
          <a:extLst>
            <a:ext uri="{FF2B5EF4-FFF2-40B4-BE49-F238E27FC236}">
              <a16:creationId xmlns:a16="http://schemas.microsoft.com/office/drawing/2014/main" id="{EA6F8578-12D5-CC46-8763-FC20DBCE44F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09903"/>
    <xdr:sp macro="" textlink="">
      <xdr:nvSpPr>
        <xdr:cNvPr id="6046" name="Text Box 24">
          <a:extLst>
            <a:ext uri="{FF2B5EF4-FFF2-40B4-BE49-F238E27FC236}">
              <a16:creationId xmlns:a16="http://schemas.microsoft.com/office/drawing/2014/main" id="{C9FFF849-1A7F-4B45-9F19-91B3802636D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6047" name="Text Box 13">
          <a:extLst>
            <a:ext uri="{FF2B5EF4-FFF2-40B4-BE49-F238E27FC236}">
              <a16:creationId xmlns:a16="http://schemas.microsoft.com/office/drawing/2014/main" id="{E0D39221-01B8-5243-B239-191D67E6F77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6048" name="Text Box 13">
          <a:extLst>
            <a:ext uri="{FF2B5EF4-FFF2-40B4-BE49-F238E27FC236}">
              <a16:creationId xmlns:a16="http://schemas.microsoft.com/office/drawing/2014/main" id="{4328876D-B4D7-AF41-AE05-2FFCE075F62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6049" name="Text Box 13">
          <a:extLst>
            <a:ext uri="{FF2B5EF4-FFF2-40B4-BE49-F238E27FC236}">
              <a16:creationId xmlns:a16="http://schemas.microsoft.com/office/drawing/2014/main" id="{4BEF21A9-411C-B746-A000-81405D9D30E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6050" name="Text Box 13">
          <a:extLst>
            <a:ext uri="{FF2B5EF4-FFF2-40B4-BE49-F238E27FC236}">
              <a16:creationId xmlns:a16="http://schemas.microsoft.com/office/drawing/2014/main" id="{76110A3D-E7C3-0448-9767-05EE88FF567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09903"/>
    <xdr:sp macro="" textlink="">
      <xdr:nvSpPr>
        <xdr:cNvPr id="6051" name="Text Box 24">
          <a:extLst>
            <a:ext uri="{FF2B5EF4-FFF2-40B4-BE49-F238E27FC236}">
              <a16:creationId xmlns:a16="http://schemas.microsoft.com/office/drawing/2014/main" id="{3F941CD8-C2CB-8342-98A9-04B72EFE700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6052" name="Text Box 13">
          <a:extLst>
            <a:ext uri="{FF2B5EF4-FFF2-40B4-BE49-F238E27FC236}">
              <a16:creationId xmlns:a16="http://schemas.microsoft.com/office/drawing/2014/main" id="{EC10E4EB-0D14-5E4E-9325-469DFA21469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6053" name="Text Box 13">
          <a:extLst>
            <a:ext uri="{FF2B5EF4-FFF2-40B4-BE49-F238E27FC236}">
              <a16:creationId xmlns:a16="http://schemas.microsoft.com/office/drawing/2014/main" id="{4A71521A-98FE-D247-9F39-4F03A00AA7E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09903"/>
    <xdr:sp macro="" textlink="">
      <xdr:nvSpPr>
        <xdr:cNvPr id="6054" name="Text Box 24">
          <a:extLst>
            <a:ext uri="{FF2B5EF4-FFF2-40B4-BE49-F238E27FC236}">
              <a16:creationId xmlns:a16="http://schemas.microsoft.com/office/drawing/2014/main" id="{8A44ECCC-B7C0-6349-AADD-CC3A6A06FCC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09903"/>
    <xdr:sp macro="" textlink="">
      <xdr:nvSpPr>
        <xdr:cNvPr id="6055" name="Text Box 24">
          <a:extLst>
            <a:ext uri="{FF2B5EF4-FFF2-40B4-BE49-F238E27FC236}">
              <a16:creationId xmlns:a16="http://schemas.microsoft.com/office/drawing/2014/main" id="{BBF586D1-1A14-8042-9EC1-07ECA559335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6056" name="Text Box 13">
          <a:extLst>
            <a:ext uri="{FF2B5EF4-FFF2-40B4-BE49-F238E27FC236}">
              <a16:creationId xmlns:a16="http://schemas.microsoft.com/office/drawing/2014/main" id="{90B006D1-56D4-904A-9679-BA402D8B1B1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14</xdr:row>
      <xdr:rowOff>0</xdr:rowOff>
    </xdr:from>
    <xdr:ext cx="72313" cy="419428"/>
    <xdr:sp macro="" textlink="">
      <xdr:nvSpPr>
        <xdr:cNvPr id="6057" name="Text Box 13">
          <a:extLst>
            <a:ext uri="{FF2B5EF4-FFF2-40B4-BE49-F238E27FC236}">
              <a16:creationId xmlns:a16="http://schemas.microsoft.com/office/drawing/2014/main" id="{2A460D5A-C307-894A-8B4F-178ED9F8200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6058" name="Text Box 13">
          <a:extLst>
            <a:ext uri="{FF2B5EF4-FFF2-40B4-BE49-F238E27FC236}">
              <a16:creationId xmlns:a16="http://schemas.microsoft.com/office/drawing/2014/main" id="{335ADE9A-13F2-CB45-A1A6-6838AD47F45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6059" name="Text Box 13">
          <a:extLst>
            <a:ext uri="{FF2B5EF4-FFF2-40B4-BE49-F238E27FC236}">
              <a16:creationId xmlns:a16="http://schemas.microsoft.com/office/drawing/2014/main" id="{C6EFBBF3-A0E6-FF4E-B54B-3D6D7822366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66549"/>
    <xdr:sp macro="" textlink="">
      <xdr:nvSpPr>
        <xdr:cNvPr id="6060" name="Text Box 24">
          <a:extLst>
            <a:ext uri="{FF2B5EF4-FFF2-40B4-BE49-F238E27FC236}">
              <a16:creationId xmlns:a16="http://schemas.microsoft.com/office/drawing/2014/main" id="{2DF575FC-20D1-504C-A43E-17B324B33E0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6061" name="Text Box 13">
          <a:extLst>
            <a:ext uri="{FF2B5EF4-FFF2-40B4-BE49-F238E27FC236}">
              <a16:creationId xmlns:a16="http://schemas.microsoft.com/office/drawing/2014/main" id="{FE9D3140-9948-8844-B3EC-FEF43B5CD49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6062" name="Text Box 13">
          <a:extLst>
            <a:ext uri="{FF2B5EF4-FFF2-40B4-BE49-F238E27FC236}">
              <a16:creationId xmlns:a16="http://schemas.microsoft.com/office/drawing/2014/main" id="{D91C8A60-3ED5-454E-8D2B-A7FB681F438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66549"/>
    <xdr:sp macro="" textlink="">
      <xdr:nvSpPr>
        <xdr:cNvPr id="6063" name="Text Box 24">
          <a:extLst>
            <a:ext uri="{FF2B5EF4-FFF2-40B4-BE49-F238E27FC236}">
              <a16:creationId xmlns:a16="http://schemas.microsoft.com/office/drawing/2014/main" id="{3A7B0BE4-BBB2-3A47-BE99-38BFAF23CB8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66549"/>
    <xdr:sp macro="" textlink="">
      <xdr:nvSpPr>
        <xdr:cNvPr id="6064" name="Text Box 24">
          <a:extLst>
            <a:ext uri="{FF2B5EF4-FFF2-40B4-BE49-F238E27FC236}">
              <a16:creationId xmlns:a16="http://schemas.microsoft.com/office/drawing/2014/main" id="{9854C353-262E-4B4A-B833-31BF5631A3E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6065" name="Text Box 13">
          <a:extLst>
            <a:ext uri="{FF2B5EF4-FFF2-40B4-BE49-F238E27FC236}">
              <a16:creationId xmlns:a16="http://schemas.microsoft.com/office/drawing/2014/main" id="{882DA77D-152F-494E-AD0B-49600D8EF099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6066" name="Text Box 13">
          <a:extLst>
            <a:ext uri="{FF2B5EF4-FFF2-40B4-BE49-F238E27FC236}">
              <a16:creationId xmlns:a16="http://schemas.microsoft.com/office/drawing/2014/main" id="{6D205EA1-3546-B447-B2FD-892FCE2EE42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6067" name="Text Box 13">
          <a:extLst>
            <a:ext uri="{FF2B5EF4-FFF2-40B4-BE49-F238E27FC236}">
              <a16:creationId xmlns:a16="http://schemas.microsoft.com/office/drawing/2014/main" id="{2AA1936A-03F3-0440-950B-410E097395E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6068" name="Text Box 13">
          <a:extLst>
            <a:ext uri="{FF2B5EF4-FFF2-40B4-BE49-F238E27FC236}">
              <a16:creationId xmlns:a16="http://schemas.microsoft.com/office/drawing/2014/main" id="{48E2A621-C879-2649-B750-A010EBB2495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66549"/>
    <xdr:sp macro="" textlink="">
      <xdr:nvSpPr>
        <xdr:cNvPr id="6069" name="Text Box 24">
          <a:extLst>
            <a:ext uri="{FF2B5EF4-FFF2-40B4-BE49-F238E27FC236}">
              <a16:creationId xmlns:a16="http://schemas.microsoft.com/office/drawing/2014/main" id="{3B96877A-0601-8D4C-9F0B-46F13CB0934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6070" name="Text Box 13">
          <a:extLst>
            <a:ext uri="{FF2B5EF4-FFF2-40B4-BE49-F238E27FC236}">
              <a16:creationId xmlns:a16="http://schemas.microsoft.com/office/drawing/2014/main" id="{F197CCCD-8CFD-E349-93D1-6BC6D2360D4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6071" name="Text Box 13">
          <a:extLst>
            <a:ext uri="{FF2B5EF4-FFF2-40B4-BE49-F238E27FC236}">
              <a16:creationId xmlns:a16="http://schemas.microsoft.com/office/drawing/2014/main" id="{4C17167D-4399-1F4E-B7E6-622E2C8A490D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66549"/>
    <xdr:sp macro="" textlink="">
      <xdr:nvSpPr>
        <xdr:cNvPr id="6072" name="Text Box 24">
          <a:extLst>
            <a:ext uri="{FF2B5EF4-FFF2-40B4-BE49-F238E27FC236}">
              <a16:creationId xmlns:a16="http://schemas.microsoft.com/office/drawing/2014/main" id="{C940A02A-FB16-7346-904F-790A0A3F11D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66549"/>
    <xdr:sp macro="" textlink="">
      <xdr:nvSpPr>
        <xdr:cNvPr id="6073" name="Text Box 24">
          <a:extLst>
            <a:ext uri="{FF2B5EF4-FFF2-40B4-BE49-F238E27FC236}">
              <a16:creationId xmlns:a16="http://schemas.microsoft.com/office/drawing/2014/main" id="{24369F25-198E-7B46-BA39-F0491E458B0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6074" name="Text Box 13">
          <a:extLst>
            <a:ext uri="{FF2B5EF4-FFF2-40B4-BE49-F238E27FC236}">
              <a16:creationId xmlns:a16="http://schemas.microsoft.com/office/drawing/2014/main" id="{EDE835EC-C03D-8E4B-A80B-562FCBE9540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376074"/>
    <xdr:sp macro="" textlink="">
      <xdr:nvSpPr>
        <xdr:cNvPr id="6075" name="Text Box 13">
          <a:extLst>
            <a:ext uri="{FF2B5EF4-FFF2-40B4-BE49-F238E27FC236}">
              <a16:creationId xmlns:a16="http://schemas.microsoft.com/office/drawing/2014/main" id="{ACC84A62-271B-FB43-970F-4C54FF02495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6076" name="Text Box 13">
          <a:extLst>
            <a:ext uri="{FF2B5EF4-FFF2-40B4-BE49-F238E27FC236}">
              <a16:creationId xmlns:a16="http://schemas.microsoft.com/office/drawing/2014/main" id="{A4ED0954-C911-A94A-A1B5-A236B3B1876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6077" name="Text Box 13">
          <a:extLst>
            <a:ext uri="{FF2B5EF4-FFF2-40B4-BE49-F238E27FC236}">
              <a16:creationId xmlns:a16="http://schemas.microsoft.com/office/drawing/2014/main" id="{A7F4C864-14EE-F448-963A-EA93D37179F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09903"/>
    <xdr:sp macro="" textlink="">
      <xdr:nvSpPr>
        <xdr:cNvPr id="6078" name="Text Box 24">
          <a:extLst>
            <a:ext uri="{FF2B5EF4-FFF2-40B4-BE49-F238E27FC236}">
              <a16:creationId xmlns:a16="http://schemas.microsoft.com/office/drawing/2014/main" id="{D060E062-F32B-7D4F-9FC6-4C2D7655A3D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6079" name="Text Box 13">
          <a:extLst>
            <a:ext uri="{FF2B5EF4-FFF2-40B4-BE49-F238E27FC236}">
              <a16:creationId xmlns:a16="http://schemas.microsoft.com/office/drawing/2014/main" id="{02DC12DE-04AD-A540-B7F7-726D847FDE8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6080" name="Text Box 13">
          <a:extLst>
            <a:ext uri="{FF2B5EF4-FFF2-40B4-BE49-F238E27FC236}">
              <a16:creationId xmlns:a16="http://schemas.microsoft.com/office/drawing/2014/main" id="{1233EB31-75C0-334E-AC20-89801D38944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09903"/>
    <xdr:sp macro="" textlink="">
      <xdr:nvSpPr>
        <xdr:cNvPr id="6081" name="Text Box 24">
          <a:extLst>
            <a:ext uri="{FF2B5EF4-FFF2-40B4-BE49-F238E27FC236}">
              <a16:creationId xmlns:a16="http://schemas.microsoft.com/office/drawing/2014/main" id="{D01DE35D-10A2-3E42-8ECB-0869F3B81EB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09903"/>
    <xdr:sp macro="" textlink="">
      <xdr:nvSpPr>
        <xdr:cNvPr id="6082" name="Text Box 24">
          <a:extLst>
            <a:ext uri="{FF2B5EF4-FFF2-40B4-BE49-F238E27FC236}">
              <a16:creationId xmlns:a16="http://schemas.microsoft.com/office/drawing/2014/main" id="{3A5AF2C7-9A9B-CD42-9759-C7D8F21561A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6083" name="Text Box 13">
          <a:extLst>
            <a:ext uri="{FF2B5EF4-FFF2-40B4-BE49-F238E27FC236}">
              <a16:creationId xmlns:a16="http://schemas.microsoft.com/office/drawing/2014/main" id="{F8CB9BF6-12FD-9444-9853-BE18AECCFD1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6084" name="Text Box 13">
          <a:extLst>
            <a:ext uri="{FF2B5EF4-FFF2-40B4-BE49-F238E27FC236}">
              <a16:creationId xmlns:a16="http://schemas.microsoft.com/office/drawing/2014/main" id="{3D738263-C5BB-1C4E-AA9E-7E645091F9E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6085" name="Text Box 13">
          <a:extLst>
            <a:ext uri="{FF2B5EF4-FFF2-40B4-BE49-F238E27FC236}">
              <a16:creationId xmlns:a16="http://schemas.microsoft.com/office/drawing/2014/main" id="{17C0B117-C129-6142-BE44-C4BFCD1A883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6086" name="Text Box 13">
          <a:extLst>
            <a:ext uri="{FF2B5EF4-FFF2-40B4-BE49-F238E27FC236}">
              <a16:creationId xmlns:a16="http://schemas.microsoft.com/office/drawing/2014/main" id="{9CF4A23A-1F78-5D4C-9FB6-C1742F69C36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09903"/>
    <xdr:sp macro="" textlink="">
      <xdr:nvSpPr>
        <xdr:cNvPr id="6087" name="Text Box 24">
          <a:extLst>
            <a:ext uri="{FF2B5EF4-FFF2-40B4-BE49-F238E27FC236}">
              <a16:creationId xmlns:a16="http://schemas.microsoft.com/office/drawing/2014/main" id="{BF19667D-A548-BD4F-B05C-B88C44BFE9E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6088" name="Text Box 13">
          <a:extLst>
            <a:ext uri="{FF2B5EF4-FFF2-40B4-BE49-F238E27FC236}">
              <a16:creationId xmlns:a16="http://schemas.microsoft.com/office/drawing/2014/main" id="{3F789512-E1D5-9444-93E7-B651AD953BA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6089" name="Text Box 13">
          <a:extLst>
            <a:ext uri="{FF2B5EF4-FFF2-40B4-BE49-F238E27FC236}">
              <a16:creationId xmlns:a16="http://schemas.microsoft.com/office/drawing/2014/main" id="{8E6FC2DC-84B7-AC40-BECA-08E60B53C0D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09903"/>
    <xdr:sp macro="" textlink="">
      <xdr:nvSpPr>
        <xdr:cNvPr id="6090" name="Text Box 24">
          <a:extLst>
            <a:ext uri="{FF2B5EF4-FFF2-40B4-BE49-F238E27FC236}">
              <a16:creationId xmlns:a16="http://schemas.microsoft.com/office/drawing/2014/main" id="{356A6E36-EECB-944E-BEEA-9B020CA7108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09903"/>
    <xdr:sp macro="" textlink="">
      <xdr:nvSpPr>
        <xdr:cNvPr id="6091" name="Text Box 24">
          <a:extLst>
            <a:ext uri="{FF2B5EF4-FFF2-40B4-BE49-F238E27FC236}">
              <a16:creationId xmlns:a16="http://schemas.microsoft.com/office/drawing/2014/main" id="{D10616BF-EF7A-8A44-8C62-94B8288CC7A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6092" name="Text Box 13">
          <a:extLst>
            <a:ext uri="{FF2B5EF4-FFF2-40B4-BE49-F238E27FC236}">
              <a16:creationId xmlns:a16="http://schemas.microsoft.com/office/drawing/2014/main" id="{0F477CBF-9395-F44F-9730-E70038C7B73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6093" name="Text Box 13">
          <a:extLst>
            <a:ext uri="{FF2B5EF4-FFF2-40B4-BE49-F238E27FC236}">
              <a16:creationId xmlns:a16="http://schemas.microsoft.com/office/drawing/2014/main" id="{9DD097D0-BFA5-304A-A788-C872FDF6E77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6094" name="Text Box 13">
          <a:extLst>
            <a:ext uri="{FF2B5EF4-FFF2-40B4-BE49-F238E27FC236}">
              <a16:creationId xmlns:a16="http://schemas.microsoft.com/office/drawing/2014/main" id="{49E50467-45E5-A94D-B3B9-76F8D16A5F5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6095" name="Text Box 13">
          <a:extLst>
            <a:ext uri="{FF2B5EF4-FFF2-40B4-BE49-F238E27FC236}">
              <a16:creationId xmlns:a16="http://schemas.microsoft.com/office/drawing/2014/main" id="{918B3E91-EF42-4E49-867A-F619776A725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09903"/>
    <xdr:sp macro="" textlink="">
      <xdr:nvSpPr>
        <xdr:cNvPr id="6096" name="Text Box 24">
          <a:extLst>
            <a:ext uri="{FF2B5EF4-FFF2-40B4-BE49-F238E27FC236}">
              <a16:creationId xmlns:a16="http://schemas.microsoft.com/office/drawing/2014/main" id="{9D45E38E-6933-8B44-891F-A91C7F7F5D7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6097" name="Text Box 13">
          <a:extLst>
            <a:ext uri="{FF2B5EF4-FFF2-40B4-BE49-F238E27FC236}">
              <a16:creationId xmlns:a16="http://schemas.microsoft.com/office/drawing/2014/main" id="{7160433F-AA4D-CE40-B328-75137879B229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6098" name="Text Box 13">
          <a:extLst>
            <a:ext uri="{FF2B5EF4-FFF2-40B4-BE49-F238E27FC236}">
              <a16:creationId xmlns:a16="http://schemas.microsoft.com/office/drawing/2014/main" id="{728E62BA-1C2A-584F-BA43-DF264E6C45C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09903"/>
    <xdr:sp macro="" textlink="">
      <xdr:nvSpPr>
        <xdr:cNvPr id="6099" name="Text Box 24">
          <a:extLst>
            <a:ext uri="{FF2B5EF4-FFF2-40B4-BE49-F238E27FC236}">
              <a16:creationId xmlns:a16="http://schemas.microsoft.com/office/drawing/2014/main" id="{C6B6AFBC-6AEA-5A40-BE1B-4FC42889A90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09903"/>
    <xdr:sp macro="" textlink="">
      <xdr:nvSpPr>
        <xdr:cNvPr id="6100" name="Text Box 24">
          <a:extLst>
            <a:ext uri="{FF2B5EF4-FFF2-40B4-BE49-F238E27FC236}">
              <a16:creationId xmlns:a16="http://schemas.microsoft.com/office/drawing/2014/main" id="{AAF4E0B9-74F3-5A42-BFF0-EAF5099B14A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6101" name="Text Box 13">
          <a:extLst>
            <a:ext uri="{FF2B5EF4-FFF2-40B4-BE49-F238E27FC236}">
              <a16:creationId xmlns:a16="http://schemas.microsoft.com/office/drawing/2014/main" id="{AAAFC718-9B82-0841-B4AC-2B10425D149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15</xdr:row>
      <xdr:rowOff>0</xdr:rowOff>
    </xdr:from>
    <xdr:ext cx="72313" cy="419428"/>
    <xdr:sp macro="" textlink="">
      <xdr:nvSpPr>
        <xdr:cNvPr id="6102" name="Text Box 13">
          <a:extLst>
            <a:ext uri="{FF2B5EF4-FFF2-40B4-BE49-F238E27FC236}">
              <a16:creationId xmlns:a16="http://schemas.microsoft.com/office/drawing/2014/main" id="{D6A53BAB-D290-9448-A796-CB3E25F0B31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17</xdr:row>
      <xdr:rowOff>0</xdr:rowOff>
    </xdr:from>
    <xdr:ext cx="72313" cy="376074"/>
    <xdr:sp macro="" textlink="">
      <xdr:nvSpPr>
        <xdr:cNvPr id="6103" name="Text Box 13">
          <a:extLst>
            <a:ext uri="{FF2B5EF4-FFF2-40B4-BE49-F238E27FC236}">
              <a16:creationId xmlns:a16="http://schemas.microsoft.com/office/drawing/2014/main" id="{C8E694BB-CDA1-5740-81C6-FFA9A06572A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17</xdr:row>
      <xdr:rowOff>0</xdr:rowOff>
    </xdr:from>
    <xdr:ext cx="72313" cy="376074"/>
    <xdr:sp macro="" textlink="">
      <xdr:nvSpPr>
        <xdr:cNvPr id="6104" name="Text Box 13">
          <a:extLst>
            <a:ext uri="{FF2B5EF4-FFF2-40B4-BE49-F238E27FC236}">
              <a16:creationId xmlns:a16="http://schemas.microsoft.com/office/drawing/2014/main" id="{FB0F1963-4B78-2A46-800D-AE1DAE336EC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17</xdr:row>
      <xdr:rowOff>0</xdr:rowOff>
    </xdr:from>
    <xdr:ext cx="72313" cy="366549"/>
    <xdr:sp macro="" textlink="">
      <xdr:nvSpPr>
        <xdr:cNvPr id="6105" name="Text Box 24">
          <a:extLst>
            <a:ext uri="{FF2B5EF4-FFF2-40B4-BE49-F238E27FC236}">
              <a16:creationId xmlns:a16="http://schemas.microsoft.com/office/drawing/2014/main" id="{38367734-C4BF-3E46-A8A7-29AA0EA737D3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17</xdr:row>
      <xdr:rowOff>0</xdr:rowOff>
    </xdr:from>
    <xdr:ext cx="72313" cy="376074"/>
    <xdr:sp macro="" textlink="">
      <xdr:nvSpPr>
        <xdr:cNvPr id="6106" name="Text Box 13">
          <a:extLst>
            <a:ext uri="{FF2B5EF4-FFF2-40B4-BE49-F238E27FC236}">
              <a16:creationId xmlns:a16="http://schemas.microsoft.com/office/drawing/2014/main" id="{917B642F-4D08-FC43-9128-D6B5F55C679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17</xdr:row>
      <xdr:rowOff>0</xdr:rowOff>
    </xdr:from>
    <xdr:ext cx="72313" cy="376074"/>
    <xdr:sp macro="" textlink="">
      <xdr:nvSpPr>
        <xdr:cNvPr id="6107" name="Text Box 13">
          <a:extLst>
            <a:ext uri="{FF2B5EF4-FFF2-40B4-BE49-F238E27FC236}">
              <a16:creationId xmlns:a16="http://schemas.microsoft.com/office/drawing/2014/main" id="{09A14ED3-6913-1142-A825-054D645BAB24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17</xdr:row>
      <xdr:rowOff>0</xdr:rowOff>
    </xdr:from>
    <xdr:ext cx="72313" cy="366549"/>
    <xdr:sp macro="" textlink="">
      <xdr:nvSpPr>
        <xdr:cNvPr id="6108" name="Text Box 24">
          <a:extLst>
            <a:ext uri="{FF2B5EF4-FFF2-40B4-BE49-F238E27FC236}">
              <a16:creationId xmlns:a16="http://schemas.microsoft.com/office/drawing/2014/main" id="{46825875-2D3C-9A45-8328-089A2FCCCCD7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17</xdr:row>
      <xdr:rowOff>0</xdr:rowOff>
    </xdr:from>
    <xdr:ext cx="72313" cy="366549"/>
    <xdr:sp macro="" textlink="">
      <xdr:nvSpPr>
        <xdr:cNvPr id="6109" name="Text Box 24">
          <a:extLst>
            <a:ext uri="{FF2B5EF4-FFF2-40B4-BE49-F238E27FC236}">
              <a16:creationId xmlns:a16="http://schemas.microsoft.com/office/drawing/2014/main" id="{83553884-4E39-0240-9DDE-829055D6725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17</xdr:row>
      <xdr:rowOff>0</xdr:rowOff>
    </xdr:from>
    <xdr:ext cx="72313" cy="376074"/>
    <xdr:sp macro="" textlink="">
      <xdr:nvSpPr>
        <xdr:cNvPr id="6110" name="Text Box 13">
          <a:extLst>
            <a:ext uri="{FF2B5EF4-FFF2-40B4-BE49-F238E27FC236}">
              <a16:creationId xmlns:a16="http://schemas.microsoft.com/office/drawing/2014/main" id="{BBC89F0F-982E-6140-8091-FDB54BA7BB5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17</xdr:row>
      <xdr:rowOff>0</xdr:rowOff>
    </xdr:from>
    <xdr:ext cx="72313" cy="376074"/>
    <xdr:sp macro="" textlink="">
      <xdr:nvSpPr>
        <xdr:cNvPr id="6111" name="Text Box 13">
          <a:extLst>
            <a:ext uri="{FF2B5EF4-FFF2-40B4-BE49-F238E27FC236}">
              <a16:creationId xmlns:a16="http://schemas.microsoft.com/office/drawing/2014/main" id="{39DBAED6-2193-1548-A6B0-5E01250D33E1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17</xdr:row>
      <xdr:rowOff>0</xdr:rowOff>
    </xdr:from>
    <xdr:ext cx="72313" cy="376074"/>
    <xdr:sp macro="" textlink="">
      <xdr:nvSpPr>
        <xdr:cNvPr id="6112" name="Text Box 13">
          <a:extLst>
            <a:ext uri="{FF2B5EF4-FFF2-40B4-BE49-F238E27FC236}">
              <a16:creationId xmlns:a16="http://schemas.microsoft.com/office/drawing/2014/main" id="{F4481E5C-C4E9-4A4A-8994-DA48F84A7D7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17</xdr:row>
      <xdr:rowOff>0</xdr:rowOff>
    </xdr:from>
    <xdr:ext cx="72313" cy="376074"/>
    <xdr:sp macro="" textlink="">
      <xdr:nvSpPr>
        <xdr:cNvPr id="6113" name="Text Box 13">
          <a:extLst>
            <a:ext uri="{FF2B5EF4-FFF2-40B4-BE49-F238E27FC236}">
              <a16:creationId xmlns:a16="http://schemas.microsoft.com/office/drawing/2014/main" id="{CEE2D2C8-AD35-D442-98AC-A5B81DC9914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17</xdr:row>
      <xdr:rowOff>0</xdr:rowOff>
    </xdr:from>
    <xdr:ext cx="72313" cy="366549"/>
    <xdr:sp macro="" textlink="">
      <xdr:nvSpPr>
        <xdr:cNvPr id="6114" name="Text Box 24">
          <a:extLst>
            <a:ext uri="{FF2B5EF4-FFF2-40B4-BE49-F238E27FC236}">
              <a16:creationId xmlns:a16="http://schemas.microsoft.com/office/drawing/2014/main" id="{2A18B36A-5F28-7544-B1CB-CE363200F0F6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17</xdr:row>
      <xdr:rowOff>0</xdr:rowOff>
    </xdr:from>
    <xdr:ext cx="72313" cy="376074"/>
    <xdr:sp macro="" textlink="">
      <xdr:nvSpPr>
        <xdr:cNvPr id="6115" name="Text Box 13">
          <a:extLst>
            <a:ext uri="{FF2B5EF4-FFF2-40B4-BE49-F238E27FC236}">
              <a16:creationId xmlns:a16="http://schemas.microsoft.com/office/drawing/2014/main" id="{E9485039-7BD1-4C43-A193-4EFD7C7AC1A0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17</xdr:row>
      <xdr:rowOff>0</xdr:rowOff>
    </xdr:from>
    <xdr:ext cx="72313" cy="376074"/>
    <xdr:sp macro="" textlink="">
      <xdr:nvSpPr>
        <xdr:cNvPr id="6116" name="Text Box 13">
          <a:extLst>
            <a:ext uri="{FF2B5EF4-FFF2-40B4-BE49-F238E27FC236}">
              <a16:creationId xmlns:a16="http://schemas.microsoft.com/office/drawing/2014/main" id="{CE140131-D584-4149-8DC2-1F819785A772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17</xdr:row>
      <xdr:rowOff>0</xdr:rowOff>
    </xdr:from>
    <xdr:ext cx="72313" cy="366549"/>
    <xdr:sp macro="" textlink="">
      <xdr:nvSpPr>
        <xdr:cNvPr id="6117" name="Text Box 24">
          <a:extLst>
            <a:ext uri="{FF2B5EF4-FFF2-40B4-BE49-F238E27FC236}">
              <a16:creationId xmlns:a16="http://schemas.microsoft.com/office/drawing/2014/main" id="{CECD1AE5-D233-3644-A636-8021B6A0997E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17</xdr:row>
      <xdr:rowOff>0</xdr:rowOff>
    </xdr:from>
    <xdr:ext cx="72313" cy="366549"/>
    <xdr:sp macro="" textlink="">
      <xdr:nvSpPr>
        <xdr:cNvPr id="6118" name="Text Box 24">
          <a:extLst>
            <a:ext uri="{FF2B5EF4-FFF2-40B4-BE49-F238E27FC236}">
              <a16:creationId xmlns:a16="http://schemas.microsoft.com/office/drawing/2014/main" id="{71DC3AE7-4E53-204D-9E53-7BA66BA2034A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17</xdr:row>
      <xdr:rowOff>0</xdr:rowOff>
    </xdr:from>
    <xdr:ext cx="72313" cy="376074"/>
    <xdr:sp macro="" textlink="">
      <xdr:nvSpPr>
        <xdr:cNvPr id="6119" name="Text Box 13">
          <a:extLst>
            <a:ext uri="{FF2B5EF4-FFF2-40B4-BE49-F238E27FC236}">
              <a16:creationId xmlns:a16="http://schemas.microsoft.com/office/drawing/2014/main" id="{3EF9A10E-1BF3-6549-A8F9-0DD8B2E3960F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17</xdr:row>
      <xdr:rowOff>0</xdr:rowOff>
    </xdr:from>
    <xdr:ext cx="72313" cy="376074"/>
    <xdr:sp macro="" textlink="">
      <xdr:nvSpPr>
        <xdr:cNvPr id="6120" name="Text Box 13">
          <a:extLst>
            <a:ext uri="{FF2B5EF4-FFF2-40B4-BE49-F238E27FC236}">
              <a16:creationId xmlns:a16="http://schemas.microsoft.com/office/drawing/2014/main" id="{2DF2C47E-7464-B849-B536-A11566B6F48C}"/>
            </a:ext>
          </a:extLst>
        </xdr:cNvPr>
        <xdr:cNvSpPr txBox="1">
          <a:spLocks noChangeArrowheads="1"/>
        </xdr:cNvSpPr>
      </xdr:nvSpPr>
      <xdr:spPr bwMode="auto">
        <a:xfrm>
          <a:off x="781050" y="1401379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419428"/>
    <xdr:sp macro="" textlink="">
      <xdr:nvSpPr>
        <xdr:cNvPr id="6121" name="Text Box 13">
          <a:extLst>
            <a:ext uri="{FF2B5EF4-FFF2-40B4-BE49-F238E27FC236}">
              <a16:creationId xmlns:a16="http://schemas.microsoft.com/office/drawing/2014/main" id="{E5E369D2-57C9-4343-8DBD-6C432A67DF9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419428"/>
    <xdr:sp macro="" textlink="">
      <xdr:nvSpPr>
        <xdr:cNvPr id="6122" name="Text Box 13">
          <a:extLst>
            <a:ext uri="{FF2B5EF4-FFF2-40B4-BE49-F238E27FC236}">
              <a16:creationId xmlns:a16="http://schemas.microsoft.com/office/drawing/2014/main" id="{5152745F-30CA-5645-8FF1-159FA5DEA21B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409903"/>
    <xdr:sp macro="" textlink="">
      <xdr:nvSpPr>
        <xdr:cNvPr id="6123" name="Text Box 24">
          <a:extLst>
            <a:ext uri="{FF2B5EF4-FFF2-40B4-BE49-F238E27FC236}">
              <a16:creationId xmlns:a16="http://schemas.microsoft.com/office/drawing/2014/main" id="{AC40C26B-4671-5141-872F-2D9C338296E8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419428"/>
    <xdr:sp macro="" textlink="">
      <xdr:nvSpPr>
        <xdr:cNvPr id="6124" name="Text Box 13">
          <a:extLst>
            <a:ext uri="{FF2B5EF4-FFF2-40B4-BE49-F238E27FC236}">
              <a16:creationId xmlns:a16="http://schemas.microsoft.com/office/drawing/2014/main" id="{429483E0-FF49-8D46-B705-7C226232E170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419428"/>
    <xdr:sp macro="" textlink="">
      <xdr:nvSpPr>
        <xdr:cNvPr id="6125" name="Text Box 13">
          <a:extLst>
            <a:ext uri="{FF2B5EF4-FFF2-40B4-BE49-F238E27FC236}">
              <a16:creationId xmlns:a16="http://schemas.microsoft.com/office/drawing/2014/main" id="{C166A95F-F764-9E43-8E6A-A64C17E402E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409903"/>
    <xdr:sp macro="" textlink="">
      <xdr:nvSpPr>
        <xdr:cNvPr id="6126" name="Text Box 24">
          <a:extLst>
            <a:ext uri="{FF2B5EF4-FFF2-40B4-BE49-F238E27FC236}">
              <a16:creationId xmlns:a16="http://schemas.microsoft.com/office/drawing/2014/main" id="{69131EE3-3BAE-3C43-94C5-B5C4196C4C2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409903"/>
    <xdr:sp macro="" textlink="">
      <xdr:nvSpPr>
        <xdr:cNvPr id="6127" name="Text Box 24">
          <a:extLst>
            <a:ext uri="{FF2B5EF4-FFF2-40B4-BE49-F238E27FC236}">
              <a16:creationId xmlns:a16="http://schemas.microsoft.com/office/drawing/2014/main" id="{C4E38CFA-50FE-2544-B4DC-E9BF7AA296E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419428"/>
    <xdr:sp macro="" textlink="">
      <xdr:nvSpPr>
        <xdr:cNvPr id="6128" name="Text Box 13">
          <a:extLst>
            <a:ext uri="{FF2B5EF4-FFF2-40B4-BE49-F238E27FC236}">
              <a16:creationId xmlns:a16="http://schemas.microsoft.com/office/drawing/2014/main" id="{D1B76E4D-AC60-1C49-B34E-ECA8826CC56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419428"/>
    <xdr:sp macro="" textlink="">
      <xdr:nvSpPr>
        <xdr:cNvPr id="6129" name="Text Box 13">
          <a:extLst>
            <a:ext uri="{FF2B5EF4-FFF2-40B4-BE49-F238E27FC236}">
              <a16:creationId xmlns:a16="http://schemas.microsoft.com/office/drawing/2014/main" id="{C897A1E7-34E2-3543-A45E-D56FD4EBC546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419428"/>
    <xdr:sp macro="" textlink="">
      <xdr:nvSpPr>
        <xdr:cNvPr id="6130" name="Text Box 13">
          <a:extLst>
            <a:ext uri="{FF2B5EF4-FFF2-40B4-BE49-F238E27FC236}">
              <a16:creationId xmlns:a16="http://schemas.microsoft.com/office/drawing/2014/main" id="{BEFADC3B-1C7A-0E48-B094-C82D205864C4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419428"/>
    <xdr:sp macro="" textlink="">
      <xdr:nvSpPr>
        <xdr:cNvPr id="6131" name="Text Box 13">
          <a:extLst>
            <a:ext uri="{FF2B5EF4-FFF2-40B4-BE49-F238E27FC236}">
              <a16:creationId xmlns:a16="http://schemas.microsoft.com/office/drawing/2014/main" id="{FB6CB18E-6424-4842-B64F-F7EA888A222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409903"/>
    <xdr:sp macro="" textlink="">
      <xdr:nvSpPr>
        <xdr:cNvPr id="6132" name="Text Box 24">
          <a:extLst>
            <a:ext uri="{FF2B5EF4-FFF2-40B4-BE49-F238E27FC236}">
              <a16:creationId xmlns:a16="http://schemas.microsoft.com/office/drawing/2014/main" id="{7E0D5061-BBDF-9440-94DE-9AF143C4287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419428"/>
    <xdr:sp macro="" textlink="">
      <xdr:nvSpPr>
        <xdr:cNvPr id="6133" name="Text Box 13">
          <a:extLst>
            <a:ext uri="{FF2B5EF4-FFF2-40B4-BE49-F238E27FC236}">
              <a16:creationId xmlns:a16="http://schemas.microsoft.com/office/drawing/2014/main" id="{68294447-43D9-C642-95DC-E80FD304988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419428"/>
    <xdr:sp macro="" textlink="">
      <xdr:nvSpPr>
        <xdr:cNvPr id="6134" name="Text Box 13">
          <a:extLst>
            <a:ext uri="{FF2B5EF4-FFF2-40B4-BE49-F238E27FC236}">
              <a16:creationId xmlns:a16="http://schemas.microsoft.com/office/drawing/2014/main" id="{D269D936-B9BD-A642-BCAA-C1F1545BAA7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409903"/>
    <xdr:sp macro="" textlink="">
      <xdr:nvSpPr>
        <xdr:cNvPr id="6135" name="Text Box 24">
          <a:extLst>
            <a:ext uri="{FF2B5EF4-FFF2-40B4-BE49-F238E27FC236}">
              <a16:creationId xmlns:a16="http://schemas.microsoft.com/office/drawing/2014/main" id="{2A971712-E08F-7749-A8E1-15E4BBBF76C7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409903"/>
    <xdr:sp macro="" textlink="">
      <xdr:nvSpPr>
        <xdr:cNvPr id="6136" name="Text Box 24">
          <a:extLst>
            <a:ext uri="{FF2B5EF4-FFF2-40B4-BE49-F238E27FC236}">
              <a16:creationId xmlns:a16="http://schemas.microsoft.com/office/drawing/2014/main" id="{846ADEC9-B8E1-9241-B683-54C289C3EDD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419428"/>
    <xdr:sp macro="" textlink="">
      <xdr:nvSpPr>
        <xdr:cNvPr id="6137" name="Text Box 13">
          <a:extLst>
            <a:ext uri="{FF2B5EF4-FFF2-40B4-BE49-F238E27FC236}">
              <a16:creationId xmlns:a16="http://schemas.microsoft.com/office/drawing/2014/main" id="{C11EA868-A95A-9C4F-93DA-FCB442186F41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419428"/>
    <xdr:sp macro="" textlink="">
      <xdr:nvSpPr>
        <xdr:cNvPr id="6138" name="Text Box 13">
          <a:extLst>
            <a:ext uri="{FF2B5EF4-FFF2-40B4-BE49-F238E27FC236}">
              <a16:creationId xmlns:a16="http://schemas.microsoft.com/office/drawing/2014/main" id="{71DC6651-13BF-9D43-BEC8-8612A13E02D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419428"/>
    <xdr:sp macro="" textlink="">
      <xdr:nvSpPr>
        <xdr:cNvPr id="6139" name="Text Box 13">
          <a:extLst>
            <a:ext uri="{FF2B5EF4-FFF2-40B4-BE49-F238E27FC236}">
              <a16:creationId xmlns:a16="http://schemas.microsoft.com/office/drawing/2014/main" id="{94618DAE-700F-9542-A499-6845C8375203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419428"/>
    <xdr:sp macro="" textlink="">
      <xdr:nvSpPr>
        <xdr:cNvPr id="6140" name="Text Box 13">
          <a:extLst>
            <a:ext uri="{FF2B5EF4-FFF2-40B4-BE49-F238E27FC236}">
              <a16:creationId xmlns:a16="http://schemas.microsoft.com/office/drawing/2014/main" id="{7A0E1C86-8E48-5647-8964-2BB057F7370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409903"/>
    <xdr:sp macro="" textlink="">
      <xdr:nvSpPr>
        <xdr:cNvPr id="6141" name="Text Box 24">
          <a:extLst>
            <a:ext uri="{FF2B5EF4-FFF2-40B4-BE49-F238E27FC236}">
              <a16:creationId xmlns:a16="http://schemas.microsoft.com/office/drawing/2014/main" id="{662D7F44-4AA8-9840-A201-ACC2C3A7D4C5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419428"/>
    <xdr:sp macro="" textlink="">
      <xdr:nvSpPr>
        <xdr:cNvPr id="6142" name="Text Box 13">
          <a:extLst>
            <a:ext uri="{FF2B5EF4-FFF2-40B4-BE49-F238E27FC236}">
              <a16:creationId xmlns:a16="http://schemas.microsoft.com/office/drawing/2014/main" id="{E515C82C-D620-EC48-816A-F6F003A4ECFC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419428"/>
    <xdr:sp macro="" textlink="">
      <xdr:nvSpPr>
        <xdr:cNvPr id="6143" name="Text Box 13">
          <a:extLst>
            <a:ext uri="{FF2B5EF4-FFF2-40B4-BE49-F238E27FC236}">
              <a16:creationId xmlns:a16="http://schemas.microsoft.com/office/drawing/2014/main" id="{0D159D97-7BA0-8644-87D8-18BE18924D02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409903"/>
    <xdr:sp macro="" textlink="">
      <xdr:nvSpPr>
        <xdr:cNvPr id="6144" name="Text Box 24">
          <a:extLst>
            <a:ext uri="{FF2B5EF4-FFF2-40B4-BE49-F238E27FC236}">
              <a16:creationId xmlns:a16="http://schemas.microsoft.com/office/drawing/2014/main" id="{D19D367C-1DD0-274E-803D-CCB8CB96796F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409903"/>
    <xdr:sp macro="" textlink="">
      <xdr:nvSpPr>
        <xdr:cNvPr id="6145" name="Text Box 24">
          <a:extLst>
            <a:ext uri="{FF2B5EF4-FFF2-40B4-BE49-F238E27FC236}">
              <a16:creationId xmlns:a16="http://schemas.microsoft.com/office/drawing/2014/main" id="{BC6441E9-0916-8845-80B9-1C540E87A1FA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419428"/>
    <xdr:sp macro="" textlink="">
      <xdr:nvSpPr>
        <xdr:cNvPr id="6146" name="Text Box 13">
          <a:extLst>
            <a:ext uri="{FF2B5EF4-FFF2-40B4-BE49-F238E27FC236}">
              <a16:creationId xmlns:a16="http://schemas.microsoft.com/office/drawing/2014/main" id="{813159B2-176A-1C4D-8A82-91D98229CE1E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</xdr:row>
      <xdr:rowOff>0</xdr:rowOff>
    </xdr:from>
    <xdr:ext cx="72313" cy="419428"/>
    <xdr:sp macro="" textlink="">
      <xdr:nvSpPr>
        <xdr:cNvPr id="6147" name="Text Box 13">
          <a:extLst>
            <a:ext uri="{FF2B5EF4-FFF2-40B4-BE49-F238E27FC236}">
              <a16:creationId xmlns:a16="http://schemas.microsoft.com/office/drawing/2014/main" id="{722D7ED5-29C5-654B-8158-71F1DF375D2D}"/>
            </a:ext>
          </a:extLst>
        </xdr:cNvPr>
        <xdr:cNvSpPr txBox="1">
          <a:spLocks noChangeArrowheads="1"/>
        </xdr:cNvSpPr>
      </xdr:nvSpPr>
      <xdr:spPr bwMode="auto">
        <a:xfrm>
          <a:off x="781050" y="1042276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466725</xdr:colOff>
      <xdr:row>10</xdr:row>
      <xdr:rowOff>28575</xdr:rowOff>
    </xdr:from>
    <xdr:ext cx="76200" cy="200025"/>
    <xdr:sp macro="" textlink="">
      <xdr:nvSpPr>
        <xdr:cNvPr id="6148" name="Text Box 12">
          <a:extLst>
            <a:ext uri="{FF2B5EF4-FFF2-40B4-BE49-F238E27FC236}">
              <a16:creationId xmlns:a16="http://schemas.microsoft.com/office/drawing/2014/main" id="{C9DE4A5D-A66E-AA43-85EB-D5F68748F441}"/>
            </a:ext>
          </a:extLst>
        </xdr:cNvPr>
        <xdr:cNvSpPr txBox="1">
          <a:spLocks noChangeArrowheads="1"/>
        </xdr:cNvSpPr>
      </xdr:nvSpPr>
      <xdr:spPr bwMode="auto">
        <a:xfrm>
          <a:off x="7944485" y="20402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466725</xdr:colOff>
      <xdr:row>11</xdr:row>
      <xdr:rowOff>28575</xdr:rowOff>
    </xdr:from>
    <xdr:ext cx="76200" cy="200025"/>
    <xdr:sp macro="" textlink="">
      <xdr:nvSpPr>
        <xdr:cNvPr id="6149" name="Text Box 12">
          <a:extLst>
            <a:ext uri="{FF2B5EF4-FFF2-40B4-BE49-F238E27FC236}">
              <a16:creationId xmlns:a16="http://schemas.microsoft.com/office/drawing/2014/main" id="{58BB3F5C-A790-9441-97ED-E47007EC2099}"/>
            </a:ext>
          </a:extLst>
        </xdr:cNvPr>
        <xdr:cNvSpPr txBox="1">
          <a:spLocks noChangeArrowheads="1"/>
        </xdr:cNvSpPr>
      </xdr:nvSpPr>
      <xdr:spPr bwMode="auto">
        <a:xfrm>
          <a:off x="7944485" y="20402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466725</xdr:colOff>
      <xdr:row>12</xdr:row>
      <xdr:rowOff>28575</xdr:rowOff>
    </xdr:from>
    <xdr:ext cx="76200" cy="200025"/>
    <xdr:sp macro="" textlink="">
      <xdr:nvSpPr>
        <xdr:cNvPr id="6150" name="Text Box 12">
          <a:extLst>
            <a:ext uri="{FF2B5EF4-FFF2-40B4-BE49-F238E27FC236}">
              <a16:creationId xmlns:a16="http://schemas.microsoft.com/office/drawing/2014/main" id="{31842175-00AE-8F45-9EA6-D70FB0223FDB}"/>
            </a:ext>
          </a:extLst>
        </xdr:cNvPr>
        <xdr:cNvSpPr txBox="1">
          <a:spLocks noChangeArrowheads="1"/>
        </xdr:cNvSpPr>
      </xdr:nvSpPr>
      <xdr:spPr bwMode="auto">
        <a:xfrm>
          <a:off x="7944485" y="20402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438792</xdr:colOff>
      <xdr:row>5</xdr:row>
      <xdr:rowOff>0</xdr:rowOff>
    </xdr:from>
    <xdr:ext cx="184731" cy="25455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432692" y="80010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438792</xdr:colOff>
      <xdr:row>5</xdr:row>
      <xdr:rowOff>0</xdr:rowOff>
    </xdr:from>
    <xdr:ext cx="184731" cy="25455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572392" y="130810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438792</xdr:colOff>
      <xdr:row>5</xdr:row>
      <xdr:rowOff>0</xdr:rowOff>
    </xdr:from>
    <xdr:ext cx="184731" cy="25455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572392" y="130810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5" name="Text Box 1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7" name="Text Box 2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8" name="Text Box 1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10" name="Text Box 2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11" name="Text Box 24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16" name="Text Box 24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17" name="Text Box 13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18" name="Text Box 13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19" name="Text Box 24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20" name="Text Box 24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21" name="Text Box 13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23" name="Text Box 13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24" name="Text Box 1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28" name="Text Box 24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29" name="Text Box 24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30" name="Text Box 13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31" name="Text Box 13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32" name="Text Box 13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33" name="Text Box 13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34" name="Text Box 24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35" name="Text Box 13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36" name="Text Box 13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37" name="Text Box 24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38" name="Text Box 24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39" name="Text Box 13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41" name="Text Box 13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42" name="Text Box 13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43" name="Text Box 24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44" name="Text Box 1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45" name="Text Box 13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46" name="Text Box 24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47" name="Text Box 24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48" name="Text Box 13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49" name="Text Box 13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51" name="Text Box 13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52" name="Text Box 24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53" name="Text Box 13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54" name="Text Box 1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55" name="Text Box 2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21167</xdr:rowOff>
    </xdr:to>
    <xdr:sp macro="" textlink="">
      <xdr:nvSpPr>
        <xdr:cNvPr id="56" name="Text Box 24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57" name="Text Box 13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2390</xdr:row>
      <xdr:rowOff>0</xdr:rowOff>
    </xdr:from>
    <xdr:to>
      <xdr:col>1</xdr:col>
      <xdr:colOff>65087</xdr:colOff>
      <xdr:row>2392</xdr:row>
      <xdr:rowOff>30692</xdr:rowOff>
    </xdr:to>
    <xdr:sp macro="" textlink="">
      <xdr:nvSpPr>
        <xdr:cNvPr id="58" name="Text Box 13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1530350" y="586016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59" name="Text Box 13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60" name="Text Box 13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61" name="Text Box 24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63" name="Text Box 13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64" name="Text Box 24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65" name="Text Box 2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66" name="Text Box 13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67" name="Text Box 13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68" name="Text Box 13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69" name="Text Box 13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71" name="Text Box 13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72" name="Text Box 13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75" name="Text Box 13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76" name="Text Box 13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77" name="Text Box 13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78" name="Text Box 13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80" name="Text Box 13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81" name="Text Box 13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83" name="Text Box 24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84" name="Text Box 1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85" name="Text Box 13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87" name="Text Box 13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88" name="Text Box 24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89" name="Text Box 13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90" name="Text Box 13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91" name="Text Box 24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92" name="Text Box 24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93" name="Text Box 13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94" name="Text Box 13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95" name="Text Box 13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96" name="Text Box 13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97" name="Text Box 24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99" name="Text Box 13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00" name="Text Box 24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01" name="Text Box 24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02" name="Text Box 13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03" name="Text Box 13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04" name="Text Box 1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05" name="Text Box 13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07" name="Text Box 13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08" name="Text Box 13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09" name="Text Box 24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11" name="Text Box 13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12" name="Text Box 13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13" name="Text Box 13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14" name="Text Box 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16" name="Text Box 13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17" name="Text Box 13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18" name="Text Box 24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19" name="Text Box 24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20" name="Text Box 13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21" name="Text Box 13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23" name="Text Box 13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124" name="Text Box 24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25" name="Text Box 13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26" name="Text Box 13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127" name="Text Box 24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128" name="Text Box 24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29" name="Text Box 13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30" name="Text Box 13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31" name="Text Box 13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32" name="Text Box 13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33" name="Text Box 24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35" name="Text Box 13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36" name="Text Box 24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37" name="Text Box 24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38" name="Text Box 13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39" name="Text Box 13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41" name="Text Box 13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142" name="Text Box 24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43" name="Text Box 13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44" name="Text Box 13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145" name="Text Box 24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146" name="Text Box 24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47" name="Text Box 13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48" name="Text Box 13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49" name="Text Box 13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50" name="Text Box 13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151" name="Text Box 24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52" name="Text Box 13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53" name="Text Box 13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154" name="Text Box 24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155" name="Text Box 24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56" name="Text Box 13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57" name="Text Box 13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59" name="Text Box 13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160" name="Text Box 24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61" name="Text Box 13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62" name="Text Box 13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163" name="Text Box 24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164" name="Text Box 24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65" name="Text Box 13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166" name="Text Box 13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67" name="Text Box 13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68" name="Text Box 13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69" name="Text Box 24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71" name="Text Box 13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72" name="Text Box 24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73" name="Text Box 24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74" name="Text Box 13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75" name="Text Box 13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76" name="Text Box 13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77" name="Text Box 13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78" name="Text Box 24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79" name="Text Box 13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80" name="Text Box 13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81" name="Text Box 24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82" name="Text Box 24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83" name="Text Box 13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84" name="Text Box 13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85" name="Text Box 13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86" name="Text Box 13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87" name="Text Box 24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88" name="Text Box 13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89" name="Text Box 13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90" name="Text Box 24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91" name="Text Box 24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92" name="Text Box 13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93" name="Text Box 13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95" name="Text Box 13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96" name="Text Box 24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97" name="Text Box 13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198" name="Text Box 13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199" name="Text Box 24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200" name="Text Box 24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01" name="Text Box 13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02" name="Text Box 13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03" name="Text Box 13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04" name="Text Box 13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205" name="Text Box 24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07" name="Text Box 13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208" name="Text Box 24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209" name="Text Box 24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10" name="Text Box 13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11" name="Text Box 13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12" name="Text Box 13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13" name="Text Box 13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214" name="Text Box 24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15" name="Text Box 13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16" name="Text Box 13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217" name="Text Box 24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218" name="Text Box 24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19" name="Text Box 13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20" name="Text Box 13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21" name="Text Box 13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22" name="Text Box 13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23" name="Text Box 24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24" name="Text Box 13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25" name="Text Box 13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26" name="Text Box 24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27" name="Text Box 24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28" name="Text Box 13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29" name="Text Box 13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30" name="Text Box 13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31" name="Text Box 13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232" name="Text Box 24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33" name="Text Box 13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34" name="Text Box 13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235" name="Text Box 24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236" name="Text Box 24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37" name="Text Box 13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38" name="Text Box 13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39" name="Text Box 13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40" name="Text Box 13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41" name="Text Box 24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42" name="Text Box 13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43" name="Text Box 13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44" name="Text Box 24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45" name="Text Box 24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46" name="Text Box 13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47" name="Text Box 13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48" name="Text Box 13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49" name="Text Box 13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50" name="Text Box 24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51" name="Text Box 13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52" name="Text Box 13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53" name="Text Box 24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54" name="Text Box 24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55" name="Text Box 13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56" name="Text Box 13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57" name="Text Box 13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58" name="Text Box 13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259" name="Text Box 24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60" name="Text Box 13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61" name="Text Box 13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262" name="Text Box 24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21166</xdr:rowOff>
    </xdr:to>
    <xdr:sp macro="" textlink="">
      <xdr:nvSpPr>
        <xdr:cNvPr id="263" name="Text Box 24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64" name="Text Box 13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227</xdr:row>
      <xdr:rowOff>0</xdr:rowOff>
    </xdr:from>
    <xdr:to>
      <xdr:col>1</xdr:col>
      <xdr:colOff>65087</xdr:colOff>
      <xdr:row>229</xdr:row>
      <xdr:rowOff>30691</xdr:rowOff>
    </xdr:to>
    <xdr:sp macro="" textlink="">
      <xdr:nvSpPr>
        <xdr:cNvPr id="265" name="Text Box 13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1530350" y="615823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67" name="Text Box 13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68" name="Text Box 24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69" name="Text Box 13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70" name="Text Box 13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71" name="Text Box 24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72" name="Text Box 24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73" name="Text Box 13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74" name="Text Box 13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75" name="Text Box 13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76" name="Text Box 13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77" name="Text Box 24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79" name="Text Box 13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80" name="Text Box 24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81" name="Text Box 24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82" name="Text Box 13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83" name="Text Box 13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84" name="Text Box 13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85" name="Text Box 13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86" name="Text Box 24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87" name="Text Box 13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88" name="Text Box 13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89" name="Text Box 24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90" name="Text Box 24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91" name="Text Box 13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92" name="Text Box 13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93" name="Text Box 13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94" name="Text Box 13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95" name="Text Box 24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96" name="Text Box 13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297" name="Text Box 13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98" name="Text Box 24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299" name="Text Box 24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00" name="Text Box 13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01" name="Text Box 13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02" name="Text Box 13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03" name="Text Box 13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304" name="Text Box 24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05" name="Text Box 13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06" name="Text Box 13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307" name="Text Box 24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308" name="Text Box 24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09" name="Text Box 13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10" name="Text Box 13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11" name="Text Box 13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12" name="Text Box 13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313" name="Text Box 24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14" name="Text Box 13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15" name="Text Box 13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316" name="Text Box 24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317" name="Text Box 24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18" name="Text Box 13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19" name="Text Box 13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20" name="Text Box 13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21" name="Text Box 13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322" name="Text Box 24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23" name="Text Box 13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24" name="Text Box 13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325" name="Text Box 24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326" name="Text Box 24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27" name="Text Box 13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28" name="Text Box 13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29" name="Text Box 13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30" name="Text Box 13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331" name="Text Box 24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32" name="Text Box 13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33" name="Text Box 13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334" name="Text Box 24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21167</xdr:rowOff>
    </xdr:to>
    <xdr:sp macro="" textlink="">
      <xdr:nvSpPr>
        <xdr:cNvPr id="335" name="Text Box 24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36" name="Text Box 13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473</xdr:row>
      <xdr:rowOff>0</xdr:rowOff>
    </xdr:from>
    <xdr:to>
      <xdr:col>1</xdr:col>
      <xdr:colOff>65087</xdr:colOff>
      <xdr:row>475</xdr:row>
      <xdr:rowOff>30692</xdr:rowOff>
    </xdr:to>
    <xdr:sp macro="" textlink="">
      <xdr:nvSpPr>
        <xdr:cNvPr id="337" name="Text Box 13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 txBox="1">
          <a:spLocks noChangeArrowheads="1"/>
        </xdr:cNvSpPr>
      </xdr:nvSpPr>
      <xdr:spPr bwMode="auto">
        <a:xfrm>
          <a:off x="1530350" y="6159881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38" name="Text Box 13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39" name="Text Box 13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40" name="Text Box 24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41" name="Text Box 13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42" name="Text Box 13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43" name="Text Box 24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44" name="Text Box 24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45" name="Text Box 13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46" name="Text Box 13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47" name="Text Box 13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48" name="Text Box 13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49" name="Text Box 24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51" name="Text Box 13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52" name="Text Box 24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53" name="Text Box 24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54" name="Text Box 13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55" name="Text Box 13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56" name="Text Box 13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57" name="Text Box 13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58" name="Text Box 24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59" name="Text Box 13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60" name="Text Box 13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61" name="Text Box 24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62" name="Text Box 24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63" name="Text Box 13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64" name="Text Box 13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65" name="Text Box 13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66" name="Text Box 13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67" name="Text Box 24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68" name="Text Box 13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69" name="Text Box 13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70" name="Text Box 24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71" name="Text Box 24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72" name="Text Box 13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73" name="Text Box 13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74" name="Text Box 13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75" name="Text Box 13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76" name="Text Box 24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77" name="Text Box 13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78" name="Text Box 13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79" name="Text Box 24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80" name="Text Box 24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81" name="Text Box 13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82" name="Text Box 13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83" name="Text Box 13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84" name="Text Box 13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85" name="Text Box 24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86" name="Text Box 13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87" name="Text Box 13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88" name="Text Box 24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89" name="Text Box 24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90" name="Text Box 13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91" name="Text Box 13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92" name="Text Box 13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93" name="Text Box 13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94" name="Text Box 24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95" name="Text Box 13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96" name="Text Box 13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97" name="Text Box 24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98" name="Text Box 24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399" name="Text Box 13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00" name="Text Box 13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01" name="Text Box 13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02" name="Text Box 13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03" name="Text Box 24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04" name="Text Box 13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05" name="Text Box 13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06" name="Text Box 24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07" name="Text Box 24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08" name="Text Box 13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09" name="Text Box 13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10" name="Text Box 13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11" name="Text Box 13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12" name="Text Box 24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13" name="Text Box 13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14" name="Text Box 13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15" name="Text Box 24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16" name="Text Box 24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17" name="Text Box 13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18" name="Text Box 13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19" name="Text Box 13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20" name="Text Box 13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21" name="Text Box 24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22" name="Text Box 13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23" name="Text Box 13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24" name="Text Box 24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25" name="Text Box 24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26" name="Text Box 13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27" name="Text Box 13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28" name="Text Box 13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29" name="Text Box 13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30" name="Text Box 24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31" name="Text Box 13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32" name="Text Box 13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33" name="Text Box 24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34" name="Text Box 24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35" name="Text Box 13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36" name="Text Box 13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37" name="Text Box 13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38" name="Text Box 13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39" name="Text Box 24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40" name="Text Box 13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41" name="Text Box 13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42" name="Text Box 24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43" name="Text Box 24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44" name="Text Box 13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45" name="Text Box 13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46" name="Text Box 13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47" name="Text Box 13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48" name="Text Box 24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49" name="Text Box 13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50" name="Text Box 13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51" name="Text Box 24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52" name="Text Box 24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53" name="Text Box 13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54" name="Text Box 13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55" name="Text Box 13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56" name="Text Box 13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57" name="Text Box 24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58" name="Text Box 13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59" name="Text Box 13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60" name="Text Box 24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61" name="Text Box 24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62" name="Text Box 13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63" name="Text Box 13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64" name="Text Box 13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65" name="Text Box 13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66" name="Text Box 24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67" name="Text Box 13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68" name="Text Box 13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69" name="Text Box 24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70" name="Text Box 24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71" name="Text Box 13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3793</xdr:row>
      <xdr:rowOff>0</xdr:rowOff>
    </xdr:from>
    <xdr:to>
      <xdr:col>2</xdr:col>
      <xdr:colOff>754063</xdr:colOff>
      <xdr:row>3795</xdr:row>
      <xdr:rowOff>5079</xdr:rowOff>
    </xdr:to>
    <xdr:sp macro="" textlink="">
      <xdr:nvSpPr>
        <xdr:cNvPr id="472" name="Text Box 13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 txBox="1">
          <a:spLocks noChangeArrowheads="1"/>
        </xdr:cNvSpPr>
      </xdr:nvSpPr>
      <xdr:spPr bwMode="auto">
        <a:xfrm>
          <a:off x="1343025" y="613048050"/>
          <a:ext cx="1277938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473" name="Text Box 13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474" name="Text Box 13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475" name="Text Box 24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476" name="Text Box 13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477" name="Text Box 13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478" name="Text Box 24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479" name="Text Box 24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480" name="Text Box 13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481" name="Text Box 13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482" name="Text Box 13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483" name="Text Box 13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484" name="Text Box 24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485" name="Text Box 13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486" name="Text Box 13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487" name="Text Box 24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488" name="Text Box 24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489" name="Text Box 13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490" name="Text Box 13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491" name="Text Box 13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492" name="Text Box 13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493" name="Text Box 24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494" name="Text Box 13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495" name="Text Box 13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496" name="Text Box 24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497" name="Text Box 24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498" name="Text Box 13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499" name="Text Box 13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500" name="Text Box 13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501" name="Text Box 13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502" name="Text Box 24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503" name="Text Box 13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504" name="Text Box 13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505" name="Text Box 24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506" name="Text Box 24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507" name="Text Box 13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508" name="Text Box 13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09" name="Text Box 13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10" name="Text Box 13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11" name="Text Box 24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12" name="Text Box 13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13" name="Text Box 13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14" name="Text Box 24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15" name="Text Box 24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16" name="Text Box 13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17" name="Text Box 13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18" name="Text Box 13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19" name="Text Box 13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20" name="Text Box 24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21" name="Text Box 13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22" name="Text Box 13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23" name="Text Box 24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24" name="Text Box 24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25" name="Text Box 13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26" name="Text Box 13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27" name="Text Box 13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28" name="Text Box 13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29" name="Text Box 24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30" name="Text Box 13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31" name="Text Box 13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32" name="Text Box 24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33" name="Text Box 24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34" name="Text Box 13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35" name="Text Box 13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536" name="Text Box 13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537" name="Text Box 13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538" name="Text Box 24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539" name="Text Box 13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540" name="Text Box 13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541" name="Text Box 24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542" name="Text Box 24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543" name="Text Box 13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544" name="Text Box 13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45" name="Text Box 13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46" name="Text Box 13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47" name="Text Box 24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48" name="Text Box 13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49" name="Text Box 13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50" name="Text Box 24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51" name="Text Box 24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52" name="Text Box 13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53" name="Text Box 13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554" name="Text Box 13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555" name="Text Box 13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556" name="Text Box 24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557" name="Text Box 13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558" name="Text Box 13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559" name="Text Box 24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560" name="Text Box 24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561" name="Text Box 13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562" name="Text Box 13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563" name="Text Box 13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564" name="Text Box 13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565" name="Text Box 24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566" name="Text Box 13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567" name="Text Box 13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568" name="Text Box 24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569" name="Text Box 24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570" name="Text Box 13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571" name="Text Box 13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72" name="Text Box 13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73" name="Text Box 13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74" name="Text Box 24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75" name="Text Box 13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76" name="Text Box 13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77" name="Text Box 24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78" name="Text Box 24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79" name="Text Box 13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80" name="Text Box 13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81" name="Text Box 13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82" name="Text Box 13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83" name="Text Box 24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84" name="Text Box 13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85" name="Text Box 13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86" name="Text Box 24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87" name="Text Box 24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88" name="Text Box 13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89" name="Text Box 13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90" name="Text Box 13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91" name="Text Box 13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92" name="Text Box 24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93" name="Text Box 13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94" name="Text Box 13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95" name="Text Box 24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596" name="Text Box 24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97" name="Text Box 13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98" name="Text Box 13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599" name="Text Box 13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00" name="Text Box 13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01" name="Text Box 24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02" name="Text Box 13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03" name="Text Box 13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04" name="Text Box 24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05" name="Text Box 24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06" name="Text Box 13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07" name="Text Box 13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08" name="Text Box 13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09" name="Text Box 13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10" name="Text Box 24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11" name="Text Box 13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12" name="Text Box 13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13" name="Text Box 24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14" name="Text Box 24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15" name="Text Box 13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16" name="Text Box 13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17" name="Text Box 13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18" name="Text Box 13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19" name="Text Box 24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20" name="Text Box 13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21" name="Text Box 13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22" name="Text Box 24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23" name="Text Box 24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24" name="Text Box 13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25" name="Text Box 13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26" name="Text Box 13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27" name="Text Box 13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28" name="Text Box 24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29" name="Text Box 13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30" name="Text Box 13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31" name="Text Box 24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32" name="Text Box 24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33" name="Text Box 13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34" name="Text Box 13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35" name="Text Box 13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36" name="Text Box 13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37" name="Text Box 24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38" name="Text Box 13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39" name="Text Box 13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40" name="Text Box 24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41" name="Text Box 24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42" name="Text Box 13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43" name="Text Box 13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44" name="Text Box 13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45" name="Text Box 13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46" name="Text Box 24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47" name="Text Box 13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48" name="Text Box 13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49" name="Text Box 24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50" name="Text Box 24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51" name="Text Box 13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52" name="Text Box 13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653" name="Text Box 13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654" name="Text Box 13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655" name="Text Box 24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656" name="Text Box 13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657" name="Text Box 13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658" name="Text Box 24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659" name="Text Box 24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660" name="Text Box 13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661" name="Text Box 13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62" name="Text Box 13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63" name="Text Box 13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64" name="Text Box 24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65" name="Text Box 13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66" name="Text Box 13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67" name="Text Box 24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68" name="Text Box 24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69" name="Text Box 13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70" name="Text Box 13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671" name="Text Box 13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672" name="Text Box 13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673" name="Text Box 24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674" name="Text Box 13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675" name="Text Box 13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676" name="Text Box 24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677" name="Text Box 24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678" name="Text Box 13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679" name="Text Box 13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680" name="Text Box 13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681" name="Text Box 13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682" name="Text Box 24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683" name="Text Box 13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684" name="Text Box 13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685" name="Text Box 24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686" name="Text Box 24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687" name="Text Box 13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688" name="Text Box 13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89" name="Text Box 13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90" name="Text Box 13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91" name="Text Box 24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92" name="Text Box 13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93" name="Text Box 13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94" name="Text Box 24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695" name="Text Box 24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96" name="Text Box 13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697" name="Text Box 13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698" name="Text Box 13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699" name="Text Box 13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700" name="Text Box 24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01" name="Text Box 13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02" name="Text Box 13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703" name="Text Box 24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704" name="Text Box 24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05" name="Text Box 13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06" name="Text Box 13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07" name="Text Box 13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08" name="Text Box 13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709" name="Text Box 24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10" name="Text Box 13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11" name="Text Box 13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712" name="Text Box 24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713" name="Text Box 24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14" name="Text Box 13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15" name="Text Box 13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16" name="Text Box 13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17" name="Text Box 13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718" name="Text Box 24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19" name="Text Box 13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20" name="Text Box 13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721" name="Text Box 24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722" name="Text Box 24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23" name="Text Box 13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24" name="Text Box 13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25" name="Text Box 13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26" name="Text Box 13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727" name="Text Box 24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28" name="Text Box 13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29" name="Text Box 13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730" name="Text Box 24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731" name="Text Box 24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32" name="Text Box 13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33" name="Text Box 13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34" name="Text Box 13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35" name="Text Box 13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736" name="Text Box 24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37" name="Text Box 13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38" name="Text Box 13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739" name="Text Box 24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740" name="Text Box 24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41" name="Text Box 13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42" name="Text Box 13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43" name="Text Box 13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44" name="Text Box 13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745" name="Text Box 24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46" name="Text Box 13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47" name="Text Box 13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748" name="Text Box 24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749" name="Text Box 24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50" name="Text Box 13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51" name="Text Box 13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52" name="Text Box 13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53" name="Text Box 13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754" name="Text Box 24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55" name="Text Box 13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56" name="Text Box 13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757" name="Text Box 24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758" name="Text Box 24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59" name="Text Box 13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60" name="Text Box 13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61" name="Text Box 13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62" name="Text Box 13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763" name="Text Box 24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64" name="Text Box 13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65" name="Text Box 13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766" name="Text Box 24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767" name="Text Box 24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68" name="Text Box 13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69" name="Text Box 13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770" name="Text Box 13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771" name="Text Box 13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772" name="Text Box 24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773" name="Text Box 13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774" name="Text Box 13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775" name="Text Box 24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21167</xdr:rowOff>
    </xdr:to>
    <xdr:sp macro="" textlink="">
      <xdr:nvSpPr>
        <xdr:cNvPr id="776" name="Text Box 24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777" name="Text Box 13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2121</xdr:row>
      <xdr:rowOff>0</xdr:rowOff>
    </xdr:from>
    <xdr:to>
      <xdr:col>1</xdr:col>
      <xdr:colOff>65087</xdr:colOff>
      <xdr:row>2123</xdr:row>
      <xdr:rowOff>30692</xdr:rowOff>
    </xdr:to>
    <xdr:sp macro="" textlink="">
      <xdr:nvSpPr>
        <xdr:cNvPr id="778" name="Text Box 13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SpPr txBox="1">
          <a:spLocks noChangeArrowheads="1"/>
        </xdr:cNvSpPr>
      </xdr:nvSpPr>
      <xdr:spPr bwMode="auto">
        <a:xfrm>
          <a:off x="1530350" y="6310122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79" name="Text Box 13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80" name="Text Box 13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781" name="Text Box 24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82" name="Text Box 13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83" name="Text Box 13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784" name="Text Box 24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38100</xdr:rowOff>
    </xdr:to>
    <xdr:sp macro="" textlink="">
      <xdr:nvSpPr>
        <xdr:cNvPr id="785" name="Text Box 24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86" name="Text Box 13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3926</xdr:row>
      <xdr:rowOff>0</xdr:rowOff>
    </xdr:from>
    <xdr:to>
      <xdr:col>1</xdr:col>
      <xdr:colOff>65087</xdr:colOff>
      <xdr:row>3928</xdr:row>
      <xdr:rowOff>47625</xdr:rowOff>
    </xdr:to>
    <xdr:sp macro="" textlink="">
      <xdr:nvSpPr>
        <xdr:cNvPr id="787" name="Text Box 13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SpPr txBox="1">
          <a:spLocks noChangeArrowheads="1"/>
        </xdr:cNvSpPr>
      </xdr:nvSpPr>
      <xdr:spPr bwMode="auto">
        <a:xfrm>
          <a:off x="1530350" y="631177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788" name="Text Box 13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789" name="Text Box 13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38100</xdr:rowOff>
    </xdr:to>
    <xdr:sp macro="" textlink="">
      <xdr:nvSpPr>
        <xdr:cNvPr id="790" name="Text Box 24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791" name="Text Box 13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792" name="Text Box 13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38100</xdr:rowOff>
    </xdr:to>
    <xdr:sp macro="" textlink="">
      <xdr:nvSpPr>
        <xdr:cNvPr id="793" name="Text Box 24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38100</xdr:rowOff>
    </xdr:to>
    <xdr:sp macro="" textlink="">
      <xdr:nvSpPr>
        <xdr:cNvPr id="794" name="Text Box 24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795" name="Text Box 13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796" name="Text Box 13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797" name="Text Box 13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798" name="Text Box 13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38100</xdr:rowOff>
    </xdr:to>
    <xdr:sp macro="" textlink="">
      <xdr:nvSpPr>
        <xdr:cNvPr id="799" name="Text Box 24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800" name="Text Box 13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801" name="Text Box 13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38100</xdr:rowOff>
    </xdr:to>
    <xdr:sp macro="" textlink="">
      <xdr:nvSpPr>
        <xdr:cNvPr id="802" name="Text Box 24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38100</xdr:rowOff>
    </xdr:to>
    <xdr:sp macro="" textlink="">
      <xdr:nvSpPr>
        <xdr:cNvPr id="803" name="Text Box 24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804" name="Text Box 13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805" name="Text Box 13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806" name="Text Box 13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807" name="Text Box 13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38100</xdr:rowOff>
    </xdr:to>
    <xdr:sp macro="" textlink="">
      <xdr:nvSpPr>
        <xdr:cNvPr id="808" name="Text Box 24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809" name="Text Box 13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810" name="Text Box 13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38100</xdr:rowOff>
    </xdr:to>
    <xdr:sp macro="" textlink="">
      <xdr:nvSpPr>
        <xdr:cNvPr id="811" name="Text Box 24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38100</xdr:rowOff>
    </xdr:to>
    <xdr:sp macro="" textlink="">
      <xdr:nvSpPr>
        <xdr:cNvPr id="812" name="Text Box 24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813" name="Text Box 13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814" name="Text Box 13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815" name="Text Box 13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816" name="Text Box 13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38100</xdr:rowOff>
    </xdr:to>
    <xdr:sp macro="" textlink="">
      <xdr:nvSpPr>
        <xdr:cNvPr id="817" name="Text Box 24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818" name="Text Box 13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819" name="Text Box 13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38100</xdr:rowOff>
    </xdr:to>
    <xdr:sp macro="" textlink="">
      <xdr:nvSpPr>
        <xdr:cNvPr id="820" name="Text Box 24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38100</xdr:rowOff>
    </xdr:to>
    <xdr:sp macro="" textlink="">
      <xdr:nvSpPr>
        <xdr:cNvPr id="821" name="Text Box 24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822" name="Text Box 13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823" name="Text Box 13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824" name="Text Box 13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825" name="Text Box 13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38100</xdr:rowOff>
    </xdr:to>
    <xdr:sp macro="" textlink="">
      <xdr:nvSpPr>
        <xdr:cNvPr id="826" name="Text Box 24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827" name="Text Box 13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828" name="Text Box 13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38100</xdr:rowOff>
    </xdr:to>
    <xdr:sp macro="" textlink="">
      <xdr:nvSpPr>
        <xdr:cNvPr id="829" name="Text Box 24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38100</xdr:rowOff>
    </xdr:to>
    <xdr:sp macro="" textlink="">
      <xdr:nvSpPr>
        <xdr:cNvPr id="830" name="Text Box 24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831" name="Text Box 13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832" name="Text Box 13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833" name="Text Box 13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834" name="Text Box 13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38100</xdr:rowOff>
    </xdr:to>
    <xdr:sp macro="" textlink="">
      <xdr:nvSpPr>
        <xdr:cNvPr id="835" name="Text Box 24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836" name="Text Box 13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837" name="Text Box 13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38100</xdr:rowOff>
    </xdr:to>
    <xdr:sp macro="" textlink="">
      <xdr:nvSpPr>
        <xdr:cNvPr id="838" name="Text Box 24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38100</xdr:rowOff>
    </xdr:to>
    <xdr:sp macro="" textlink="">
      <xdr:nvSpPr>
        <xdr:cNvPr id="839" name="Text Box 24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840" name="Text Box 13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47625</xdr:rowOff>
    </xdr:to>
    <xdr:sp macro="" textlink="">
      <xdr:nvSpPr>
        <xdr:cNvPr id="841" name="Text Box 13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42" name="Text Box 13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43" name="Text Box 13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50800</xdr:rowOff>
    </xdr:to>
    <xdr:sp macro="" textlink="">
      <xdr:nvSpPr>
        <xdr:cNvPr id="844" name="Text Box 24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45" name="Text Box 13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46" name="Text Box 13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50800</xdr:rowOff>
    </xdr:to>
    <xdr:sp macro="" textlink="">
      <xdr:nvSpPr>
        <xdr:cNvPr id="847" name="Text Box 24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50800</xdr:rowOff>
    </xdr:to>
    <xdr:sp macro="" textlink="">
      <xdr:nvSpPr>
        <xdr:cNvPr id="848" name="Text Box 24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49" name="Text Box 13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50" name="Text Box 13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51" name="Text Box 13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52" name="Text Box 13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50800</xdr:rowOff>
    </xdr:to>
    <xdr:sp macro="" textlink="">
      <xdr:nvSpPr>
        <xdr:cNvPr id="853" name="Text Box 24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54" name="Text Box 13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55" name="Text Box 13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50800</xdr:rowOff>
    </xdr:to>
    <xdr:sp macro="" textlink="">
      <xdr:nvSpPr>
        <xdr:cNvPr id="856" name="Text Box 24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50800</xdr:rowOff>
    </xdr:to>
    <xdr:sp macro="" textlink="">
      <xdr:nvSpPr>
        <xdr:cNvPr id="857" name="Text Box 24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58" name="Text Box 13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59" name="Text Box 13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60" name="Text Box 13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61" name="Text Box 13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50800</xdr:rowOff>
    </xdr:to>
    <xdr:sp macro="" textlink="">
      <xdr:nvSpPr>
        <xdr:cNvPr id="862" name="Text Box 24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63" name="Text Box 13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64" name="Text Box 13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50800</xdr:rowOff>
    </xdr:to>
    <xdr:sp macro="" textlink="">
      <xdr:nvSpPr>
        <xdr:cNvPr id="865" name="Text Box 24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50800</xdr:rowOff>
    </xdr:to>
    <xdr:sp macro="" textlink="">
      <xdr:nvSpPr>
        <xdr:cNvPr id="866" name="Text Box 24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67" name="Text Box 13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68" name="Text Box 13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69" name="Text Box 13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70" name="Text Box 13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50800</xdr:rowOff>
    </xdr:to>
    <xdr:sp macro="" textlink="">
      <xdr:nvSpPr>
        <xdr:cNvPr id="871" name="Text Box 24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72" name="Text Box 13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73" name="Text Box 13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50800</xdr:rowOff>
    </xdr:to>
    <xdr:sp macro="" textlink="">
      <xdr:nvSpPr>
        <xdr:cNvPr id="874" name="Text Box 24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50800</xdr:rowOff>
    </xdr:to>
    <xdr:sp macro="" textlink="">
      <xdr:nvSpPr>
        <xdr:cNvPr id="875" name="Text Box 24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76" name="Text Box 13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77" name="Text Box 13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78" name="Text Box 13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79" name="Text Box 13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50800</xdr:rowOff>
    </xdr:to>
    <xdr:sp macro="" textlink="">
      <xdr:nvSpPr>
        <xdr:cNvPr id="880" name="Text Box 24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81" name="Text Box 13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82" name="Text Box 13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50800</xdr:rowOff>
    </xdr:to>
    <xdr:sp macro="" textlink="">
      <xdr:nvSpPr>
        <xdr:cNvPr id="883" name="Text Box 24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50800</xdr:rowOff>
    </xdr:to>
    <xdr:sp macro="" textlink="">
      <xdr:nvSpPr>
        <xdr:cNvPr id="884" name="Text Box 24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85" name="Text Box 13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86" name="Text Box 13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87" name="Text Box 13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88" name="Text Box 13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50800</xdr:rowOff>
    </xdr:to>
    <xdr:sp macro="" textlink="">
      <xdr:nvSpPr>
        <xdr:cNvPr id="889" name="Text Box 24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90" name="Text Box 13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91" name="Text Box 13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50800</xdr:rowOff>
    </xdr:to>
    <xdr:sp macro="" textlink="">
      <xdr:nvSpPr>
        <xdr:cNvPr id="892" name="Text Box 24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50800</xdr:rowOff>
    </xdr:to>
    <xdr:sp macro="" textlink="">
      <xdr:nvSpPr>
        <xdr:cNvPr id="893" name="Text Box 24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94" name="Text Box 13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3924</xdr:row>
      <xdr:rowOff>0</xdr:rowOff>
    </xdr:from>
    <xdr:to>
      <xdr:col>1</xdr:col>
      <xdr:colOff>65087</xdr:colOff>
      <xdr:row>3926</xdr:row>
      <xdr:rowOff>60325</xdr:rowOff>
    </xdr:to>
    <xdr:sp macro="" textlink="">
      <xdr:nvSpPr>
        <xdr:cNvPr id="895" name="Text Box 13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SpPr txBox="1">
          <a:spLocks noChangeArrowheads="1"/>
        </xdr:cNvSpPr>
      </xdr:nvSpPr>
      <xdr:spPr bwMode="auto">
        <a:xfrm>
          <a:off x="1339850" y="12217400"/>
          <a:ext cx="7143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896" name="Text Box 13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897" name="Text Box 13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898" name="Text Box 24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899" name="Text Box 13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00" name="Text Box 13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901" name="Text Box 24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902" name="Text Box 24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03" name="Text Box 13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04" name="Text Box 13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05" name="Text Box 13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06" name="Text Box 13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907" name="Text Box 24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08" name="Text Box 13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09" name="Text Box 13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910" name="Text Box 24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911" name="Text Box 24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12" name="Text Box 13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13" name="Text Box 13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14" name="Text Box 13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15" name="Text Box 13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916" name="Text Box 24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17" name="Text Box 13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18" name="Text Box 13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919" name="Text Box 24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920" name="Text Box 24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21" name="Text Box 13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22" name="Text Box 13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23" name="Text Box 13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24" name="Text Box 13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925" name="Text Box 24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26" name="Text Box 13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27" name="Text Box 13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928" name="Text Box 24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929" name="Text Box 24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30" name="Text Box 13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31" name="Text Box 13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32" name="Text Box 13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33" name="Text Box 13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934" name="Text Box 24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35" name="Text Box 13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36" name="Text Box 13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937" name="Text Box 24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938" name="Text Box 24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39" name="Text Box 13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40" name="Text Box 13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41" name="Text Box 13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42" name="Text Box 13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943" name="Text Box 24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44" name="Text Box 13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45" name="Text Box 13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946" name="Text Box 24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947" name="Text Box 24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48" name="Text Box 13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49" name="Text Box 13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50" name="Text Box 13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51" name="Text Box 13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952" name="Text Box 24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53" name="Text Box 13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54" name="Text Box 13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955" name="Text Box 24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956" name="Text Box 24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57" name="Text Box 13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58" name="Text Box 13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59" name="Text Box 13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60" name="Text Box 13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961" name="Text Box 24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62" name="Text Box 13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63" name="Text Box 13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964" name="Text Box 24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965" name="Text Box 24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66" name="Text Box 13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67" name="Text Box 13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68" name="Text Box 13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69" name="Text Box 13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970" name="Text Box 24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71" name="Text Box 13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72" name="Text Box 13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973" name="Text Box 24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974" name="Text Box 24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75" name="Text Box 13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976" name="Text Box 13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77" name="Text Box 13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78" name="Text Box 13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979" name="Text Box 24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80" name="Text Box 13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81" name="Text Box 13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982" name="Text Box 24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983" name="Text Box 24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84" name="Text Box 13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85" name="Text Box 13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86" name="Text Box 13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87" name="Text Box 13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988" name="Text Box 24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89" name="Text Box 13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90" name="Text Box 13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991" name="Text Box 24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992" name="Text Box 24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93" name="Text Box 13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94" name="Text Box 13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95" name="Text Box 13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96" name="Text Box 13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997" name="Text Box 24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98" name="Text Box 13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999" name="Text Box 13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000" name="Text Box 24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001" name="Text Box 24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002" name="Text Box 13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003" name="Text Box 13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04" name="Text Box 13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05" name="Text Box 13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1006" name="Text Box 24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07" name="Text Box 13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08" name="Text Box 13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1009" name="Text Box 24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1010" name="Text Box 24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11" name="Text Box 13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12" name="Text Box 13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13" name="Text Box 13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14" name="Text Box 13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1015" name="Text Box 24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16" name="Text Box 13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17" name="Text Box 13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1018" name="Text Box 24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1019" name="Text Box 24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20" name="Text Box 13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21" name="Text Box 13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22" name="Text Box 13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23" name="Text Box 13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1024" name="Text Box 24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25" name="Text Box 13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26" name="Text Box 13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1027" name="Text Box 24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1028" name="Text Box 24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29" name="Text Box 13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30" name="Text Box 13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31" name="Text Box 13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32" name="Text Box 13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1033" name="Text Box 24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34" name="Text Box 13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35" name="Text Box 13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1036" name="Text Box 24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1037" name="Text Box 24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38" name="Text Box 13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39" name="Text Box 13">
          <a:extLst>
            <a:ext uri="{FF2B5EF4-FFF2-40B4-BE49-F238E27FC236}">
              <a16:creationId xmlns:a16="http://schemas.microsoft.com/office/drawing/2014/main" id="{00000000-0008-0000-0300-00000F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40" name="Text Box 13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41" name="Text Box 13">
          <a:extLst>
            <a:ext uri="{FF2B5EF4-FFF2-40B4-BE49-F238E27FC236}">
              <a16:creationId xmlns:a16="http://schemas.microsoft.com/office/drawing/2014/main" id="{00000000-0008-0000-0300-000011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1042" name="Text Box 24">
          <a:extLst>
            <a:ext uri="{FF2B5EF4-FFF2-40B4-BE49-F238E27FC236}">
              <a16:creationId xmlns:a16="http://schemas.microsoft.com/office/drawing/2014/main" id="{00000000-0008-0000-0300-000012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43" name="Text Box 13">
          <a:extLst>
            <a:ext uri="{FF2B5EF4-FFF2-40B4-BE49-F238E27FC236}">
              <a16:creationId xmlns:a16="http://schemas.microsoft.com/office/drawing/2014/main" id="{00000000-0008-0000-0300-000013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44" name="Text Box 13">
          <a:extLst>
            <a:ext uri="{FF2B5EF4-FFF2-40B4-BE49-F238E27FC236}">
              <a16:creationId xmlns:a16="http://schemas.microsoft.com/office/drawing/2014/main" id="{00000000-0008-0000-0300-000014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1045" name="Text Box 24">
          <a:extLst>
            <a:ext uri="{FF2B5EF4-FFF2-40B4-BE49-F238E27FC236}">
              <a16:creationId xmlns:a16="http://schemas.microsoft.com/office/drawing/2014/main" id="{00000000-0008-0000-0300-000015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1046" name="Text Box 24">
          <a:extLst>
            <a:ext uri="{FF2B5EF4-FFF2-40B4-BE49-F238E27FC236}">
              <a16:creationId xmlns:a16="http://schemas.microsoft.com/office/drawing/2014/main" id="{00000000-0008-0000-0300-000016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47" name="Text Box 13">
          <a:extLst>
            <a:ext uri="{FF2B5EF4-FFF2-40B4-BE49-F238E27FC236}">
              <a16:creationId xmlns:a16="http://schemas.microsoft.com/office/drawing/2014/main" id="{00000000-0008-0000-0300-000017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48" name="Text Box 13">
          <a:extLst>
            <a:ext uri="{FF2B5EF4-FFF2-40B4-BE49-F238E27FC236}">
              <a16:creationId xmlns:a16="http://schemas.microsoft.com/office/drawing/2014/main" id="{00000000-0008-0000-0300-000018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49" name="Text Box 13">
          <a:extLst>
            <a:ext uri="{FF2B5EF4-FFF2-40B4-BE49-F238E27FC236}">
              <a16:creationId xmlns:a16="http://schemas.microsoft.com/office/drawing/2014/main" id="{00000000-0008-0000-0300-000019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50" name="Text Box 13">
          <a:extLst>
            <a:ext uri="{FF2B5EF4-FFF2-40B4-BE49-F238E27FC236}">
              <a16:creationId xmlns:a16="http://schemas.microsoft.com/office/drawing/2014/main" id="{00000000-0008-0000-0300-00001A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1051" name="Text Box 24">
          <a:extLst>
            <a:ext uri="{FF2B5EF4-FFF2-40B4-BE49-F238E27FC236}">
              <a16:creationId xmlns:a16="http://schemas.microsoft.com/office/drawing/2014/main" id="{00000000-0008-0000-0300-00001B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52" name="Text Box 13">
          <a:extLst>
            <a:ext uri="{FF2B5EF4-FFF2-40B4-BE49-F238E27FC236}">
              <a16:creationId xmlns:a16="http://schemas.microsoft.com/office/drawing/2014/main" id="{00000000-0008-0000-0300-00001C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53" name="Text Box 13">
          <a:extLst>
            <a:ext uri="{FF2B5EF4-FFF2-40B4-BE49-F238E27FC236}">
              <a16:creationId xmlns:a16="http://schemas.microsoft.com/office/drawing/2014/main" id="{00000000-0008-0000-0300-00001D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1054" name="Text Box 24">
          <a:extLst>
            <a:ext uri="{FF2B5EF4-FFF2-40B4-BE49-F238E27FC236}">
              <a16:creationId xmlns:a16="http://schemas.microsoft.com/office/drawing/2014/main" id="{00000000-0008-0000-0300-00001E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1055" name="Text Box 24">
          <a:extLst>
            <a:ext uri="{FF2B5EF4-FFF2-40B4-BE49-F238E27FC236}">
              <a16:creationId xmlns:a16="http://schemas.microsoft.com/office/drawing/2014/main" id="{00000000-0008-0000-0300-00001F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56" name="Text Box 13">
          <a:extLst>
            <a:ext uri="{FF2B5EF4-FFF2-40B4-BE49-F238E27FC236}">
              <a16:creationId xmlns:a16="http://schemas.microsoft.com/office/drawing/2014/main" id="{00000000-0008-0000-0300-000020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57" name="Text Box 13">
          <a:extLst>
            <a:ext uri="{FF2B5EF4-FFF2-40B4-BE49-F238E27FC236}">
              <a16:creationId xmlns:a16="http://schemas.microsoft.com/office/drawing/2014/main" id="{00000000-0008-0000-0300-000021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058" name="Text Box 13">
          <a:extLst>
            <a:ext uri="{FF2B5EF4-FFF2-40B4-BE49-F238E27FC236}">
              <a16:creationId xmlns:a16="http://schemas.microsoft.com/office/drawing/2014/main" id="{00000000-0008-0000-0300-000022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059" name="Text Box 13">
          <a:extLst>
            <a:ext uri="{FF2B5EF4-FFF2-40B4-BE49-F238E27FC236}">
              <a16:creationId xmlns:a16="http://schemas.microsoft.com/office/drawing/2014/main" id="{00000000-0008-0000-0300-000023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060" name="Text Box 24">
          <a:extLst>
            <a:ext uri="{FF2B5EF4-FFF2-40B4-BE49-F238E27FC236}">
              <a16:creationId xmlns:a16="http://schemas.microsoft.com/office/drawing/2014/main" id="{00000000-0008-0000-0300-000024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061" name="Text Box 13">
          <a:extLst>
            <a:ext uri="{FF2B5EF4-FFF2-40B4-BE49-F238E27FC236}">
              <a16:creationId xmlns:a16="http://schemas.microsoft.com/office/drawing/2014/main" id="{00000000-0008-0000-0300-000025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062" name="Text Box 13">
          <a:extLst>
            <a:ext uri="{FF2B5EF4-FFF2-40B4-BE49-F238E27FC236}">
              <a16:creationId xmlns:a16="http://schemas.microsoft.com/office/drawing/2014/main" id="{00000000-0008-0000-0300-000026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063" name="Text Box 24">
          <a:extLst>
            <a:ext uri="{FF2B5EF4-FFF2-40B4-BE49-F238E27FC236}">
              <a16:creationId xmlns:a16="http://schemas.microsoft.com/office/drawing/2014/main" id="{00000000-0008-0000-0300-000027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064" name="Text Box 24">
          <a:extLst>
            <a:ext uri="{FF2B5EF4-FFF2-40B4-BE49-F238E27FC236}">
              <a16:creationId xmlns:a16="http://schemas.microsoft.com/office/drawing/2014/main" id="{00000000-0008-0000-0300-000028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065" name="Text Box 13">
          <a:extLst>
            <a:ext uri="{FF2B5EF4-FFF2-40B4-BE49-F238E27FC236}">
              <a16:creationId xmlns:a16="http://schemas.microsoft.com/office/drawing/2014/main" id="{00000000-0008-0000-0300-000029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066" name="Text Box 13">
          <a:extLst>
            <a:ext uri="{FF2B5EF4-FFF2-40B4-BE49-F238E27FC236}">
              <a16:creationId xmlns:a16="http://schemas.microsoft.com/office/drawing/2014/main" id="{00000000-0008-0000-0300-00002A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67" name="Text Box 13">
          <a:extLs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68" name="Text Box 13">
          <a:extLst>
            <a:ext uri="{FF2B5EF4-FFF2-40B4-BE49-F238E27FC236}">
              <a16:creationId xmlns:a16="http://schemas.microsoft.com/office/drawing/2014/main" id="{00000000-0008-0000-0300-00002C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1069" name="Text Box 24">
          <a:extLst>
            <a:ext uri="{FF2B5EF4-FFF2-40B4-BE49-F238E27FC236}">
              <a16:creationId xmlns:a16="http://schemas.microsoft.com/office/drawing/2014/main" id="{00000000-0008-0000-0300-00002D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70" name="Text Box 13">
          <a:extLst>
            <a:ext uri="{FF2B5EF4-FFF2-40B4-BE49-F238E27FC236}">
              <a16:creationId xmlns:a16="http://schemas.microsoft.com/office/drawing/2014/main" id="{00000000-0008-0000-0300-00002E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71" name="Text Box 13">
          <a:extLst>
            <a:ext uri="{FF2B5EF4-FFF2-40B4-BE49-F238E27FC236}">
              <a16:creationId xmlns:a16="http://schemas.microsoft.com/office/drawing/2014/main" id="{00000000-0008-0000-0300-00002F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1072" name="Text Box 24">
          <a:extLst>
            <a:ext uri="{FF2B5EF4-FFF2-40B4-BE49-F238E27FC236}">
              <a16:creationId xmlns:a16="http://schemas.microsoft.com/office/drawing/2014/main" id="{00000000-0008-0000-0300-000030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1073" name="Text Box 24">
          <a:extLst>
            <a:ext uri="{FF2B5EF4-FFF2-40B4-BE49-F238E27FC236}">
              <a16:creationId xmlns:a16="http://schemas.microsoft.com/office/drawing/2014/main" id="{00000000-0008-0000-0300-000031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74" name="Text Box 13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75" name="Text Box 13">
          <a:extLst>
            <a:ext uri="{FF2B5EF4-FFF2-40B4-BE49-F238E27FC236}">
              <a16:creationId xmlns:a16="http://schemas.microsoft.com/office/drawing/2014/main" id="{00000000-0008-0000-0300-000033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076" name="Text Box 13">
          <a:extLst>
            <a:ext uri="{FF2B5EF4-FFF2-40B4-BE49-F238E27FC236}">
              <a16:creationId xmlns:a16="http://schemas.microsoft.com/office/drawing/2014/main" id="{00000000-0008-0000-0300-000034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077" name="Text Box 13">
          <a:extLst>
            <a:ext uri="{FF2B5EF4-FFF2-40B4-BE49-F238E27FC236}">
              <a16:creationId xmlns:a16="http://schemas.microsoft.com/office/drawing/2014/main" id="{00000000-0008-0000-0300-000035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078" name="Text Box 24">
          <a:extLst>
            <a:ext uri="{FF2B5EF4-FFF2-40B4-BE49-F238E27FC236}">
              <a16:creationId xmlns:a16="http://schemas.microsoft.com/office/drawing/2014/main" id="{00000000-0008-0000-0300-000036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079" name="Text Box 13">
          <a:extLst>
            <a:ext uri="{FF2B5EF4-FFF2-40B4-BE49-F238E27FC236}">
              <a16:creationId xmlns:a16="http://schemas.microsoft.com/office/drawing/2014/main" id="{00000000-0008-0000-0300-000037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080" name="Text Box 13">
          <a:extLst>
            <a:ext uri="{FF2B5EF4-FFF2-40B4-BE49-F238E27FC236}">
              <a16:creationId xmlns:a16="http://schemas.microsoft.com/office/drawing/2014/main" id="{00000000-0008-0000-0300-000038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081" name="Text Box 24">
          <a:extLst>
            <a:ext uri="{FF2B5EF4-FFF2-40B4-BE49-F238E27FC236}">
              <a16:creationId xmlns:a16="http://schemas.microsoft.com/office/drawing/2014/main" id="{00000000-0008-0000-0300-000039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082" name="Text Box 24">
          <a:extLst>
            <a:ext uri="{FF2B5EF4-FFF2-40B4-BE49-F238E27FC236}">
              <a16:creationId xmlns:a16="http://schemas.microsoft.com/office/drawing/2014/main" id="{00000000-0008-0000-0300-00003A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083" name="Text Box 13">
          <a:extLst>
            <a:ext uri="{FF2B5EF4-FFF2-40B4-BE49-F238E27FC236}">
              <a16:creationId xmlns:a16="http://schemas.microsoft.com/office/drawing/2014/main" id="{00000000-0008-0000-0300-00003B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084" name="Text Box 13">
          <a:extLst>
            <a:ext uri="{FF2B5EF4-FFF2-40B4-BE49-F238E27FC236}">
              <a16:creationId xmlns:a16="http://schemas.microsoft.com/office/drawing/2014/main" id="{00000000-0008-0000-0300-00003C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085" name="Text Box 13">
          <a:extLst>
            <a:ext uri="{FF2B5EF4-FFF2-40B4-BE49-F238E27FC236}">
              <a16:creationId xmlns:a16="http://schemas.microsoft.com/office/drawing/2014/main" id="{00000000-0008-0000-0300-00003D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086" name="Text Box 13">
          <a:extLst>
            <a:ext uri="{FF2B5EF4-FFF2-40B4-BE49-F238E27FC236}">
              <a16:creationId xmlns:a16="http://schemas.microsoft.com/office/drawing/2014/main" id="{00000000-0008-0000-0300-00003E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087" name="Text Box 24">
          <a:extLst>
            <a:ext uri="{FF2B5EF4-FFF2-40B4-BE49-F238E27FC236}">
              <a16:creationId xmlns:a16="http://schemas.microsoft.com/office/drawing/2014/main" id="{00000000-0008-0000-0300-00003F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088" name="Text Box 13">
          <a:extLst>
            <a:ext uri="{FF2B5EF4-FFF2-40B4-BE49-F238E27FC236}">
              <a16:creationId xmlns:a16="http://schemas.microsoft.com/office/drawing/2014/main" id="{00000000-0008-0000-0300-000040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089" name="Text Box 13">
          <a:extLst>
            <a:ext uri="{FF2B5EF4-FFF2-40B4-BE49-F238E27FC236}">
              <a16:creationId xmlns:a16="http://schemas.microsoft.com/office/drawing/2014/main" id="{00000000-0008-0000-0300-000041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090" name="Text Box 24">
          <a:extLst>
            <a:ext uri="{FF2B5EF4-FFF2-40B4-BE49-F238E27FC236}">
              <a16:creationId xmlns:a16="http://schemas.microsoft.com/office/drawing/2014/main" id="{00000000-0008-0000-0300-000042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091" name="Text Box 24">
          <a:extLst>
            <a:ext uri="{FF2B5EF4-FFF2-40B4-BE49-F238E27FC236}">
              <a16:creationId xmlns:a16="http://schemas.microsoft.com/office/drawing/2014/main" id="{00000000-0008-0000-0300-000043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092" name="Text Box 13">
          <a:extLst>
            <a:ext uri="{FF2B5EF4-FFF2-40B4-BE49-F238E27FC236}">
              <a16:creationId xmlns:a16="http://schemas.microsoft.com/office/drawing/2014/main" id="{00000000-0008-0000-0300-000044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093" name="Text Box 13">
          <a:extLst>
            <a:ext uri="{FF2B5EF4-FFF2-40B4-BE49-F238E27FC236}">
              <a16:creationId xmlns:a16="http://schemas.microsoft.com/office/drawing/2014/main" id="{00000000-0008-0000-0300-000045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94" name="Text Box 13">
          <a:extLst>
            <a:ext uri="{FF2B5EF4-FFF2-40B4-BE49-F238E27FC236}">
              <a16:creationId xmlns:a16="http://schemas.microsoft.com/office/drawing/2014/main" id="{00000000-0008-0000-0300-000046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95" name="Text Box 13">
          <a:extLst>
            <a:ext uri="{FF2B5EF4-FFF2-40B4-BE49-F238E27FC236}">
              <a16:creationId xmlns:a16="http://schemas.microsoft.com/office/drawing/2014/main" id="{00000000-0008-0000-0300-000047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1096" name="Text Box 24">
          <a:extLst>
            <a:ext uri="{FF2B5EF4-FFF2-40B4-BE49-F238E27FC236}">
              <a16:creationId xmlns:a16="http://schemas.microsoft.com/office/drawing/2014/main" id="{00000000-0008-0000-0300-000048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97" name="Text Box 13">
          <a:extLst>
            <a:ext uri="{FF2B5EF4-FFF2-40B4-BE49-F238E27FC236}">
              <a16:creationId xmlns:a16="http://schemas.microsoft.com/office/drawing/2014/main" id="{00000000-0008-0000-0300-000049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098" name="Text Box 13">
          <a:extLst>
            <a:ext uri="{FF2B5EF4-FFF2-40B4-BE49-F238E27FC236}">
              <a16:creationId xmlns:a16="http://schemas.microsoft.com/office/drawing/2014/main" id="{00000000-0008-0000-0300-00004A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1099" name="Text Box 24">
          <a:extLst>
            <a:ext uri="{FF2B5EF4-FFF2-40B4-BE49-F238E27FC236}">
              <a16:creationId xmlns:a16="http://schemas.microsoft.com/office/drawing/2014/main" id="{00000000-0008-0000-0300-00004B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38101</xdr:rowOff>
    </xdr:to>
    <xdr:sp macro="" textlink="">
      <xdr:nvSpPr>
        <xdr:cNvPr id="1100" name="Text Box 24">
          <a:extLst>
            <a:ext uri="{FF2B5EF4-FFF2-40B4-BE49-F238E27FC236}">
              <a16:creationId xmlns:a16="http://schemas.microsoft.com/office/drawing/2014/main" id="{00000000-0008-0000-0300-00004C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101" name="Text Box 13">
          <a:extLst>
            <a:ext uri="{FF2B5EF4-FFF2-40B4-BE49-F238E27FC236}">
              <a16:creationId xmlns:a16="http://schemas.microsoft.com/office/drawing/2014/main" id="{00000000-0008-0000-0300-00004D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47626</xdr:rowOff>
    </xdr:to>
    <xdr:sp macro="" textlink="">
      <xdr:nvSpPr>
        <xdr:cNvPr id="1102" name="Text Box 13">
          <a:extLst>
            <a:ext uri="{FF2B5EF4-FFF2-40B4-BE49-F238E27FC236}">
              <a16:creationId xmlns:a16="http://schemas.microsoft.com/office/drawing/2014/main" id="{00000000-0008-0000-0300-00004E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03" name="Text Box 13">
          <a:extLst>
            <a:ext uri="{FF2B5EF4-FFF2-40B4-BE49-F238E27FC236}">
              <a16:creationId xmlns:a16="http://schemas.microsoft.com/office/drawing/2014/main" id="{00000000-0008-0000-0300-00004F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04" name="Text Box 13">
          <a:extLst>
            <a:ext uri="{FF2B5EF4-FFF2-40B4-BE49-F238E27FC236}">
              <a16:creationId xmlns:a16="http://schemas.microsoft.com/office/drawing/2014/main" id="{00000000-0008-0000-0300-000050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105" name="Text Box 24">
          <a:extLst>
            <a:ext uri="{FF2B5EF4-FFF2-40B4-BE49-F238E27FC236}">
              <a16:creationId xmlns:a16="http://schemas.microsoft.com/office/drawing/2014/main" id="{00000000-0008-0000-0300-000051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06" name="Text Box 13">
          <a:extLst>
            <a:ext uri="{FF2B5EF4-FFF2-40B4-BE49-F238E27FC236}">
              <a16:creationId xmlns:a16="http://schemas.microsoft.com/office/drawing/2014/main" id="{00000000-0008-0000-0300-000052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07" name="Text Box 13">
          <a:extLst>
            <a:ext uri="{FF2B5EF4-FFF2-40B4-BE49-F238E27FC236}">
              <a16:creationId xmlns:a16="http://schemas.microsoft.com/office/drawing/2014/main" id="{00000000-0008-0000-0300-000053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108" name="Text Box 24">
          <a:extLst>
            <a:ext uri="{FF2B5EF4-FFF2-40B4-BE49-F238E27FC236}">
              <a16:creationId xmlns:a16="http://schemas.microsoft.com/office/drawing/2014/main" id="{00000000-0008-0000-0300-000054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109" name="Text Box 24">
          <a:extLst>
            <a:ext uri="{FF2B5EF4-FFF2-40B4-BE49-F238E27FC236}">
              <a16:creationId xmlns:a16="http://schemas.microsoft.com/office/drawing/2014/main" id="{00000000-0008-0000-0300-000055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10" name="Text Box 13">
          <a:extLst>
            <a:ext uri="{FF2B5EF4-FFF2-40B4-BE49-F238E27FC236}">
              <a16:creationId xmlns:a16="http://schemas.microsoft.com/office/drawing/2014/main" id="{00000000-0008-0000-0300-000056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11" name="Text Box 13">
          <a:extLst>
            <a:ext uri="{FF2B5EF4-FFF2-40B4-BE49-F238E27FC236}">
              <a16:creationId xmlns:a16="http://schemas.microsoft.com/office/drawing/2014/main" id="{00000000-0008-0000-0300-000057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12" name="Text Box 13">
          <a:extLst>
            <a:ext uri="{FF2B5EF4-FFF2-40B4-BE49-F238E27FC236}">
              <a16:creationId xmlns:a16="http://schemas.microsoft.com/office/drawing/2014/main" id="{00000000-0008-0000-0300-000058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13" name="Text Box 13">
          <a:extLst>
            <a:ext uri="{FF2B5EF4-FFF2-40B4-BE49-F238E27FC236}">
              <a16:creationId xmlns:a16="http://schemas.microsoft.com/office/drawing/2014/main" id="{00000000-0008-0000-0300-000059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114" name="Text Box 24">
          <a:extLst>
            <a:ext uri="{FF2B5EF4-FFF2-40B4-BE49-F238E27FC236}">
              <a16:creationId xmlns:a16="http://schemas.microsoft.com/office/drawing/2014/main" id="{00000000-0008-0000-0300-00005A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15" name="Text Box 13">
          <a:extLst>
            <a:ext uri="{FF2B5EF4-FFF2-40B4-BE49-F238E27FC236}">
              <a16:creationId xmlns:a16="http://schemas.microsoft.com/office/drawing/2014/main" id="{00000000-0008-0000-0300-00005B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16" name="Text Box 13">
          <a:extLst>
            <a:ext uri="{FF2B5EF4-FFF2-40B4-BE49-F238E27FC236}">
              <a16:creationId xmlns:a16="http://schemas.microsoft.com/office/drawing/2014/main" id="{00000000-0008-0000-0300-00005C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117" name="Text Box 24">
          <a:extLst>
            <a:ext uri="{FF2B5EF4-FFF2-40B4-BE49-F238E27FC236}">
              <a16:creationId xmlns:a16="http://schemas.microsoft.com/office/drawing/2014/main" id="{00000000-0008-0000-0300-00005D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118" name="Text Box 24">
          <a:extLst>
            <a:ext uri="{FF2B5EF4-FFF2-40B4-BE49-F238E27FC236}">
              <a16:creationId xmlns:a16="http://schemas.microsoft.com/office/drawing/2014/main" id="{00000000-0008-0000-0300-00005E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19" name="Text Box 13">
          <a:extLst>
            <a:ext uri="{FF2B5EF4-FFF2-40B4-BE49-F238E27FC236}">
              <a16:creationId xmlns:a16="http://schemas.microsoft.com/office/drawing/2014/main" id="{00000000-0008-0000-0300-00005F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20" name="Text Box 13">
          <a:extLst>
            <a:ext uri="{FF2B5EF4-FFF2-40B4-BE49-F238E27FC236}">
              <a16:creationId xmlns:a16="http://schemas.microsoft.com/office/drawing/2014/main" id="{00000000-0008-0000-0300-000060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21" name="Text Box 13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22" name="Text Box 13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123" name="Text Box 24">
          <a:extLst>
            <a:ext uri="{FF2B5EF4-FFF2-40B4-BE49-F238E27FC236}">
              <a16:creationId xmlns:a16="http://schemas.microsoft.com/office/drawing/2014/main" id="{00000000-0008-0000-0300-000063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24" name="Text Box 13">
          <a:extLst>
            <a:ext uri="{FF2B5EF4-FFF2-40B4-BE49-F238E27FC236}">
              <a16:creationId xmlns:a16="http://schemas.microsoft.com/office/drawing/2014/main" id="{00000000-0008-0000-0300-000064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25" name="Text Box 13">
          <a:extLst>
            <a:ext uri="{FF2B5EF4-FFF2-40B4-BE49-F238E27FC236}">
              <a16:creationId xmlns:a16="http://schemas.microsoft.com/office/drawing/2014/main" id="{00000000-0008-0000-0300-000065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126" name="Text Box 24">
          <a:extLst>
            <a:ext uri="{FF2B5EF4-FFF2-40B4-BE49-F238E27FC236}">
              <a16:creationId xmlns:a16="http://schemas.microsoft.com/office/drawing/2014/main" id="{00000000-0008-0000-0300-000066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127" name="Text Box 24">
          <a:extLst>
            <a:ext uri="{FF2B5EF4-FFF2-40B4-BE49-F238E27FC236}">
              <a16:creationId xmlns:a16="http://schemas.microsoft.com/office/drawing/2014/main" id="{00000000-0008-0000-0300-000067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28" name="Text Box 13">
          <a:extLst>
            <a:ext uri="{FF2B5EF4-FFF2-40B4-BE49-F238E27FC236}">
              <a16:creationId xmlns:a16="http://schemas.microsoft.com/office/drawing/2014/main" id="{00000000-0008-0000-0300-000068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29" name="Text Box 13">
          <a:extLst>
            <a:ext uri="{FF2B5EF4-FFF2-40B4-BE49-F238E27FC236}">
              <a16:creationId xmlns:a16="http://schemas.microsoft.com/office/drawing/2014/main" id="{00000000-0008-0000-0300-000069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30" name="Text Box 13">
          <a:extLst>
            <a:ext uri="{FF2B5EF4-FFF2-40B4-BE49-F238E27FC236}">
              <a16:creationId xmlns:a16="http://schemas.microsoft.com/office/drawing/2014/main" id="{00000000-0008-0000-0300-00006A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31" name="Text Box 13">
          <a:extLst>
            <a:ext uri="{FF2B5EF4-FFF2-40B4-BE49-F238E27FC236}">
              <a16:creationId xmlns:a16="http://schemas.microsoft.com/office/drawing/2014/main" id="{00000000-0008-0000-0300-00006B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132" name="Text Box 24">
          <a:extLst>
            <a:ext uri="{FF2B5EF4-FFF2-40B4-BE49-F238E27FC236}">
              <a16:creationId xmlns:a16="http://schemas.microsoft.com/office/drawing/2014/main" id="{00000000-0008-0000-0300-00006C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33" name="Text Box 13">
          <a:extLst>
            <a:ext uri="{FF2B5EF4-FFF2-40B4-BE49-F238E27FC236}">
              <a16:creationId xmlns:a16="http://schemas.microsoft.com/office/drawing/2014/main" id="{00000000-0008-0000-0300-00006D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34" name="Text Box 13">
          <a:extLst>
            <a:ext uri="{FF2B5EF4-FFF2-40B4-BE49-F238E27FC236}">
              <a16:creationId xmlns:a16="http://schemas.microsoft.com/office/drawing/2014/main" id="{00000000-0008-0000-0300-00006E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135" name="Text Box 24">
          <a:extLst>
            <a:ext uri="{FF2B5EF4-FFF2-40B4-BE49-F238E27FC236}">
              <a16:creationId xmlns:a16="http://schemas.microsoft.com/office/drawing/2014/main" id="{00000000-0008-0000-0300-00006F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136" name="Text Box 24">
          <a:extLst>
            <a:ext uri="{FF2B5EF4-FFF2-40B4-BE49-F238E27FC236}">
              <a16:creationId xmlns:a16="http://schemas.microsoft.com/office/drawing/2014/main" id="{00000000-0008-0000-0300-000070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37" name="Text Box 13">
          <a:extLst>
            <a:ext uri="{FF2B5EF4-FFF2-40B4-BE49-F238E27FC236}">
              <a16:creationId xmlns:a16="http://schemas.microsoft.com/office/drawing/2014/main" id="{00000000-0008-0000-0300-000071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38" name="Text Box 13">
          <a:extLst>
            <a:ext uri="{FF2B5EF4-FFF2-40B4-BE49-F238E27FC236}">
              <a16:creationId xmlns:a16="http://schemas.microsoft.com/office/drawing/2014/main" id="{00000000-0008-0000-0300-000072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39" name="Text Box 13">
          <a:extLst>
            <a:ext uri="{FF2B5EF4-FFF2-40B4-BE49-F238E27FC236}">
              <a16:creationId xmlns:a16="http://schemas.microsoft.com/office/drawing/2014/main" id="{00000000-0008-0000-0300-000073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40" name="Text Box 13">
          <a:extLst>
            <a:ext uri="{FF2B5EF4-FFF2-40B4-BE49-F238E27FC236}">
              <a16:creationId xmlns:a16="http://schemas.microsoft.com/office/drawing/2014/main" id="{00000000-0008-0000-0300-000074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141" name="Text Box 24">
          <a:extLst>
            <a:ext uri="{FF2B5EF4-FFF2-40B4-BE49-F238E27FC236}">
              <a16:creationId xmlns:a16="http://schemas.microsoft.com/office/drawing/2014/main" id="{00000000-0008-0000-0300-000075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42" name="Text Box 13">
          <a:extLst>
            <a:ext uri="{FF2B5EF4-FFF2-40B4-BE49-F238E27FC236}">
              <a16:creationId xmlns:a16="http://schemas.microsoft.com/office/drawing/2014/main" id="{00000000-0008-0000-0300-000076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43" name="Text Box 13">
          <a:extLst>
            <a:ext uri="{FF2B5EF4-FFF2-40B4-BE49-F238E27FC236}">
              <a16:creationId xmlns:a16="http://schemas.microsoft.com/office/drawing/2014/main" id="{00000000-0008-0000-0300-000077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144" name="Text Box 24">
          <a:extLst>
            <a:ext uri="{FF2B5EF4-FFF2-40B4-BE49-F238E27FC236}">
              <a16:creationId xmlns:a16="http://schemas.microsoft.com/office/drawing/2014/main" id="{00000000-0008-0000-0300-000078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145" name="Text Box 24">
          <a:extLst>
            <a:ext uri="{FF2B5EF4-FFF2-40B4-BE49-F238E27FC236}">
              <a16:creationId xmlns:a16="http://schemas.microsoft.com/office/drawing/2014/main" id="{00000000-0008-0000-0300-000079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46" name="Text Box 13">
          <a:extLst>
            <a:ext uri="{FF2B5EF4-FFF2-40B4-BE49-F238E27FC236}">
              <a16:creationId xmlns:a16="http://schemas.microsoft.com/office/drawing/2014/main" id="{00000000-0008-0000-0300-00007A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47" name="Text Box 13">
          <a:extLst>
            <a:ext uri="{FF2B5EF4-FFF2-40B4-BE49-F238E27FC236}">
              <a16:creationId xmlns:a16="http://schemas.microsoft.com/office/drawing/2014/main" id="{00000000-0008-0000-0300-00007B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48" name="Text Box 13">
          <a:extLst>
            <a:ext uri="{FF2B5EF4-FFF2-40B4-BE49-F238E27FC236}">
              <a16:creationId xmlns:a16="http://schemas.microsoft.com/office/drawing/2014/main" id="{00000000-0008-0000-0300-00007C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49" name="Text Box 13">
          <a:extLst>
            <a:ext uri="{FF2B5EF4-FFF2-40B4-BE49-F238E27FC236}">
              <a16:creationId xmlns:a16="http://schemas.microsoft.com/office/drawing/2014/main" id="{00000000-0008-0000-0300-00007D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150" name="Text Box 24">
          <a:extLst>
            <a:ext uri="{FF2B5EF4-FFF2-40B4-BE49-F238E27FC236}">
              <a16:creationId xmlns:a16="http://schemas.microsoft.com/office/drawing/2014/main" id="{00000000-0008-0000-0300-00007E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51" name="Text Box 13">
          <a:extLst>
            <a:ext uri="{FF2B5EF4-FFF2-40B4-BE49-F238E27FC236}">
              <a16:creationId xmlns:a16="http://schemas.microsoft.com/office/drawing/2014/main" id="{00000000-0008-0000-0300-00007F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52" name="Text Box 13">
          <a:extLst>
            <a:ext uri="{FF2B5EF4-FFF2-40B4-BE49-F238E27FC236}">
              <a16:creationId xmlns:a16="http://schemas.microsoft.com/office/drawing/2014/main" id="{00000000-0008-0000-0300-000080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153" name="Text Box 24">
          <a:extLst>
            <a:ext uri="{FF2B5EF4-FFF2-40B4-BE49-F238E27FC236}">
              <a16:creationId xmlns:a16="http://schemas.microsoft.com/office/drawing/2014/main" id="{00000000-0008-0000-0300-000081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154" name="Text Box 24">
          <a:extLst>
            <a:ext uri="{FF2B5EF4-FFF2-40B4-BE49-F238E27FC236}">
              <a16:creationId xmlns:a16="http://schemas.microsoft.com/office/drawing/2014/main" id="{00000000-0008-0000-0300-000082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55" name="Text Box 13">
          <a:extLst>
            <a:ext uri="{FF2B5EF4-FFF2-40B4-BE49-F238E27FC236}">
              <a16:creationId xmlns:a16="http://schemas.microsoft.com/office/drawing/2014/main" id="{00000000-0008-0000-0300-000083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56" name="Text Box 13">
          <a:extLst>
            <a:ext uri="{FF2B5EF4-FFF2-40B4-BE49-F238E27FC236}">
              <a16:creationId xmlns:a16="http://schemas.microsoft.com/office/drawing/2014/main" id="{00000000-0008-0000-0300-000084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57" name="Text Box 13">
          <a:extLst>
            <a:ext uri="{FF2B5EF4-FFF2-40B4-BE49-F238E27FC236}">
              <a16:creationId xmlns:a16="http://schemas.microsoft.com/office/drawing/2014/main" id="{00000000-0008-0000-0300-000085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58" name="Text Box 13">
          <a:extLst>
            <a:ext uri="{FF2B5EF4-FFF2-40B4-BE49-F238E27FC236}">
              <a16:creationId xmlns:a16="http://schemas.microsoft.com/office/drawing/2014/main" id="{00000000-0008-0000-0300-000086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159" name="Text Box 24">
          <a:extLst>
            <a:ext uri="{FF2B5EF4-FFF2-40B4-BE49-F238E27FC236}">
              <a16:creationId xmlns:a16="http://schemas.microsoft.com/office/drawing/2014/main" id="{00000000-0008-0000-0300-000087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60" name="Text Box 13">
          <a:extLst>
            <a:ext uri="{FF2B5EF4-FFF2-40B4-BE49-F238E27FC236}">
              <a16:creationId xmlns:a16="http://schemas.microsoft.com/office/drawing/2014/main" id="{00000000-0008-0000-0300-000088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61" name="Text Box 13">
          <a:extLst>
            <a:ext uri="{FF2B5EF4-FFF2-40B4-BE49-F238E27FC236}">
              <a16:creationId xmlns:a16="http://schemas.microsoft.com/office/drawing/2014/main" id="{00000000-0008-0000-0300-000089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162" name="Text Box 24">
          <a:extLst>
            <a:ext uri="{FF2B5EF4-FFF2-40B4-BE49-F238E27FC236}">
              <a16:creationId xmlns:a16="http://schemas.microsoft.com/office/drawing/2014/main" id="{00000000-0008-0000-0300-00008A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163" name="Text Box 24">
          <a:extLst>
            <a:ext uri="{FF2B5EF4-FFF2-40B4-BE49-F238E27FC236}">
              <a16:creationId xmlns:a16="http://schemas.microsoft.com/office/drawing/2014/main" id="{00000000-0008-0000-0300-00008B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64" name="Text Box 13">
          <a:extLst>
            <a:ext uri="{FF2B5EF4-FFF2-40B4-BE49-F238E27FC236}">
              <a16:creationId xmlns:a16="http://schemas.microsoft.com/office/drawing/2014/main" id="{00000000-0008-0000-0300-00008C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65" name="Text Box 13">
          <a:extLst>
            <a:ext uri="{FF2B5EF4-FFF2-40B4-BE49-F238E27FC236}">
              <a16:creationId xmlns:a16="http://schemas.microsoft.com/office/drawing/2014/main" id="{00000000-0008-0000-0300-00008D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66" name="Text Box 13">
          <a:extLst>
            <a:ext uri="{FF2B5EF4-FFF2-40B4-BE49-F238E27FC236}">
              <a16:creationId xmlns:a16="http://schemas.microsoft.com/office/drawing/2014/main" id="{00000000-0008-0000-0300-00008E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67" name="Text Box 13">
          <a:extLst>
            <a:ext uri="{FF2B5EF4-FFF2-40B4-BE49-F238E27FC236}">
              <a16:creationId xmlns:a16="http://schemas.microsoft.com/office/drawing/2014/main" id="{00000000-0008-0000-0300-00008F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168" name="Text Box 24">
          <a:extLst>
            <a:ext uri="{FF2B5EF4-FFF2-40B4-BE49-F238E27FC236}">
              <a16:creationId xmlns:a16="http://schemas.microsoft.com/office/drawing/2014/main" id="{00000000-0008-0000-0300-000090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69" name="Text Box 13">
          <a:extLst>
            <a:ext uri="{FF2B5EF4-FFF2-40B4-BE49-F238E27FC236}">
              <a16:creationId xmlns:a16="http://schemas.microsoft.com/office/drawing/2014/main" id="{00000000-0008-0000-0300-000091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70" name="Text Box 13">
          <a:extLst>
            <a:ext uri="{FF2B5EF4-FFF2-40B4-BE49-F238E27FC236}">
              <a16:creationId xmlns:a16="http://schemas.microsoft.com/office/drawing/2014/main" id="{00000000-0008-0000-0300-000092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171" name="Text Box 24">
          <a:extLst>
            <a:ext uri="{FF2B5EF4-FFF2-40B4-BE49-F238E27FC236}">
              <a16:creationId xmlns:a16="http://schemas.microsoft.com/office/drawing/2014/main" id="{00000000-0008-0000-0300-000093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38100</xdr:rowOff>
    </xdr:to>
    <xdr:sp macro="" textlink="">
      <xdr:nvSpPr>
        <xdr:cNvPr id="1172" name="Text Box 24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73" name="Text Box 13">
          <a:extLst>
            <a:ext uri="{FF2B5EF4-FFF2-40B4-BE49-F238E27FC236}">
              <a16:creationId xmlns:a16="http://schemas.microsoft.com/office/drawing/2014/main" id="{00000000-0008-0000-0300-000095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3917</xdr:row>
      <xdr:rowOff>0</xdr:rowOff>
    </xdr:from>
    <xdr:to>
      <xdr:col>1</xdr:col>
      <xdr:colOff>65087</xdr:colOff>
      <xdr:row>3919</xdr:row>
      <xdr:rowOff>47625</xdr:rowOff>
    </xdr:to>
    <xdr:sp macro="" textlink="">
      <xdr:nvSpPr>
        <xdr:cNvPr id="1174" name="Text Box 13">
          <a:extLst>
            <a:ext uri="{FF2B5EF4-FFF2-40B4-BE49-F238E27FC236}">
              <a16:creationId xmlns:a16="http://schemas.microsoft.com/office/drawing/2014/main" id="{00000000-0008-0000-0300-000096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2228850</xdr:colOff>
      <xdr:row>3917</xdr:row>
      <xdr:rowOff>0</xdr:rowOff>
    </xdr:from>
    <xdr:ext cx="76517" cy="377825"/>
    <xdr:sp macro="" textlink="">
      <xdr:nvSpPr>
        <xdr:cNvPr id="1175" name="Text Box 13">
          <a:extLst>
            <a:ext uri="{FF2B5EF4-FFF2-40B4-BE49-F238E27FC236}">
              <a16:creationId xmlns:a16="http://schemas.microsoft.com/office/drawing/2014/main" id="{00000000-0008-0000-0300-000097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77825"/>
    <xdr:sp macro="" textlink="">
      <xdr:nvSpPr>
        <xdr:cNvPr id="1176" name="Text Box 13">
          <a:extLst>
            <a:ext uri="{FF2B5EF4-FFF2-40B4-BE49-F238E27FC236}">
              <a16:creationId xmlns:a16="http://schemas.microsoft.com/office/drawing/2014/main" id="{00000000-0008-0000-0300-000098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68300"/>
    <xdr:sp macro="" textlink="">
      <xdr:nvSpPr>
        <xdr:cNvPr id="1177" name="Text Box 24">
          <a:extLst>
            <a:ext uri="{FF2B5EF4-FFF2-40B4-BE49-F238E27FC236}">
              <a16:creationId xmlns:a16="http://schemas.microsoft.com/office/drawing/2014/main" id="{00000000-0008-0000-0300-000099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77825"/>
    <xdr:sp macro="" textlink="">
      <xdr:nvSpPr>
        <xdr:cNvPr id="1178" name="Text Box 13">
          <a:extLst>
            <a:ext uri="{FF2B5EF4-FFF2-40B4-BE49-F238E27FC236}">
              <a16:creationId xmlns:a16="http://schemas.microsoft.com/office/drawing/2014/main" id="{00000000-0008-0000-0300-00009A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77825"/>
    <xdr:sp macro="" textlink="">
      <xdr:nvSpPr>
        <xdr:cNvPr id="1179" name="Text Box 13">
          <a:extLst>
            <a:ext uri="{FF2B5EF4-FFF2-40B4-BE49-F238E27FC236}">
              <a16:creationId xmlns:a16="http://schemas.microsoft.com/office/drawing/2014/main" id="{00000000-0008-0000-0300-00009B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68300"/>
    <xdr:sp macro="" textlink="">
      <xdr:nvSpPr>
        <xdr:cNvPr id="1180" name="Text Box 24">
          <a:extLst>
            <a:ext uri="{FF2B5EF4-FFF2-40B4-BE49-F238E27FC236}">
              <a16:creationId xmlns:a16="http://schemas.microsoft.com/office/drawing/2014/main" id="{00000000-0008-0000-0300-00009C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68300"/>
    <xdr:sp macro="" textlink="">
      <xdr:nvSpPr>
        <xdr:cNvPr id="1181" name="Text Box 24">
          <a:extLst>
            <a:ext uri="{FF2B5EF4-FFF2-40B4-BE49-F238E27FC236}">
              <a16:creationId xmlns:a16="http://schemas.microsoft.com/office/drawing/2014/main" id="{00000000-0008-0000-0300-00009D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77825"/>
    <xdr:sp macro="" textlink="">
      <xdr:nvSpPr>
        <xdr:cNvPr id="1182" name="Text Box 13">
          <a:extLst>
            <a:ext uri="{FF2B5EF4-FFF2-40B4-BE49-F238E27FC236}">
              <a16:creationId xmlns:a16="http://schemas.microsoft.com/office/drawing/2014/main" id="{00000000-0008-0000-0300-00009E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77825"/>
    <xdr:sp macro="" textlink="">
      <xdr:nvSpPr>
        <xdr:cNvPr id="1183" name="Text Box 13">
          <a:extLst>
            <a:ext uri="{FF2B5EF4-FFF2-40B4-BE49-F238E27FC236}">
              <a16:creationId xmlns:a16="http://schemas.microsoft.com/office/drawing/2014/main" id="{00000000-0008-0000-0300-00009F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77825"/>
    <xdr:sp macro="" textlink="">
      <xdr:nvSpPr>
        <xdr:cNvPr id="1184" name="Text Box 13">
          <a:extLst>
            <a:ext uri="{FF2B5EF4-FFF2-40B4-BE49-F238E27FC236}">
              <a16:creationId xmlns:a16="http://schemas.microsoft.com/office/drawing/2014/main" id="{00000000-0008-0000-0300-0000A0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77825"/>
    <xdr:sp macro="" textlink="">
      <xdr:nvSpPr>
        <xdr:cNvPr id="1185" name="Text Box 13">
          <a:extLst>
            <a:ext uri="{FF2B5EF4-FFF2-40B4-BE49-F238E27FC236}">
              <a16:creationId xmlns:a16="http://schemas.microsoft.com/office/drawing/2014/main" id="{00000000-0008-0000-0300-0000A1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68300"/>
    <xdr:sp macro="" textlink="">
      <xdr:nvSpPr>
        <xdr:cNvPr id="1186" name="Text Box 24">
          <a:extLst>
            <a:ext uri="{FF2B5EF4-FFF2-40B4-BE49-F238E27FC236}">
              <a16:creationId xmlns:a16="http://schemas.microsoft.com/office/drawing/2014/main" id="{00000000-0008-0000-0300-0000A2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77825"/>
    <xdr:sp macro="" textlink="">
      <xdr:nvSpPr>
        <xdr:cNvPr id="1187" name="Text Box 13">
          <a:extLst>
            <a:ext uri="{FF2B5EF4-FFF2-40B4-BE49-F238E27FC236}">
              <a16:creationId xmlns:a16="http://schemas.microsoft.com/office/drawing/2014/main" id="{00000000-0008-0000-0300-0000A3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77825"/>
    <xdr:sp macro="" textlink="">
      <xdr:nvSpPr>
        <xdr:cNvPr id="1188" name="Text Box 13">
          <a:extLst>
            <a:ext uri="{FF2B5EF4-FFF2-40B4-BE49-F238E27FC236}">
              <a16:creationId xmlns:a16="http://schemas.microsoft.com/office/drawing/2014/main" id="{00000000-0008-0000-0300-0000A4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68300"/>
    <xdr:sp macro="" textlink="">
      <xdr:nvSpPr>
        <xdr:cNvPr id="1189" name="Text Box 24">
          <a:extLst>
            <a:ext uri="{FF2B5EF4-FFF2-40B4-BE49-F238E27FC236}">
              <a16:creationId xmlns:a16="http://schemas.microsoft.com/office/drawing/2014/main" id="{00000000-0008-0000-0300-0000A5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68300"/>
    <xdr:sp macro="" textlink="">
      <xdr:nvSpPr>
        <xdr:cNvPr id="1190" name="Text Box 24">
          <a:extLst>
            <a:ext uri="{FF2B5EF4-FFF2-40B4-BE49-F238E27FC236}">
              <a16:creationId xmlns:a16="http://schemas.microsoft.com/office/drawing/2014/main" id="{00000000-0008-0000-0300-0000A6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77825"/>
    <xdr:sp macro="" textlink="">
      <xdr:nvSpPr>
        <xdr:cNvPr id="1191" name="Text Box 13">
          <a:extLst>
            <a:ext uri="{FF2B5EF4-FFF2-40B4-BE49-F238E27FC236}">
              <a16:creationId xmlns:a16="http://schemas.microsoft.com/office/drawing/2014/main" id="{00000000-0008-0000-0300-0000A7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77825"/>
    <xdr:sp macro="" textlink="">
      <xdr:nvSpPr>
        <xdr:cNvPr id="1192" name="Text Box 13">
          <a:extLst>
            <a:ext uri="{FF2B5EF4-FFF2-40B4-BE49-F238E27FC236}">
              <a16:creationId xmlns:a16="http://schemas.microsoft.com/office/drawing/2014/main" id="{00000000-0008-0000-0300-0000A8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193" name="Text Box 24">
          <a:extLst>
            <a:ext uri="{FF2B5EF4-FFF2-40B4-BE49-F238E27FC236}">
              <a16:creationId xmlns:a16="http://schemas.microsoft.com/office/drawing/2014/main" id="{00000000-0008-0000-0300-0000A9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194" name="Text Box 24">
          <a:extLst>
            <a:ext uri="{FF2B5EF4-FFF2-40B4-BE49-F238E27FC236}">
              <a16:creationId xmlns:a16="http://schemas.microsoft.com/office/drawing/2014/main" id="{00000000-0008-0000-0300-0000AA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195" name="Text Box 24">
          <a:extLst>
            <a:ext uri="{FF2B5EF4-FFF2-40B4-BE49-F238E27FC236}">
              <a16:creationId xmlns:a16="http://schemas.microsoft.com/office/drawing/2014/main" id="{00000000-0008-0000-0300-0000AB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196" name="Text Box 24">
          <a:extLst>
            <a:ext uri="{FF2B5EF4-FFF2-40B4-BE49-F238E27FC236}">
              <a16:creationId xmlns:a16="http://schemas.microsoft.com/office/drawing/2014/main" id="{00000000-0008-0000-0300-0000AC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197" name="Text Box 24">
          <a:extLst>
            <a:ext uri="{FF2B5EF4-FFF2-40B4-BE49-F238E27FC236}">
              <a16:creationId xmlns:a16="http://schemas.microsoft.com/office/drawing/2014/main" id="{00000000-0008-0000-0300-0000AD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198" name="Text Box 24">
          <a:extLst>
            <a:ext uri="{FF2B5EF4-FFF2-40B4-BE49-F238E27FC236}">
              <a16:creationId xmlns:a16="http://schemas.microsoft.com/office/drawing/2014/main" id="{00000000-0008-0000-0300-0000AE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199" name="Text Box 24">
          <a:extLst>
            <a:ext uri="{FF2B5EF4-FFF2-40B4-BE49-F238E27FC236}">
              <a16:creationId xmlns:a16="http://schemas.microsoft.com/office/drawing/2014/main" id="{00000000-0008-0000-0300-0000AF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200" name="Text Box 24">
          <a:extLst>
            <a:ext uri="{FF2B5EF4-FFF2-40B4-BE49-F238E27FC236}">
              <a16:creationId xmlns:a16="http://schemas.microsoft.com/office/drawing/2014/main" id="{00000000-0008-0000-0300-0000B0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201" name="Text Box 24">
          <a:extLst>
            <a:ext uri="{FF2B5EF4-FFF2-40B4-BE49-F238E27FC236}">
              <a16:creationId xmlns:a16="http://schemas.microsoft.com/office/drawing/2014/main" id="{00000000-0008-0000-0300-0000B1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77825"/>
    <xdr:sp macro="" textlink="">
      <xdr:nvSpPr>
        <xdr:cNvPr id="1202" name="Text Box 13">
          <a:extLst>
            <a:ext uri="{FF2B5EF4-FFF2-40B4-BE49-F238E27FC236}">
              <a16:creationId xmlns:a16="http://schemas.microsoft.com/office/drawing/2014/main" id="{00000000-0008-0000-0300-0000B2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77825"/>
    <xdr:sp macro="" textlink="">
      <xdr:nvSpPr>
        <xdr:cNvPr id="1203" name="Text Box 13">
          <a:extLst>
            <a:ext uri="{FF2B5EF4-FFF2-40B4-BE49-F238E27FC236}">
              <a16:creationId xmlns:a16="http://schemas.microsoft.com/office/drawing/2014/main" id="{00000000-0008-0000-0300-0000B3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68300"/>
    <xdr:sp macro="" textlink="">
      <xdr:nvSpPr>
        <xdr:cNvPr id="1204" name="Text Box 24">
          <a:extLst>
            <a:ext uri="{FF2B5EF4-FFF2-40B4-BE49-F238E27FC236}">
              <a16:creationId xmlns:a16="http://schemas.microsoft.com/office/drawing/2014/main" id="{00000000-0008-0000-0300-0000B4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77825"/>
    <xdr:sp macro="" textlink="">
      <xdr:nvSpPr>
        <xdr:cNvPr id="1205" name="Text Box 13">
          <a:extLst>
            <a:ext uri="{FF2B5EF4-FFF2-40B4-BE49-F238E27FC236}">
              <a16:creationId xmlns:a16="http://schemas.microsoft.com/office/drawing/2014/main" id="{00000000-0008-0000-0300-0000B5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77825"/>
    <xdr:sp macro="" textlink="">
      <xdr:nvSpPr>
        <xdr:cNvPr id="1206" name="Text Box 13">
          <a:extLst>
            <a:ext uri="{FF2B5EF4-FFF2-40B4-BE49-F238E27FC236}">
              <a16:creationId xmlns:a16="http://schemas.microsoft.com/office/drawing/2014/main" id="{00000000-0008-0000-0300-0000B6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68300"/>
    <xdr:sp macro="" textlink="">
      <xdr:nvSpPr>
        <xdr:cNvPr id="1207" name="Text Box 24">
          <a:extLst>
            <a:ext uri="{FF2B5EF4-FFF2-40B4-BE49-F238E27FC236}">
              <a16:creationId xmlns:a16="http://schemas.microsoft.com/office/drawing/2014/main" id="{00000000-0008-0000-0300-0000B7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68300"/>
    <xdr:sp macro="" textlink="">
      <xdr:nvSpPr>
        <xdr:cNvPr id="1208" name="Text Box 24">
          <a:extLst>
            <a:ext uri="{FF2B5EF4-FFF2-40B4-BE49-F238E27FC236}">
              <a16:creationId xmlns:a16="http://schemas.microsoft.com/office/drawing/2014/main" id="{00000000-0008-0000-0300-0000B8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77825"/>
    <xdr:sp macro="" textlink="">
      <xdr:nvSpPr>
        <xdr:cNvPr id="1209" name="Text Box 13">
          <a:extLst>
            <a:ext uri="{FF2B5EF4-FFF2-40B4-BE49-F238E27FC236}">
              <a16:creationId xmlns:a16="http://schemas.microsoft.com/office/drawing/2014/main" id="{00000000-0008-0000-0300-0000B9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77825"/>
    <xdr:sp macro="" textlink="">
      <xdr:nvSpPr>
        <xdr:cNvPr id="1210" name="Text Box 13">
          <a:extLst>
            <a:ext uri="{FF2B5EF4-FFF2-40B4-BE49-F238E27FC236}">
              <a16:creationId xmlns:a16="http://schemas.microsoft.com/office/drawing/2014/main" id="{00000000-0008-0000-0300-0000BA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77825"/>
    <xdr:sp macro="" textlink="">
      <xdr:nvSpPr>
        <xdr:cNvPr id="1211" name="Text Box 13">
          <a:extLst>
            <a:ext uri="{FF2B5EF4-FFF2-40B4-BE49-F238E27FC236}">
              <a16:creationId xmlns:a16="http://schemas.microsoft.com/office/drawing/2014/main" id="{00000000-0008-0000-0300-0000BB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77825"/>
    <xdr:sp macro="" textlink="">
      <xdr:nvSpPr>
        <xdr:cNvPr id="1212" name="Text Box 13">
          <a:extLst>
            <a:ext uri="{FF2B5EF4-FFF2-40B4-BE49-F238E27FC236}">
              <a16:creationId xmlns:a16="http://schemas.microsoft.com/office/drawing/2014/main" id="{00000000-0008-0000-0300-0000BC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68300"/>
    <xdr:sp macro="" textlink="">
      <xdr:nvSpPr>
        <xdr:cNvPr id="1213" name="Text Box 24">
          <a:extLst>
            <a:ext uri="{FF2B5EF4-FFF2-40B4-BE49-F238E27FC236}">
              <a16:creationId xmlns:a16="http://schemas.microsoft.com/office/drawing/2014/main" id="{00000000-0008-0000-0300-0000BD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77825"/>
    <xdr:sp macro="" textlink="">
      <xdr:nvSpPr>
        <xdr:cNvPr id="1214" name="Text Box 13">
          <a:extLst>
            <a:ext uri="{FF2B5EF4-FFF2-40B4-BE49-F238E27FC236}">
              <a16:creationId xmlns:a16="http://schemas.microsoft.com/office/drawing/2014/main" id="{00000000-0008-0000-0300-0000BE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77825"/>
    <xdr:sp macro="" textlink="">
      <xdr:nvSpPr>
        <xdr:cNvPr id="1215" name="Text Box 13">
          <a:extLst>
            <a:ext uri="{FF2B5EF4-FFF2-40B4-BE49-F238E27FC236}">
              <a16:creationId xmlns:a16="http://schemas.microsoft.com/office/drawing/2014/main" id="{00000000-0008-0000-0300-0000BF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68300"/>
    <xdr:sp macro="" textlink="">
      <xdr:nvSpPr>
        <xdr:cNvPr id="1216" name="Text Box 24">
          <a:extLst>
            <a:ext uri="{FF2B5EF4-FFF2-40B4-BE49-F238E27FC236}">
              <a16:creationId xmlns:a16="http://schemas.microsoft.com/office/drawing/2014/main" id="{00000000-0008-0000-0300-0000C0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68300"/>
    <xdr:sp macro="" textlink="">
      <xdr:nvSpPr>
        <xdr:cNvPr id="1217" name="Text Box 24">
          <a:extLst>
            <a:ext uri="{FF2B5EF4-FFF2-40B4-BE49-F238E27FC236}">
              <a16:creationId xmlns:a16="http://schemas.microsoft.com/office/drawing/2014/main" id="{00000000-0008-0000-0300-0000C1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77825"/>
    <xdr:sp macro="" textlink="">
      <xdr:nvSpPr>
        <xdr:cNvPr id="1218" name="Text Box 13">
          <a:extLst>
            <a:ext uri="{FF2B5EF4-FFF2-40B4-BE49-F238E27FC236}">
              <a16:creationId xmlns:a16="http://schemas.microsoft.com/office/drawing/2014/main" id="{00000000-0008-0000-0300-0000C2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377825"/>
    <xdr:sp macro="" textlink="">
      <xdr:nvSpPr>
        <xdr:cNvPr id="1219" name="Text Box 13">
          <a:extLst>
            <a:ext uri="{FF2B5EF4-FFF2-40B4-BE49-F238E27FC236}">
              <a16:creationId xmlns:a16="http://schemas.microsoft.com/office/drawing/2014/main" id="{00000000-0008-0000-0300-0000C3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15925"/>
    <xdr:sp macro="" textlink="">
      <xdr:nvSpPr>
        <xdr:cNvPr id="1220" name="Text Box 13">
          <a:extLst>
            <a:ext uri="{FF2B5EF4-FFF2-40B4-BE49-F238E27FC236}">
              <a16:creationId xmlns:a16="http://schemas.microsoft.com/office/drawing/2014/main" id="{00000000-0008-0000-0300-0000C4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15925"/>
    <xdr:sp macro="" textlink="">
      <xdr:nvSpPr>
        <xdr:cNvPr id="1221" name="Text Box 13">
          <a:extLst>
            <a:ext uri="{FF2B5EF4-FFF2-40B4-BE49-F238E27FC236}">
              <a16:creationId xmlns:a16="http://schemas.microsoft.com/office/drawing/2014/main" id="{00000000-0008-0000-0300-0000C5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222" name="Text Box 24">
          <a:extLst>
            <a:ext uri="{FF2B5EF4-FFF2-40B4-BE49-F238E27FC236}">
              <a16:creationId xmlns:a16="http://schemas.microsoft.com/office/drawing/2014/main" id="{00000000-0008-0000-0300-0000C6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15925"/>
    <xdr:sp macro="" textlink="">
      <xdr:nvSpPr>
        <xdr:cNvPr id="1223" name="Text Box 13">
          <a:extLst>
            <a:ext uri="{FF2B5EF4-FFF2-40B4-BE49-F238E27FC236}">
              <a16:creationId xmlns:a16="http://schemas.microsoft.com/office/drawing/2014/main" id="{00000000-0008-0000-0300-0000C7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15925"/>
    <xdr:sp macro="" textlink="">
      <xdr:nvSpPr>
        <xdr:cNvPr id="1224" name="Text Box 13">
          <a:extLst>
            <a:ext uri="{FF2B5EF4-FFF2-40B4-BE49-F238E27FC236}">
              <a16:creationId xmlns:a16="http://schemas.microsoft.com/office/drawing/2014/main" id="{00000000-0008-0000-0300-0000C8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225" name="Text Box 24">
          <a:extLst>
            <a:ext uri="{FF2B5EF4-FFF2-40B4-BE49-F238E27FC236}">
              <a16:creationId xmlns:a16="http://schemas.microsoft.com/office/drawing/2014/main" id="{00000000-0008-0000-0300-0000C9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226" name="Text Box 24">
          <a:extLst>
            <a:ext uri="{FF2B5EF4-FFF2-40B4-BE49-F238E27FC236}">
              <a16:creationId xmlns:a16="http://schemas.microsoft.com/office/drawing/2014/main" id="{00000000-0008-0000-0300-0000CA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15925"/>
    <xdr:sp macro="" textlink="">
      <xdr:nvSpPr>
        <xdr:cNvPr id="1227" name="Text Box 13">
          <a:extLst>
            <a:ext uri="{FF2B5EF4-FFF2-40B4-BE49-F238E27FC236}">
              <a16:creationId xmlns:a16="http://schemas.microsoft.com/office/drawing/2014/main" id="{00000000-0008-0000-0300-0000CB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15925"/>
    <xdr:sp macro="" textlink="">
      <xdr:nvSpPr>
        <xdr:cNvPr id="1228" name="Text Box 13">
          <a:extLst>
            <a:ext uri="{FF2B5EF4-FFF2-40B4-BE49-F238E27FC236}">
              <a16:creationId xmlns:a16="http://schemas.microsoft.com/office/drawing/2014/main" id="{00000000-0008-0000-0300-0000CC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15925"/>
    <xdr:sp macro="" textlink="">
      <xdr:nvSpPr>
        <xdr:cNvPr id="1229" name="Text Box 13">
          <a:extLst>
            <a:ext uri="{FF2B5EF4-FFF2-40B4-BE49-F238E27FC236}">
              <a16:creationId xmlns:a16="http://schemas.microsoft.com/office/drawing/2014/main" id="{00000000-0008-0000-0300-0000CD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15925"/>
    <xdr:sp macro="" textlink="">
      <xdr:nvSpPr>
        <xdr:cNvPr id="1230" name="Text Box 13">
          <a:extLst>
            <a:ext uri="{FF2B5EF4-FFF2-40B4-BE49-F238E27FC236}">
              <a16:creationId xmlns:a16="http://schemas.microsoft.com/office/drawing/2014/main" id="{00000000-0008-0000-0300-0000CE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231" name="Text Box 24">
          <a:extLst>
            <a:ext uri="{FF2B5EF4-FFF2-40B4-BE49-F238E27FC236}">
              <a16:creationId xmlns:a16="http://schemas.microsoft.com/office/drawing/2014/main" id="{00000000-0008-0000-0300-0000CF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15925"/>
    <xdr:sp macro="" textlink="">
      <xdr:nvSpPr>
        <xdr:cNvPr id="1232" name="Text Box 13">
          <a:extLst>
            <a:ext uri="{FF2B5EF4-FFF2-40B4-BE49-F238E27FC236}">
              <a16:creationId xmlns:a16="http://schemas.microsoft.com/office/drawing/2014/main" id="{00000000-0008-0000-0300-0000D0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15925"/>
    <xdr:sp macro="" textlink="">
      <xdr:nvSpPr>
        <xdr:cNvPr id="1233" name="Text Box 13">
          <a:extLs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234" name="Text Box 24">
          <a:extLst>
            <a:ext uri="{FF2B5EF4-FFF2-40B4-BE49-F238E27FC236}">
              <a16:creationId xmlns:a16="http://schemas.microsoft.com/office/drawing/2014/main" id="{00000000-0008-0000-0300-0000D2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235" name="Text Box 24">
          <a:extLst>
            <a:ext uri="{FF2B5EF4-FFF2-40B4-BE49-F238E27FC236}">
              <a16:creationId xmlns:a16="http://schemas.microsoft.com/office/drawing/2014/main" id="{00000000-0008-0000-0300-0000D3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15925"/>
    <xdr:sp macro="" textlink="">
      <xdr:nvSpPr>
        <xdr:cNvPr id="1236" name="Text Box 13">
          <a:extLst>
            <a:ext uri="{FF2B5EF4-FFF2-40B4-BE49-F238E27FC236}">
              <a16:creationId xmlns:a16="http://schemas.microsoft.com/office/drawing/2014/main" id="{00000000-0008-0000-0300-0000D4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15925"/>
    <xdr:sp macro="" textlink="">
      <xdr:nvSpPr>
        <xdr:cNvPr id="1237" name="Text Box 13">
          <a:extLst>
            <a:ext uri="{FF2B5EF4-FFF2-40B4-BE49-F238E27FC236}">
              <a16:creationId xmlns:a16="http://schemas.microsoft.com/office/drawing/2014/main" id="{00000000-0008-0000-0300-0000D5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15925"/>
    <xdr:sp macro="" textlink="">
      <xdr:nvSpPr>
        <xdr:cNvPr id="1238" name="Text Box 13">
          <a:extLst>
            <a:ext uri="{FF2B5EF4-FFF2-40B4-BE49-F238E27FC236}">
              <a16:creationId xmlns:a16="http://schemas.microsoft.com/office/drawing/2014/main" id="{00000000-0008-0000-0300-0000D6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15925"/>
    <xdr:sp macro="" textlink="">
      <xdr:nvSpPr>
        <xdr:cNvPr id="1239" name="Text Box 13">
          <a:extLst>
            <a:ext uri="{FF2B5EF4-FFF2-40B4-BE49-F238E27FC236}">
              <a16:creationId xmlns:a16="http://schemas.microsoft.com/office/drawing/2014/main" id="{00000000-0008-0000-0300-0000D7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240" name="Text Box 24">
          <a:extLst>
            <a:ext uri="{FF2B5EF4-FFF2-40B4-BE49-F238E27FC236}">
              <a16:creationId xmlns:a16="http://schemas.microsoft.com/office/drawing/2014/main" id="{00000000-0008-0000-0300-0000D8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15925"/>
    <xdr:sp macro="" textlink="">
      <xdr:nvSpPr>
        <xdr:cNvPr id="1241" name="Text Box 13">
          <a:extLst>
            <a:ext uri="{FF2B5EF4-FFF2-40B4-BE49-F238E27FC236}">
              <a16:creationId xmlns:a16="http://schemas.microsoft.com/office/drawing/2014/main" id="{00000000-0008-0000-0300-0000D9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15925"/>
    <xdr:sp macro="" textlink="">
      <xdr:nvSpPr>
        <xdr:cNvPr id="1242" name="Text Box 13">
          <a:extLst>
            <a:ext uri="{FF2B5EF4-FFF2-40B4-BE49-F238E27FC236}">
              <a16:creationId xmlns:a16="http://schemas.microsoft.com/office/drawing/2014/main" id="{00000000-0008-0000-0300-0000DA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243" name="Text Box 24">
          <a:extLst>
            <a:ext uri="{FF2B5EF4-FFF2-40B4-BE49-F238E27FC236}">
              <a16:creationId xmlns:a16="http://schemas.microsoft.com/office/drawing/2014/main" id="{00000000-0008-0000-0300-0000DB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244" name="Text Box 24">
          <a:extLst>
            <a:ext uri="{FF2B5EF4-FFF2-40B4-BE49-F238E27FC236}">
              <a16:creationId xmlns:a16="http://schemas.microsoft.com/office/drawing/2014/main" id="{00000000-0008-0000-0300-0000DC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15925"/>
    <xdr:sp macro="" textlink="">
      <xdr:nvSpPr>
        <xdr:cNvPr id="1245" name="Text Box 13">
          <a:extLst>
            <a:ext uri="{FF2B5EF4-FFF2-40B4-BE49-F238E27FC236}">
              <a16:creationId xmlns:a16="http://schemas.microsoft.com/office/drawing/2014/main" id="{00000000-0008-0000-0300-0000DD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15925"/>
    <xdr:sp macro="" textlink="">
      <xdr:nvSpPr>
        <xdr:cNvPr id="1246" name="Text Box 13">
          <a:extLst>
            <a:ext uri="{FF2B5EF4-FFF2-40B4-BE49-F238E27FC236}">
              <a16:creationId xmlns:a16="http://schemas.microsoft.com/office/drawing/2014/main" id="{00000000-0008-0000-0300-0000DE040000}"/>
            </a:ext>
          </a:extLst>
        </xdr:cNvPr>
        <xdr:cNvSpPr txBox="1">
          <a:spLocks noChangeArrowheads="1"/>
        </xdr:cNvSpPr>
      </xdr:nvSpPr>
      <xdr:spPr bwMode="auto">
        <a:xfrm>
          <a:off x="781050" y="2425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247" name="Text Box 24">
          <a:extLst>
            <a:ext uri="{FF2B5EF4-FFF2-40B4-BE49-F238E27FC236}">
              <a16:creationId xmlns:a16="http://schemas.microsoft.com/office/drawing/2014/main" id="{00000000-0008-0000-0300-0000DF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248" name="Text Box 24">
          <a:extLst>
            <a:ext uri="{FF2B5EF4-FFF2-40B4-BE49-F238E27FC236}">
              <a16:creationId xmlns:a16="http://schemas.microsoft.com/office/drawing/2014/main" id="{00000000-0008-0000-0300-0000E0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249" name="Text Box 24">
          <a:extLst>
            <a:ext uri="{FF2B5EF4-FFF2-40B4-BE49-F238E27FC236}">
              <a16:creationId xmlns:a16="http://schemas.microsoft.com/office/drawing/2014/main" id="{00000000-0008-0000-0300-0000E1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250" name="Text Box 24">
          <a:extLst>
            <a:ext uri="{FF2B5EF4-FFF2-40B4-BE49-F238E27FC236}">
              <a16:creationId xmlns:a16="http://schemas.microsoft.com/office/drawing/2014/main" id="{00000000-0008-0000-0300-0000E2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251" name="Text Box 24">
          <a:extLst>
            <a:ext uri="{FF2B5EF4-FFF2-40B4-BE49-F238E27FC236}">
              <a16:creationId xmlns:a16="http://schemas.microsoft.com/office/drawing/2014/main" id="{00000000-0008-0000-0300-0000E3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252" name="Text Box 24">
          <a:extLst>
            <a:ext uri="{FF2B5EF4-FFF2-40B4-BE49-F238E27FC236}">
              <a16:creationId xmlns:a16="http://schemas.microsoft.com/office/drawing/2014/main" id="{00000000-0008-0000-0300-0000E4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253" name="Text Box 24">
          <a:extLst>
            <a:ext uri="{FF2B5EF4-FFF2-40B4-BE49-F238E27FC236}">
              <a16:creationId xmlns:a16="http://schemas.microsoft.com/office/drawing/2014/main" id="{00000000-0008-0000-0300-0000E5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254" name="Text Box 24">
          <a:extLst>
            <a:ext uri="{FF2B5EF4-FFF2-40B4-BE49-F238E27FC236}">
              <a16:creationId xmlns:a16="http://schemas.microsoft.com/office/drawing/2014/main" id="{00000000-0008-0000-0300-0000E6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255" name="Text Box 24">
          <a:extLst>
            <a:ext uri="{FF2B5EF4-FFF2-40B4-BE49-F238E27FC236}">
              <a16:creationId xmlns:a16="http://schemas.microsoft.com/office/drawing/2014/main" id="{00000000-0008-0000-0300-0000E7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256" name="Text Box 24">
          <a:extLst>
            <a:ext uri="{FF2B5EF4-FFF2-40B4-BE49-F238E27FC236}">
              <a16:creationId xmlns:a16="http://schemas.microsoft.com/office/drawing/2014/main" id="{00000000-0008-0000-0300-0000E8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257" name="Text Box 24">
          <a:extLst>
            <a:ext uri="{FF2B5EF4-FFF2-40B4-BE49-F238E27FC236}">
              <a16:creationId xmlns:a16="http://schemas.microsoft.com/office/drawing/2014/main" id="{00000000-0008-0000-0300-0000E9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258" name="Text Box 24">
          <a:extLst>
            <a:ext uri="{FF2B5EF4-FFF2-40B4-BE49-F238E27FC236}">
              <a16:creationId xmlns:a16="http://schemas.microsoft.com/office/drawing/2014/main" id="{00000000-0008-0000-0300-0000EA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259" name="Text Box 24">
          <a:extLst>
            <a:ext uri="{FF2B5EF4-FFF2-40B4-BE49-F238E27FC236}">
              <a16:creationId xmlns:a16="http://schemas.microsoft.com/office/drawing/2014/main" id="{00000000-0008-0000-0300-0000EB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260" name="Text Box 24">
          <a:extLst>
            <a:ext uri="{FF2B5EF4-FFF2-40B4-BE49-F238E27FC236}">
              <a16:creationId xmlns:a16="http://schemas.microsoft.com/office/drawing/2014/main" id="{00000000-0008-0000-0300-0000EC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261" name="Text Box 24">
          <a:extLst>
            <a:ext uri="{FF2B5EF4-FFF2-40B4-BE49-F238E27FC236}">
              <a16:creationId xmlns:a16="http://schemas.microsoft.com/office/drawing/2014/main" id="{00000000-0008-0000-0300-0000ED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262" name="Text Box 24">
          <a:extLst>
            <a:ext uri="{FF2B5EF4-FFF2-40B4-BE49-F238E27FC236}">
              <a16:creationId xmlns:a16="http://schemas.microsoft.com/office/drawing/2014/main" id="{00000000-0008-0000-0300-0000EE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263" name="Text Box 24">
          <a:extLst>
            <a:ext uri="{FF2B5EF4-FFF2-40B4-BE49-F238E27FC236}">
              <a16:creationId xmlns:a16="http://schemas.microsoft.com/office/drawing/2014/main" id="{00000000-0008-0000-0300-0000EF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3917</xdr:row>
      <xdr:rowOff>0</xdr:rowOff>
    </xdr:from>
    <xdr:ext cx="76517" cy="406400"/>
    <xdr:sp macro="" textlink="">
      <xdr:nvSpPr>
        <xdr:cNvPr id="1264" name="Text Box 24">
          <a:extLst>
            <a:ext uri="{FF2B5EF4-FFF2-40B4-BE49-F238E27FC236}">
              <a16:creationId xmlns:a16="http://schemas.microsoft.com/office/drawing/2014/main" id="{00000000-0008-0000-0300-0000F0040000}"/>
            </a:ext>
          </a:extLst>
        </xdr:cNvPr>
        <xdr:cNvSpPr txBox="1">
          <a:spLocks noChangeArrowheads="1"/>
        </xdr:cNvSpPr>
      </xdr:nvSpPr>
      <xdr:spPr bwMode="auto">
        <a:xfrm>
          <a:off x="781050" y="26289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265" name="Text Box 13">
          <a:extLst>
            <a:ext uri="{FF2B5EF4-FFF2-40B4-BE49-F238E27FC236}">
              <a16:creationId xmlns:a16="http://schemas.microsoft.com/office/drawing/2014/main" id="{00000000-0008-0000-0300-0000F104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266" name="Text Box 13">
          <a:extLst>
            <a:ext uri="{FF2B5EF4-FFF2-40B4-BE49-F238E27FC236}">
              <a16:creationId xmlns:a16="http://schemas.microsoft.com/office/drawing/2014/main" id="{00000000-0008-0000-0300-0000F204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267" name="Text Box 24">
          <a:extLst>
            <a:ext uri="{FF2B5EF4-FFF2-40B4-BE49-F238E27FC236}">
              <a16:creationId xmlns:a16="http://schemas.microsoft.com/office/drawing/2014/main" id="{00000000-0008-0000-0300-0000F304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268" name="Text Box 13">
          <a:extLst>
            <a:ext uri="{FF2B5EF4-FFF2-40B4-BE49-F238E27FC236}">
              <a16:creationId xmlns:a16="http://schemas.microsoft.com/office/drawing/2014/main" id="{00000000-0008-0000-0300-0000F404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269" name="Text Box 13">
          <a:extLst>
            <a:ext uri="{FF2B5EF4-FFF2-40B4-BE49-F238E27FC236}">
              <a16:creationId xmlns:a16="http://schemas.microsoft.com/office/drawing/2014/main" id="{00000000-0008-0000-0300-0000F504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270" name="Text Box 24">
          <a:extLst>
            <a:ext uri="{FF2B5EF4-FFF2-40B4-BE49-F238E27FC236}">
              <a16:creationId xmlns:a16="http://schemas.microsoft.com/office/drawing/2014/main" id="{00000000-0008-0000-0300-0000F604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271" name="Text Box 24">
          <a:extLst>
            <a:ext uri="{FF2B5EF4-FFF2-40B4-BE49-F238E27FC236}">
              <a16:creationId xmlns:a16="http://schemas.microsoft.com/office/drawing/2014/main" id="{00000000-0008-0000-0300-0000F704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272" name="Text Box 13">
          <a:extLst>
            <a:ext uri="{FF2B5EF4-FFF2-40B4-BE49-F238E27FC236}">
              <a16:creationId xmlns:a16="http://schemas.microsoft.com/office/drawing/2014/main" id="{00000000-0008-0000-0300-0000F804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273" name="Text Box 13">
          <a:extLst>
            <a:ext uri="{FF2B5EF4-FFF2-40B4-BE49-F238E27FC236}">
              <a16:creationId xmlns:a16="http://schemas.microsoft.com/office/drawing/2014/main" id="{00000000-0008-0000-0300-0000F904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274" name="Text Box 13">
          <a:extLst>
            <a:ext uri="{FF2B5EF4-FFF2-40B4-BE49-F238E27FC236}">
              <a16:creationId xmlns:a16="http://schemas.microsoft.com/office/drawing/2014/main" id="{00000000-0008-0000-0300-0000FA04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275" name="Text Box 13">
          <a:extLst>
            <a:ext uri="{FF2B5EF4-FFF2-40B4-BE49-F238E27FC236}">
              <a16:creationId xmlns:a16="http://schemas.microsoft.com/office/drawing/2014/main" id="{00000000-0008-0000-0300-0000FB04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276" name="Text Box 24">
          <a:extLst>
            <a:ext uri="{FF2B5EF4-FFF2-40B4-BE49-F238E27FC236}">
              <a16:creationId xmlns:a16="http://schemas.microsoft.com/office/drawing/2014/main" id="{00000000-0008-0000-0300-0000FC04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277" name="Text Box 13">
          <a:extLst>
            <a:ext uri="{FF2B5EF4-FFF2-40B4-BE49-F238E27FC236}">
              <a16:creationId xmlns:a16="http://schemas.microsoft.com/office/drawing/2014/main" id="{00000000-0008-0000-0300-0000FD04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278" name="Text Box 13">
          <a:extLst>
            <a:ext uri="{FF2B5EF4-FFF2-40B4-BE49-F238E27FC236}">
              <a16:creationId xmlns:a16="http://schemas.microsoft.com/office/drawing/2014/main" id="{00000000-0008-0000-0300-0000FE04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279" name="Text Box 24">
          <a:extLst>
            <a:ext uri="{FF2B5EF4-FFF2-40B4-BE49-F238E27FC236}">
              <a16:creationId xmlns:a16="http://schemas.microsoft.com/office/drawing/2014/main" id="{00000000-0008-0000-0300-0000FF04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280" name="Text Box 24">
          <a:extLst>
            <a:ext uri="{FF2B5EF4-FFF2-40B4-BE49-F238E27FC236}">
              <a16:creationId xmlns:a16="http://schemas.microsoft.com/office/drawing/2014/main" id="{00000000-0008-0000-0300-000000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281" name="Text Box 13">
          <a:extLst>
            <a:ext uri="{FF2B5EF4-FFF2-40B4-BE49-F238E27FC236}">
              <a16:creationId xmlns:a16="http://schemas.microsoft.com/office/drawing/2014/main" id="{00000000-0008-0000-0300-000001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282" name="Text Box 13">
          <a:extLst>
            <a:ext uri="{FF2B5EF4-FFF2-40B4-BE49-F238E27FC236}">
              <a16:creationId xmlns:a16="http://schemas.microsoft.com/office/drawing/2014/main" id="{00000000-0008-0000-0300-000002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283" name="Text Box 13">
          <a:extLst>
            <a:ext uri="{FF2B5EF4-FFF2-40B4-BE49-F238E27FC236}">
              <a16:creationId xmlns:a16="http://schemas.microsoft.com/office/drawing/2014/main" id="{00000000-0008-0000-0300-000003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284" name="Text Box 13">
          <a:extLst>
            <a:ext uri="{FF2B5EF4-FFF2-40B4-BE49-F238E27FC236}">
              <a16:creationId xmlns:a16="http://schemas.microsoft.com/office/drawing/2014/main" id="{00000000-0008-0000-0300-000004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285" name="Text Box 24">
          <a:extLst>
            <a:ext uri="{FF2B5EF4-FFF2-40B4-BE49-F238E27FC236}">
              <a16:creationId xmlns:a16="http://schemas.microsoft.com/office/drawing/2014/main" id="{00000000-0008-0000-0300-000005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286" name="Text Box 13">
          <a:extLst>
            <a:ext uri="{FF2B5EF4-FFF2-40B4-BE49-F238E27FC236}">
              <a16:creationId xmlns:a16="http://schemas.microsoft.com/office/drawing/2014/main" id="{00000000-0008-0000-0300-000006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287" name="Text Box 13">
          <a:extLst>
            <a:ext uri="{FF2B5EF4-FFF2-40B4-BE49-F238E27FC236}">
              <a16:creationId xmlns:a16="http://schemas.microsoft.com/office/drawing/2014/main" id="{00000000-0008-0000-0300-000007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288" name="Text Box 24">
          <a:extLst>
            <a:ext uri="{FF2B5EF4-FFF2-40B4-BE49-F238E27FC236}">
              <a16:creationId xmlns:a16="http://schemas.microsoft.com/office/drawing/2014/main" id="{00000000-0008-0000-0300-000008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289" name="Text Box 24">
          <a:extLst>
            <a:ext uri="{FF2B5EF4-FFF2-40B4-BE49-F238E27FC236}">
              <a16:creationId xmlns:a16="http://schemas.microsoft.com/office/drawing/2014/main" id="{00000000-0008-0000-0300-000009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290" name="Text Box 13">
          <a:extLst>
            <a:ext uri="{FF2B5EF4-FFF2-40B4-BE49-F238E27FC236}">
              <a16:creationId xmlns:a16="http://schemas.microsoft.com/office/drawing/2014/main" id="{00000000-0008-0000-0300-00000A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291" name="Text Box 13">
          <a:extLst>
            <a:ext uri="{FF2B5EF4-FFF2-40B4-BE49-F238E27FC236}">
              <a16:creationId xmlns:a16="http://schemas.microsoft.com/office/drawing/2014/main" id="{00000000-0008-0000-0300-00000B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292" name="Text Box 13">
          <a:extLst>
            <a:ext uri="{FF2B5EF4-FFF2-40B4-BE49-F238E27FC236}">
              <a16:creationId xmlns:a16="http://schemas.microsoft.com/office/drawing/2014/main" id="{00000000-0008-0000-0300-00000C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293" name="Text Box 13">
          <a:extLst>
            <a:ext uri="{FF2B5EF4-FFF2-40B4-BE49-F238E27FC236}">
              <a16:creationId xmlns:a16="http://schemas.microsoft.com/office/drawing/2014/main" id="{00000000-0008-0000-0300-00000D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294" name="Text Box 24">
          <a:extLst>
            <a:ext uri="{FF2B5EF4-FFF2-40B4-BE49-F238E27FC236}">
              <a16:creationId xmlns:a16="http://schemas.microsoft.com/office/drawing/2014/main" id="{00000000-0008-0000-0300-00000E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295" name="Text Box 13">
          <a:extLst>
            <a:ext uri="{FF2B5EF4-FFF2-40B4-BE49-F238E27FC236}">
              <a16:creationId xmlns:a16="http://schemas.microsoft.com/office/drawing/2014/main" id="{00000000-0008-0000-0300-00000F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296" name="Text Box 13">
          <a:extLst>
            <a:ext uri="{FF2B5EF4-FFF2-40B4-BE49-F238E27FC236}">
              <a16:creationId xmlns:a16="http://schemas.microsoft.com/office/drawing/2014/main" id="{00000000-0008-0000-0300-000010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297" name="Text Box 24">
          <a:extLst>
            <a:ext uri="{FF2B5EF4-FFF2-40B4-BE49-F238E27FC236}">
              <a16:creationId xmlns:a16="http://schemas.microsoft.com/office/drawing/2014/main" id="{00000000-0008-0000-0300-000011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298" name="Text Box 24">
          <a:extLst>
            <a:ext uri="{FF2B5EF4-FFF2-40B4-BE49-F238E27FC236}">
              <a16:creationId xmlns:a16="http://schemas.microsoft.com/office/drawing/2014/main" id="{00000000-0008-0000-0300-000012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299" name="Text Box 13">
          <a:extLst>
            <a:ext uri="{FF2B5EF4-FFF2-40B4-BE49-F238E27FC236}">
              <a16:creationId xmlns:a16="http://schemas.microsoft.com/office/drawing/2014/main" id="{00000000-0008-0000-0300-000013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00" name="Text Box 13">
          <a:extLst>
            <a:ext uri="{FF2B5EF4-FFF2-40B4-BE49-F238E27FC236}">
              <a16:creationId xmlns:a16="http://schemas.microsoft.com/office/drawing/2014/main" id="{00000000-0008-0000-0300-000014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01" name="Text Box 13">
          <a:extLst>
            <a:ext uri="{FF2B5EF4-FFF2-40B4-BE49-F238E27FC236}">
              <a16:creationId xmlns:a16="http://schemas.microsoft.com/office/drawing/2014/main" id="{00000000-0008-0000-0300-000015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02" name="Text Box 13">
          <a:extLst>
            <a:ext uri="{FF2B5EF4-FFF2-40B4-BE49-F238E27FC236}">
              <a16:creationId xmlns:a16="http://schemas.microsoft.com/office/drawing/2014/main" id="{00000000-0008-0000-0300-000016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03" name="Text Box 24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04" name="Text Box 13">
          <a:extLst>
            <a:ext uri="{FF2B5EF4-FFF2-40B4-BE49-F238E27FC236}">
              <a16:creationId xmlns:a16="http://schemas.microsoft.com/office/drawing/2014/main" id="{00000000-0008-0000-0300-000018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05" name="Text Box 13">
          <a:extLst>
            <a:ext uri="{FF2B5EF4-FFF2-40B4-BE49-F238E27FC236}">
              <a16:creationId xmlns:a16="http://schemas.microsoft.com/office/drawing/2014/main" id="{00000000-0008-0000-0300-000019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06" name="Text Box 24">
          <a:extLst>
            <a:ext uri="{FF2B5EF4-FFF2-40B4-BE49-F238E27FC236}">
              <a16:creationId xmlns:a16="http://schemas.microsoft.com/office/drawing/2014/main" id="{00000000-0008-0000-0300-00001A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07" name="Text Box 24">
          <a:extLst>
            <a:ext uri="{FF2B5EF4-FFF2-40B4-BE49-F238E27FC236}">
              <a16:creationId xmlns:a16="http://schemas.microsoft.com/office/drawing/2014/main" id="{00000000-0008-0000-0300-00001B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08" name="Text Box 13">
          <a:extLst>
            <a:ext uri="{FF2B5EF4-FFF2-40B4-BE49-F238E27FC236}">
              <a16:creationId xmlns:a16="http://schemas.microsoft.com/office/drawing/2014/main" id="{00000000-0008-0000-0300-00001C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09" name="Text Box 13">
          <a:extLst>
            <a:ext uri="{FF2B5EF4-FFF2-40B4-BE49-F238E27FC236}">
              <a16:creationId xmlns:a16="http://schemas.microsoft.com/office/drawing/2014/main" id="{00000000-0008-0000-0300-00001D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10" name="Text Box 13">
          <a:extLst>
            <a:ext uri="{FF2B5EF4-FFF2-40B4-BE49-F238E27FC236}">
              <a16:creationId xmlns:a16="http://schemas.microsoft.com/office/drawing/2014/main" id="{00000000-0008-0000-0300-00001E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11" name="Text Box 13">
          <a:extLst>
            <a:ext uri="{FF2B5EF4-FFF2-40B4-BE49-F238E27FC236}">
              <a16:creationId xmlns:a16="http://schemas.microsoft.com/office/drawing/2014/main" id="{00000000-0008-0000-0300-00001F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312" name="Text Box 24">
          <a:extLst>
            <a:ext uri="{FF2B5EF4-FFF2-40B4-BE49-F238E27FC236}">
              <a16:creationId xmlns:a16="http://schemas.microsoft.com/office/drawing/2014/main" id="{00000000-0008-0000-0300-000020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13" name="Text Box 13">
          <a:extLst>
            <a:ext uri="{FF2B5EF4-FFF2-40B4-BE49-F238E27FC236}">
              <a16:creationId xmlns:a16="http://schemas.microsoft.com/office/drawing/2014/main" id="{00000000-0008-0000-0300-000021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14" name="Text Box 13">
          <a:extLst>
            <a:ext uri="{FF2B5EF4-FFF2-40B4-BE49-F238E27FC236}">
              <a16:creationId xmlns:a16="http://schemas.microsoft.com/office/drawing/2014/main" id="{00000000-0008-0000-0300-000022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315" name="Text Box 24">
          <a:extLst>
            <a:ext uri="{FF2B5EF4-FFF2-40B4-BE49-F238E27FC236}">
              <a16:creationId xmlns:a16="http://schemas.microsoft.com/office/drawing/2014/main" id="{00000000-0008-0000-0300-000023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316" name="Text Box 24">
          <a:extLst>
            <a:ext uri="{FF2B5EF4-FFF2-40B4-BE49-F238E27FC236}">
              <a16:creationId xmlns:a16="http://schemas.microsoft.com/office/drawing/2014/main" id="{00000000-0008-0000-0300-000024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17" name="Text Box 13">
          <a:extLst>
            <a:ext uri="{FF2B5EF4-FFF2-40B4-BE49-F238E27FC236}">
              <a16:creationId xmlns:a16="http://schemas.microsoft.com/office/drawing/2014/main" id="{00000000-0008-0000-0300-000025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18" name="Text Box 13">
          <a:extLst>
            <a:ext uri="{FF2B5EF4-FFF2-40B4-BE49-F238E27FC236}">
              <a16:creationId xmlns:a16="http://schemas.microsoft.com/office/drawing/2014/main" id="{00000000-0008-0000-0300-000026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19" name="Text Box 13">
          <a:extLst>
            <a:ext uri="{FF2B5EF4-FFF2-40B4-BE49-F238E27FC236}">
              <a16:creationId xmlns:a16="http://schemas.microsoft.com/office/drawing/2014/main" id="{00000000-0008-0000-0300-000027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20" name="Text Box 13">
          <a:extLst>
            <a:ext uri="{FF2B5EF4-FFF2-40B4-BE49-F238E27FC236}">
              <a16:creationId xmlns:a16="http://schemas.microsoft.com/office/drawing/2014/main" id="{00000000-0008-0000-0300-000028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21" name="Text Box 24">
          <a:extLst>
            <a:ext uri="{FF2B5EF4-FFF2-40B4-BE49-F238E27FC236}">
              <a16:creationId xmlns:a16="http://schemas.microsoft.com/office/drawing/2014/main" id="{00000000-0008-0000-0300-000029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22" name="Text Box 13">
          <a:extLst>
            <a:ext uri="{FF2B5EF4-FFF2-40B4-BE49-F238E27FC236}">
              <a16:creationId xmlns:a16="http://schemas.microsoft.com/office/drawing/2014/main" id="{00000000-0008-0000-0300-00002A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23" name="Text Box 13">
          <a:extLst>
            <a:ext uri="{FF2B5EF4-FFF2-40B4-BE49-F238E27FC236}">
              <a16:creationId xmlns:a16="http://schemas.microsoft.com/office/drawing/2014/main" id="{00000000-0008-0000-0300-00002B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24" name="Text Box 24">
          <a:extLst>
            <a:ext uri="{FF2B5EF4-FFF2-40B4-BE49-F238E27FC236}">
              <a16:creationId xmlns:a16="http://schemas.microsoft.com/office/drawing/2014/main" id="{00000000-0008-0000-0300-00002C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25" name="Text Box 24">
          <a:extLst>
            <a:ext uri="{FF2B5EF4-FFF2-40B4-BE49-F238E27FC236}">
              <a16:creationId xmlns:a16="http://schemas.microsoft.com/office/drawing/2014/main" id="{00000000-0008-0000-0300-00002D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26" name="Text Box 13">
          <a:extLst>
            <a:ext uri="{FF2B5EF4-FFF2-40B4-BE49-F238E27FC236}">
              <a16:creationId xmlns:a16="http://schemas.microsoft.com/office/drawing/2014/main" id="{00000000-0008-0000-0300-00002E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27" name="Text Box 13">
          <a:extLst>
            <a:ext uri="{FF2B5EF4-FFF2-40B4-BE49-F238E27FC236}">
              <a16:creationId xmlns:a16="http://schemas.microsoft.com/office/drawing/2014/main" id="{00000000-0008-0000-0300-00002F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28" name="Text Box 13">
          <a:extLst>
            <a:ext uri="{FF2B5EF4-FFF2-40B4-BE49-F238E27FC236}">
              <a16:creationId xmlns:a16="http://schemas.microsoft.com/office/drawing/2014/main" id="{00000000-0008-0000-0300-000030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29" name="Text Box 13">
          <a:extLst>
            <a:ext uri="{FF2B5EF4-FFF2-40B4-BE49-F238E27FC236}">
              <a16:creationId xmlns:a16="http://schemas.microsoft.com/office/drawing/2014/main" id="{00000000-0008-0000-0300-000031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30" name="Text Box 24">
          <a:extLst>
            <a:ext uri="{FF2B5EF4-FFF2-40B4-BE49-F238E27FC236}">
              <a16:creationId xmlns:a16="http://schemas.microsoft.com/office/drawing/2014/main" id="{00000000-0008-0000-0300-000032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31" name="Text Box 13">
          <a:extLst>
            <a:ext uri="{FF2B5EF4-FFF2-40B4-BE49-F238E27FC236}">
              <a16:creationId xmlns:a16="http://schemas.microsoft.com/office/drawing/2014/main" id="{00000000-0008-0000-0300-000033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32" name="Text Box 13">
          <a:extLst>
            <a:ext uri="{FF2B5EF4-FFF2-40B4-BE49-F238E27FC236}">
              <a16:creationId xmlns:a16="http://schemas.microsoft.com/office/drawing/2014/main" id="{00000000-0008-0000-0300-000034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33" name="Text Box 24">
          <a:extLst>
            <a:ext uri="{FF2B5EF4-FFF2-40B4-BE49-F238E27FC236}">
              <a16:creationId xmlns:a16="http://schemas.microsoft.com/office/drawing/2014/main" id="{00000000-0008-0000-0300-000035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34" name="Text Box 24">
          <a:extLst>
            <a:ext uri="{FF2B5EF4-FFF2-40B4-BE49-F238E27FC236}">
              <a16:creationId xmlns:a16="http://schemas.microsoft.com/office/drawing/2014/main" id="{00000000-0008-0000-0300-000036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35" name="Text Box 13">
          <a:extLst>
            <a:ext uri="{FF2B5EF4-FFF2-40B4-BE49-F238E27FC236}">
              <a16:creationId xmlns:a16="http://schemas.microsoft.com/office/drawing/2014/main" id="{00000000-0008-0000-0300-000037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36" name="Text Box 13">
          <a:extLst>
            <a:ext uri="{FF2B5EF4-FFF2-40B4-BE49-F238E27FC236}">
              <a16:creationId xmlns:a16="http://schemas.microsoft.com/office/drawing/2014/main" id="{00000000-0008-0000-0300-000038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37" name="Text Box 13">
          <a:extLst>
            <a:ext uri="{FF2B5EF4-FFF2-40B4-BE49-F238E27FC236}">
              <a16:creationId xmlns:a16="http://schemas.microsoft.com/office/drawing/2014/main" id="{00000000-0008-0000-0300-000039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38" name="Text Box 13">
          <a:extLst>
            <a:ext uri="{FF2B5EF4-FFF2-40B4-BE49-F238E27FC236}">
              <a16:creationId xmlns:a16="http://schemas.microsoft.com/office/drawing/2014/main" id="{00000000-0008-0000-0300-00003A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39" name="Text Box 24">
          <a:extLst>
            <a:ext uri="{FF2B5EF4-FFF2-40B4-BE49-F238E27FC236}">
              <a16:creationId xmlns:a16="http://schemas.microsoft.com/office/drawing/2014/main" id="{00000000-0008-0000-0300-00003B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40" name="Text Box 13">
          <a:extLst>
            <a:ext uri="{FF2B5EF4-FFF2-40B4-BE49-F238E27FC236}">
              <a16:creationId xmlns:a16="http://schemas.microsoft.com/office/drawing/2014/main" id="{00000000-0008-0000-0300-00003C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41" name="Text Box 13">
          <a:extLst>
            <a:ext uri="{FF2B5EF4-FFF2-40B4-BE49-F238E27FC236}">
              <a16:creationId xmlns:a16="http://schemas.microsoft.com/office/drawing/2014/main" id="{00000000-0008-0000-0300-00003D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42" name="Text Box 24">
          <a:extLst>
            <a:ext uri="{FF2B5EF4-FFF2-40B4-BE49-F238E27FC236}">
              <a16:creationId xmlns:a16="http://schemas.microsoft.com/office/drawing/2014/main" id="{00000000-0008-0000-0300-00003E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43" name="Text Box 24">
          <a:extLst>
            <a:ext uri="{FF2B5EF4-FFF2-40B4-BE49-F238E27FC236}">
              <a16:creationId xmlns:a16="http://schemas.microsoft.com/office/drawing/2014/main" id="{00000000-0008-0000-0300-00003F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44" name="Text Box 13">
          <a:extLst>
            <a:ext uri="{FF2B5EF4-FFF2-40B4-BE49-F238E27FC236}">
              <a16:creationId xmlns:a16="http://schemas.microsoft.com/office/drawing/2014/main" id="{00000000-0008-0000-0300-000040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45" name="Text Box 13">
          <a:extLst>
            <a:ext uri="{FF2B5EF4-FFF2-40B4-BE49-F238E27FC236}">
              <a16:creationId xmlns:a16="http://schemas.microsoft.com/office/drawing/2014/main" id="{00000000-0008-0000-0300-000041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46" name="Text Box 13">
          <a:extLst>
            <a:ext uri="{FF2B5EF4-FFF2-40B4-BE49-F238E27FC236}">
              <a16:creationId xmlns:a16="http://schemas.microsoft.com/office/drawing/2014/main" id="{00000000-0008-0000-0300-000042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47" name="Text Box 13">
          <a:extLst>
            <a:ext uri="{FF2B5EF4-FFF2-40B4-BE49-F238E27FC236}">
              <a16:creationId xmlns:a16="http://schemas.microsoft.com/office/drawing/2014/main" id="{00000000-0008-0000-0300-000043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48" name="Text Box 24">
          <a:extLst>
            <a:ext uri="{FF2B5EF4-FFF2-40B4-BE49-F238E27FC236}">
              <a16:creationId xmlns:a16="http://schemas.microsoft.com/office/drawing/2014/main" id="{00000000-0008-0000-0300-000044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49" name="Text Box 13">
          <a:extLst>
            <a:ext uri="{FF2B5EF4-FFF2-40B4-BE49-F238E27FC236}">
              <a16:creationId xmlns:a16="http://schemas.microsoft.com/office/drawing/2014/main" id="{00000000-0008-0000-0300-000045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50" name="Text Box 13">
          <a:extLst>
            <a:ext uri="{FF2B5EF4-FFF2-40B4-BE49-F238E27FC236}">
              <a16:creationId xmlns:a16="http://schemas.microsoft.com/office/drawing/2014/main" id="{00000000-0008-0000-0300-000046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51" name="Text Box 24">
          <a:extLst>
            <a:ext uri="{FF2B5EF4-FFF2-40B4-BE49-F238E27FC236}">
              <a16:creationId xmlns:a16="http://schemas.microsoft.com/office/drawing/2014/main" id="{00000000-0008-0000-0300-000047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52" name="Text Box 24">
          <a:extLst>
            <a:ext uri="{FF2B5EF4-FFF2-40B4-BE49-F238E27FC236}">
              <a16:creationId xmlns:a16="http://schemas.microsoft.com/office/drawing/2014/main" id="{00000000-0008-0000-0300-000048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53" name="Text Box 13">
          <a:extLst>
            <a:ext uri="{FF2B5EF4-FFF2-40B4-BE49-F238E27FC236}">
              <a16:creationId xmlns:a16="http://schemas.microsoft.com/office/drawing/2014/main" id="{00000000-0008-0000-0300-000049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54" name="Text Box 13">
          <a:extLst>
            <a:ext uri="{FF2B5EF4-FFF2-40B4-BE49-F238E27FC236}">
              <a16:creationId xmlns:a16="http://schemas.microsoft.com/office/drawing/2014/main" id="{00000000-0008-0000-0300-00004A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55" name="Text Box 13">
          <a:extLst>
            <a:ext uri="{FF2B5EF4-FFF2-40B4-BE49-F238E27FC236}">
              <a16:creationId xmlns:a16="http://schemas.microsoft.com/office/drawing/2014/main" id="{00000000-0008-0000-0300-00004B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56" name="Text Box 13">
          <a:extLst>
            <a:ext uri="{FF2B5EF4-FFF2-40B4-BE49-F238E27FC236}">
              <a16:creationId xmlns:a16="http://schemas.microsoft.com/office/drawing/2014/main" id="{00000000-0008-0000-0300-00004C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57" name="Text Box 24">
          <a:extLst>
            <a:ext uri="{FF2B5EF4-FFF2-40B4-BE49-F238E27FC236}">
              <a16:creationId xmlns:a16="http://schemas.microsoft.com/office/drawing/2014/main" id="{00000000-0008-0000-0300-00004D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58" name="Text Box 13">
          <a:extLst>
            <a:ext uri="{FF2B5EF4-FFF2-40B4-BE49-F238E27FC236}">
              <a16:creationId xmlns:a16="http://schemas.microsoft.com/office/drawing/2014/main" id="{00000000-0008-0000-0300-00004E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59" name="Text Box 13">
          <a:extLst>
            <a:ext uri="{FF2B5EF4-FFF2-40B4-BE49-F238E27FC236}">
              <a16:creationId xmlns:a16="http://schemas.microsoft.com/office/drawing/2014/main" id="{00000000-0008-0000-0300-00004F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60" name="Text Box 24">
          <a:extLst>
            <a:ext uri="{FF2B5EF4-FFF2-40B4-BE49-F238E27FC236}">
              <a16:creationId xmlns:a16="http://schemas.microsoft.com/office/drawing/2014/main" id="{00000000-0008-0000-0300-000050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61" name="Text Box 24">
          <a:extLst>
            <a:ext uri="{FF2B5EF4-FFF2-40B4-BE49-F238E27FC236}">
              <a16:creationId xmlns:a16="http://schemas.microsoft.com/office/drawing/2014/main" id="{00000000-0008-0000-0300-000051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62" name="Text Box 13">
          <a:extLst>
            <a:ext uri="{FF2B5EF4-FFF2-40B4-BE49-F238E27FC236}">
              <a16:creationId xmlns:a16="http://schemas.microsoft.com/office/drawing/2014/main" id="{00000000-0008-0000-0300-000052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63" name="Text Box 13">
          <a:extLst>
            <a:ext uri="{FF2B5EF4-FFF2-40B4-BE49-F238E27FC236}">
              <a16:creationId xmlns:a16="http://schemas.microsoft.com/office/drawing/2014/main" id="{00000000-0008-0000-0300-000053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64" name="Text Box 13">
          <a:extLst>
            <a:ext uri="{FF2B5EF4-FFF2-40B4-BE49-F238E27FC236}">
              <a16:creationId xmlns:a16="http://schemas.microsoft.com/office/drawing/2014/main" id="{00000000-0008-0000-0300-000054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65" name="Text Box 13">
          <a:extLst>
            <a:ext uri="{FF2B5EF4-FFF2-40B4-BE49-F238E27FC236}">
              <a16:creationId xmlns:a16="http://schemas.microsoft.com/office/drawing/2014/main" id="{00000000-0008-0000-0300-000055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366" name="Text Box 24">
          <a:extLst>
            <a:ext uri="{FF2B5EF4-FFF2-40B4-BE49-F238E27FC236}">
              <a16:creationId xmlns:a16="http://schemas.microsoft.com/office/drawing/2014/main" id="{00000000-0008-0000-0300-000056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67" name="Text Box 13">
          <a:extLst>
            <a:ext uri="{FF2B5EF4-FFF2-40B4-BE49-F238E27FC236}">
              <a16:creationId xmlns:a16="http://schemas.microsoft.com/office/drawing/2014/main" id="{00000000-0008-0000-0300-000057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68" name="Text Box 13">
          <a:extLst>
            <a:ext uri="{FF2B5EF4-FFF2-40B4-BE49-F238E27FC236}">
              <a16:creationId xmlns:a16="http://schemas.microsoft.com/office/drawing/2014/main" id="{00000000-0008-0000-0300-000058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369" name="Text Box 24">
          <a:extLst>
            <a:ext uri="{FF2B5EF4-FFF2-40B4-BE49-F238E27FC236}">
              <a16:creationId xmlns:a16="http://schemas.microsoft.com/office/drawing/2014/main" id="{00000000-0008-0000-0300-000059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370" name="Text Box 24">
          <a:extLst>
            <a:ext uri="{FF2B5EF4-FFF2-40B4-BE49-F238E27FC236}">
              <a16:creationId xmlns:a16="http://schemas.microsoft.com/office/drawing/2014/main" id="{00000000-0008-0000-0300-00005A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71" name="Text Box 13">
          <a:extLst>
            <a:ext uri="{FF2B5EF4-FFF2-40B4-BE49-F238E27FC236}">
              <a16:creationId xmlns:a16="http://schemas.microsoft.com/office/drawing/2014/main" id="{00000000-0008-0000-0300-00005B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72" name="Text Box 13">
          <a:extLst>
            <a:ext uri="{FF2B5EF4-FFF2-40B4-BE49-F238E27FC236}">
              <a16:creationId xmlns:a16="http://schemas.microsoft.com/office/drawing/2014/main" id="{00000000-0008-0000-0300-00005C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73" name="Text Box 13">
          <a:extLst>
            <a:ext uri="{FF2B5EF4-FFF2-40B4-BE49-F238E27FC236}">
              <a16:creationId xmlns:a16="http://schemas.microsoft.com/office/drawing/2014/main" id="{00000000-0008-0000-0300-00005D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74" name="Text Box 13">
          <a:extLst>
            <a:ext uri="{FF2B5EF4-FFF2-40B4-BE49-F238E27FC236}">
              <a16:creationId xmlns:a16="http://schemas.microsoft.com/office/drawing/2014/main" id="{00000000-0008-0000-0300-00005E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75" name="Text Box 24">
          <a:extLst>
            <a:ext uri="{FF2B5EF4-FFF2-40B4-BE49-F238E27FC236}">
              <a16:creationId xmlns:a16="http://schemas.microsoft.com/office/drawing/2014/main" id="{00000000-0008-0000-0300-00005F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76" name="Text Box 13">
          <a:extLst>
            <a:ext uri="{FF2B5EF4-FFF2-40B4-BE49-F238E27FC236}">
              <a16:creationId xmlns:a16="http://schemas.microsoft.com/office/drawing/2014/main" id="{00000000-0008-0000-0300-000060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77" name="Text Box 13">
          <a:extLst>
            <a:ext uri="{FF2B5EF4-FFF2-40B4-BE49-F238E27FC236}">
              <a16:creationId xmlns:a16="http://schemas.microsoft.com/office/drawing/2014/main" id="{00000000-0008-0000-0300-000061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78" name="Text Box 24">
          <a:extLst>
            <a:ext uri="{FF2B5EF4-FFF2-40B4-BE49-F238E27FC236}">
              <a16:creationId xmlns:a16="http://schemas.microsoft.com/office/drawing/2014/main" id="{00000000-0008-0000-0300-000062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79" name="Text Box 24">
          <a:extLst>
            <a:ext uri="{FF2B5EF4-FFF2-40B4-BE49-F238E27FC236}">
              <a16:creationId xmlns:a16="http://schemas.microsoft.com/office/drawing/2014/main" id="{00000000-0008-0000-0300-000063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80" name="Text Box 13">
          <a:extLst>
            <a:ext uri="{FF2B5EF4-FFF2-40B4-BE49-F238E27FC236}">
              <a16:creationId xmlns:a16="http://schemas.microsoft.com/office/drawing/2014/main" id="{00000000-0008-0000-0300-000064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81" name="Text Box 13">
          <a:extLst>
            <a:ext uri="{FF2B5EF4-FFF2-40B4-BE49-F238E27FC236}">
              <a16:creationId xmlns:a16="http://schemas.microsoft.com/office/drawing/2014/main" id="{00000000-0008-0000-0300-000065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82" name="Text Box 13">
          <a:extLst>
            <a:ext uri="{FF2B5EF4-FFF2-40B4-BE49-F238E27FC236}">
              <a16:creationId xmlns:a16="http://schemas.microsoft.com/office/drawing/2014/main" id="{00000000-0008-0000-0300-000066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83" name="Text Box 13">
          <a:extLst>
            <a:ext uri="{FF2B5EF4-FFF2-40B4-BE49-F238E27FC236}">
              <a16:creationId xmlns:a16="http://schemas.microsoft.com/office/drawing/2014/main" id="{00000000-0008-0000-0300-000067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84" name="Text Box 24">
          <a:extLst>
            <a:ext uri="{FF2B5EF4-FFF2-40B4-BE49-F238E27FC236}">
              <a16:creationId xmlns:a16="http://schemas.microsoft.com/office/drawing/2014/main" id="{00000000-0008-0000-0300-000068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85" name="Text Box 13">
          <a:extLst>
            <a:ext uri="{FF2B5EF4-FFF2-40B4-BE49-F238E27FC236}">
              <a16:creationId xmlns:a16="http://schemas.microsoft.com/office/drawing/2014/main" id="{00000000-0008-0000-0300-000069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86" name="Text Box 13">
          <a:extLst>
            <a:ext uri="{FF2B5EF4-FFF2-40B4-BE49-F238E27FC236}">
              <a16:creationId xmlns:a16="http://schemas.microsoft.com/office/drawing/2014/main" id="{00000000-0008-0000-0300-00006A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87" name="Text Box 24">
          <a:extLst>
            <a:ext uri="{FF2B5EF4-FFF2-40B4-BE49-F238E27FC236}">
              <a16:creationId xmlns:a16="http://schemas.microsoft.com/office/drawing/2014/main" id="{00000000-0008-0000-0300-00006B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21166</xdr:rowOff>
    </xdr:to>
    <xdr:sp macro="" textlink="">
      <xdr:nvSpPr>
        <xdr:cNvPr id="1388" name="Text Box 24">
          <a:extLst>
            <a:ext uri="{FF2B5EF4-FFF2-40B4-BE49-F238E27FC236}">
              <a16:creationId xmlns:a16="http://schemas.microsoft.com/office/drawing/2014/main" id="{00000000-0008-0000-0300-00006C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89" name="Text Box 13">
          <a:extLst>
            <a:ext uri="{FF2B5EF4-FFF2-40B4-BE49-F238E27FC236}">
              <a16:creationId xmlns:a16="http://schemas.microsoft.com/office/drawing/2014/main" id="{00000000-0008-0000-0300-00006D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1698</xdr:row>
      <xdr:rowOff>0</xdr:rowOff>
    </xdr:from>
    <xdr:to>
      <xdr:col>1</xdr:col>
      <xdr:colOff>65087</xdr:colOff>
      <xdr:row>1700</xdr:row>
      <xdr:rowOff>30691</xdr:rowOff>
    </xdr:to>
    <xdr:sp macro="" textlink="">
      <xdr:nvSpPr>
        <xdr:cNvPr id="1390" name="Text Box 13">
          <a:extLst>
            <a:ext uri="{FF2B5EF4-FFF2-40B4-BE49-F238E27FC236}">
              <a16:creationId xmlns:a16="http://schemas.microsoft.com/office/drawing/2014/main" id="{00000000-0008-0000-0300-00006E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91" name="Text Box 13">
          <a:extLst>
            <a:ext uri="{FF2B5EF4-FFF2-40B4-BE49-F238E27FC236}">
              <a16:creationId xmlns:a16="http://schemas.microsoft.com/office/drawing/2014/main" id="{00000000-0008-0000-0300-00006F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92" name="Text Box 13">
          <a:extLst>
            <a:ext uri="{FF2B5EF4-FFF2-40B4-BE49-F238E27FC236}">
              <a16:creationId xmlns:a16="http://schemas.microsoft.com/office/drawing/2014/main" id="{00000000-0008-0000-0300-000070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393" name="Text Box 24">
          <a:extLst>
            <a:ext uri="{FF2B5EF4-FFF2-40B4-BE49-F238E27FC236}">
              <a16:creationId xmlns:a16="http://schemas.microsoft.com/office/drawing/2014/main" id="{00000000-0008-0000-0300-000071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94" name="Text Box 13">
          <a:extLst>
            <a:ext uri="{FF2B5EF4-FFF2-40B4-BE49-F238E27FC236}">
              <a16:creationId xmlns:a16="http://schemas.microsoft.com/office/drawing/2014/main" id="{00000000-0008-0000-0300-000072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95" name="Text Box 13">
          <a:extLst>
            <a:ext uri="{FF2B5EF4-FFF2-40B4-BE49-F238E27FC236}">
              <a16:creationId xmlns:a16="http://schemas.microsoft.com/office/drawing/2014/main" id="{00000000-0008-0000-0300-000073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396" name="Text Box 24">
          <a:extLst>
            <a:ext uri="{FF2B5EF4-FFF2-40B4-BE49-F238E27FC236}">
              <a16:creationId xmlns:a16="http://schemas.microsoft.com/office/drawing/2014/main" id="{00000000-0008-0000-0300-000074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397" name="Text Box 24">
          <a:extLst>
            <a:ext uri="{FF2B5EF4-FFF2-40B4-BE49-F238E27FC236}">
              <a16:creationId xmlns:a16="http://schemas.microsoft.com/office/drawing/2014/main" id="{00000000-0008-0000-0300-000075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98" name="Text Box 13">
          <a:extLst>
            <a:ext uri="{FF2B5EF4-FFF2-40B4-BE49-F238E27FC236}">
              <a16:creationId xmlns:a16="http://schemas.microsoft.com/office/drawing/2014/main" id="{00000000-0008-0000-0300-000076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399" name="Text Box 13">
          <a:extLst>
            <a:ext uri="{FF2B5EF4-FFF2-40B4-BE49-F238E27FC236}">
              <a16:creationId xmlns:a16="http://schemas.microsoft.com/office/drawing/2014/main" id="{00000000-0008-0000-0300-000077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00" name="Text Box 13">
          <a:extLst>
            <a:ext uri="{FF2B5EF4-FFF2-40B4-BE49-F238E27FC236}">
              <a16:creationId xmlns:a16="http://schemas.microsoft.com/office/drawing/2014/main" id="{00000000-0008-0000-0300-000078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01" name="Text Box 13">
          <a:extLst>
            <a:ext uri="{FF2B5EF4-FFF2-40B4-BE49-F238E27FC236}">
              <a16:creationId xmlns:a16="http://schemas.microsoft.com/office/drawing/2014/main" id="{00000000-0008-0000-0300-000079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402" name="Text Box 24">
          <a:extLst>
            <a:ext uri="{FF2B5EF4-FFF2-40B4-BE49-F238E27FC236}">
              <a16:creationId xmlns:a16="http://schemas.microsoft.com/office/drawing/2014/main" id="{00000000-0008-0000-0300-00007A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03" name="Text Box 13">
          <a:extLst>
            <a:ext uri="{FF2B5EF4-FFF2-40B4-BE49-F238E27FC236}">
              <a16:creationId xmlns:a16="http://schemas.microsoft.com/office/drawing/2014/main" id="{00000000-0008-0000-0300-00007B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04" name="Text Box 13">
          <a:extLst>
            <a:ext uri="{FF2B5EF4-FFF2-40B4-BE49-F238E27FC236}">
              <a16:creationId xmlns:a16="http://schemas.microsoft.com/office/drawing/2014/main" id="{00000000-0008-0000-0300-00007C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405" name="Text Box 24">
          <a:extLst>
            <a:ext uri="{FF2B5EF4-FFF2-40B4-BE49-F238E27FC236}">
              <a16:creationId xmlns:a16="http://schemas.microsoft.com/office/drawing/2014/main" id="{00000000-0008-0000-0300-00007D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406" name="Text Box 24">
          <a:extLst>
            <a:ext uri="{FF2B5EF4-FFF2-40B4-BE49-F238E27FC236}">
              <a16:creationId xmlns:a16="http://schemas.microsoft.com/office/drawing/2014/main" id="{00000000-0008-0000-0300-00007E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07" name="Text Box 13">
          <a:extLst>
            <a:ext uri="{FF2B5EF4-FFF2-40B4-BE49-F238E27FC236}">
              <a16:creationId xmlns:a16="http://schemas.microsoft.com/office/drawing/2014/main" id="{00000000-0008-0000-0300-00007F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08" name="Text Box 13">
          <a:extLst>
            <a:ext uri="{FF2B5EF4-FFF2-40B4-BE49-F238E27FC236}">
              <a16:creationId xmlns:a16="http://schemas.microsoft.com/office/drawing/2014/main" id="{00000000-0008-0000-0300-000080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09" name="Text Box 13">
          <a:extLst>
            <a:ext uri="{FF2B5EF4-FFF2-40B4-BE49-F238E27FC236}">
              <a16:creationId xmlns:a16="http://schemas.microsoft.com/office/drawing/2014/main" id="{00000000-0008-0000-0300-000081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10" name="Text Box 13">
          <a:extLst>
            <a:ext uri="{FF2B5EF4-FFF2-40B4-BE49-F238E27FC236}">
              <a16:creationId xmlns:a16="http://schemas.microsoft.com/office/drawing/2014/main" id="{00000000-0008-0000-0300-000082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411" name="Text Box 24">
          <a:extLst>
            <a:ext uri="{FF2B5EF4-FFF2-40B4-BE49-F238E27FC236}">
              <a16:creationId xmlns:a16="http://schemas.microsoft.com/office/drawing/2014/main" id="{00000000-0008-0000-0300-000083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12" name="Text Box 13">
          <a:extLst>
            <a:ext uri="{FF2B5EF4-FFF2-40B4-BE49-F238E27FC236}">
              <a16:creationId xmlns:a16="http://schemas.microsoft.com/office/drawing/2014/main" id="{00000000-0008-0000-0300-000084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13" name="Text Box 13">
          <a:extLst>
            <a:ext uri="{FF2B5EF4-FFF2-40B4-BE49-F238E27FC236}">
              <a16:creationId xmlns:a16="http://schemas.microsoft.com/office/drawing/2014/main" id="{00000000-0008-0000-0300-000085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414" name="Text Box 24">
          <a:extLst>
            <a:ext uri="{FF2B5EF4-FFF2-40B4-BE49-F238E27FC236}">
              <a16:creationId xmlns:a16="http://schemas.microsoft.com/office/drawing/2014/main" id="{00000000-0008-0000-0300-000086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415" name="Text Box 24">
          <a:extLst>
            <a:ext uri="{FF2B5EF4-FFF2-40B4-BE49-F238E27FC236}">
              <a16:creationId xmlns:a16="http://schemas.microsoft.com/office/drawing/2014/main" id="{00000000-0008-0000-0300-000087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16" name="Text Box 13">
          <a:extLst>
            <a:ext uri="{FF2B5EF4-FFF2-40B4-BE49-F238E27FC236}">
              <a16:creationId xmlns:a16="http://schemas.microsoft.com/office/drawing/2014/main" id="{00000000-0008-0000-0300-000088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17" name="Text Box 13">
          <a:extLst>
            <a:ext uri="{FF2B5EF4-FFF2-40B4-BE49-F238E27FC236}">
              <a16:creationId xmlns:a16="http://schemas.microsoft.com/office/drawing/2014/main" id="{00000000-0008-0000-0300-000089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18" name="Text Box 13">
          <a:extLst>
            <a:ext uri="{FF2B5EF4-FFF2-40B4-BE49-F238E27FC236}">
              <a16:creationId xmlns:a16="http://schemas.microsoft.com/office/drawing/2014/main" id="{00000000-0008-0000-0300-00008A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19" name="Text Box 13">
          <a:extLst>
            <a:ext uri="{FF2B5EF4-FFF2-40B4-BE49-F238E27FC236}">
              <a16:creationId xmlns:a16="http://schemas.microsoft.com/office/drawing/2014/main" id="{00000000-0008-0000-0300-00008B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420" name="Text Box 24">
          <a:extLst>
            <a:ext uri="{FF2B5EF4-FFF2-40B4-BE49-F238E27FC236}">
              <a16:creationId xmlns:a16="http://schemas.microsoft.com/office/drawing/2014/main" id="{00000000-0008-0000-0300-00008C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21" name="Text Box 13">
          <a:extLst>
            <a:ext uri="{FF2B5EF4-FFF2-40B4-BE49-F238E27FC236}">
              <a16:creationId xmlns:a16="http://schemas.microsoft.com/office/drawing/2014/main" id="{00000000-0008-0000-0300-00008D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22" name="Text Box 13">
          <a:extLst>
            <a:ext uri="{FF2B5EF4-FFF2-40B4-BE49-F238E27FC236}">
              <a16:creationId xmlns:a16="http://schemas.microsoft.com/office/drawing/2014/main" id="{00000000-0008-0000-0300-00008E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423" name="Text Box 24">
          <a:extLst>
            <a:ext uri="{FF2B5EF4-FFF2-40B4-BE49-F238E27FC236}">
              <a16:creationId xmlns:a16="http://schemas.microsoft.com/office/drawing/2014/main" id="{00000000-0008-0000-0300-00008F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424" name="Text Box 24">
          <a:extLst>
            <a:ext uri="{FF2B5EF4-FFF2-40B4-BE49-F238E27FC236}">
              <a16:creationId xmlns:a16="http://schemas.microsoft.com/office/drawing/2014/main" id="{00000000-0008-0000-0300-000090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25" name="Text Box 13">
          <a:extLst>
            <a:ext uri="{FF2B5EF4-FFF2-40B4-BE49-F238E27FC236}">
              <a16:creationId xmlns:a16="http://schemas.microsoft.com/office/drawing/2014/main" id="{00000000-0008-0000-0300-000091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26" name="Text Box 13">
          <a:extLst>
            <a:ext uri="{FF2B5EF4-FFF2-40B4-BE49-F238E27FC236}">
              <a16:creationId xmlns:a16="http://schemas.microsoft.com/office/drawing/2014/main" id="{00000000-0008-0000-0300-000092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27" name="Text Box 13">
          <a:extLst>
            <a:ext uri="{FF2B5EF4-FFF2-40B4-BE49-F238E27FC236}">
              <a16:creationId xmlns:a16="http://schemas.microsoft.com/office/drawing/2014/main" id="{00000000-0008-0000-0300-000093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28" name="Text Box 13">
          <a:extLst>
            <a:ext uri="{FF2B5EF4-FFF2-40B4-BE49-F238E27FC236}">
              <a16:creationId xmlns:a16="http://schemas.microsoft.com/office/drawing/2014/main" id="{00000000-0008-0000-0300-000094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429" name="Text Box 24">
          <a:extLst>
            <a:ext uri="{FF2B5EF4-FFF2-40B4-BE49-F238E27FC236}">
              <a16:creationId xmlns:a16="http://schemas.microsoft.com/office/drawing/2014/main" id="{00000000-0008-0000-0300-000095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30" name="Text Box 13">
          <a:extLst>
            <a:ext uri="{FF2B5EF4-FFF2-40B4-BE49-F238E27FC236}">
              <a16:creationId xmlns:a16="http://schemas.microsoft.com/office/drawing/2014/main" id="{00000000-0008-0000-0300-000096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31" name="Text Box 13">
          <a:extLst>
            <a:ext uri="{FF2B5EF4-FFF2-40B4-BE49-F238E27FC236}">
              <a16:creationId xmlns:a16="http://schemas.microsoft.com/office/drawing/2014/main" id="{00000000-0008-0000-0300-000097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432" name="Text Box 24">
          <a:extLst>
            <a:ext uri="{FF2B5EF4-FFF2-40B4-BE49-F238E27FC236}">
              <a16:creationId xmlns:a16="http://schemas.microsoft.com/office/drawing/2014/main" id="{00000000-0008-0000-0300-000098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21167</xdr:rowOff>
    </xdr:to>
    <xdr:sp macro="" textlink="">
      <xdr:nvSpPr>
        <xdr:cNvPr id="1433" name="Text Box 24">
          <a:extLst>
            <a:ext uri="{FF2B5EF4-FFF2-40B4-BE49-F238E27FC236}">
              <a16:creationId xmlns:a16="http://schemas.microsoft.com/office/drawing/2014/main" id="{00000000-0008-0000-0300-000099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34" name="Text Box 13">
          <a:extLst>
            <a:ext uri="{FF2B5EF4-FFF2-40B4-BE49-F238E27FC236}">
              <a16:creationId xmlns:a16="http://schemas.microsoft.com/office/drawing/2014/main" id="{00000000-0008-0000-0300-00009A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2464</xdr:row>
      <xdr:rowOff>0</xdr:rowOff>
    </xdr:from>
    <xdr:to>
      <xdr:col>1</xdr:col>
      <xdr:colOff>65087</xdr:colOff>
      <xdr:row>2466</xdr:row>
      <xdr:rowOff>30692</xdr:rowOff>
    </xdr:to>
    <xdr:sp macro="" textlink="">
      <xdr:nvSpPr>
        <xdr:cNvPr id="1435" name="Text Box 13">
          <a:extLst>
            <a:ext uri="{FF2B5EF4-FFF2-40B4-BE49-F238E27FC236}">
              <a16:creationId xmlns:a16="http://schemas.microsoft.com/office/drawing/2014/main" id="{00000000-0008-0000-0300-00009B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2228850</xdr:colOff>
      <xdr:row>2464</xdr:row>
      <xdr:rowOff>0</xdr:rowOff>
    </xdr:from>
    <xdr:ext cx="76517" cy="377825"/>
    <xdr:sp macro="" textlink="">
      <xdr:nvSpPr>
        <xdr:cNvPr id="1436" name="Text Box 13">
          <a:extLst>
            <a:ext uri="{FF2B5EF4-FFF2-40B4-BE49-F238E27FC236}">
              <a16:creationId xmlns:a16="http://schemas.microsoft.com/office/drawing/2014/main" id="{00000000-0008-0000-0300-00009C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77825"/>
    <xdr:sp macro="" textlink="">
      <xdr:nvSpPr>
        <xdr:cNvPr id="1437" name="Text Box 13">
          <a:extLst>
            <a:ext uri="{FF2B5EF4-FFF2-40B4-BE49-F238E27FC236}">
              <a16:creationId xmlns:a16="http://schemas.microsoft.com/office/drawing/2014/main" id="{00000000-0008-0000-0300-00009D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68300"/>
    <xdr:sp macro="" textlink="">
      <xdr:nvSpPr>
        <xdr:cNvPr id="1438" name="Text Box 24">
          <a:extLst>
            <a:ext uri="{FF2B5EF4-FFF2-40B4-BE49-F238E27FC236}">
              <a16:creationId xmlns:a16="http://schemas.microsoft.com/office/drawing/2014/main" id="{00000000-0008-0000-0300-00009E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77825"/>
    <xdr:sp macro="" textlink="">
      <xdr:nvSpPr>
        <xdr:cNvPr id="1439" name="Text Box 13">
          <a:extLst>
            <a:ext uri="{FF2B5EF4-FFF2-40B4-BE49-F238E27FC236}">
              <a16:creationId xmlns:a16="http://schemas.microsoft.com/office/drawing/2014/main" id="{00000000-0008-0000-0300-00009F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77825"/>
    <xdr:sp macro="" textlink="">
      <xdr:nvSpPr>
        <xdr:cNvPr id="1440" name="Text Box 13">
          <a:extLst>
            <a:ext uri="{FF2B5EF4-FFF2-40B4-BE49-F238E27FC236}">
              <a16:creationId xmlns:a16="http://schemas.microsoft.com/office/drawing/2014/main" id="{00000000-0008-0000-0300-0000A0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68300"/>
    <xdr:sp macro="" textlink="">
      <xdr:nvSpPr>
        <xdr:cNvPr id="1441" name="Text Box 24">
          <a:extLst>
            <a:ext uri="{FF2B5EF4-FFF2-40B4-BE49-F238E27FC236}">
              <a16:creationId xmlns:a16="http://schemas.microsoft.com/office/drawing/2014/main" id="{00000000-0008-0000-0300-0000A1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68300"/>
    <xdr:sp macro="" textlink="">
      <xdr:nvSpPr>
        <xdr:cNvPr id="1442" name="Text Box 24">
          <a:extLst>
            <a:ext uri="{FF2B5EF4-FFF2-40B4-BE49-F238E27FC236}">
              <a16:creationId xmlns:a16="http://schemas.microsoft.com/office/drawing/2014/main" id="{00000000-0008-0000-0300-0000A2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77825"/>
    <xdr:sp macro="" textlink="">
      <xdr:nvSpPr>
        <xdr:cNvPr id="1443" name="Text Box 13">
          <a:extLst>
            <a:ext uri="{FF2B5EF4-FFF2-40B4-BE49-F238E27FC236}">
              <a16:creationId xmlns:a16="http://schemas.microsoft.com/office/drawing/2014/main" id="{00000000-0008-0000-0300-0000A3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77825"/>
    <xdr:sp macro="" textlink="">
      <xdr:nvSpPr>
        <xdr:cNvPr id="1444" name="Text Box 13">
          <a:extLst>
            <a:ext uri="{FF2B5EF4-FFF2-40B4-BE49-F238E27FC236}">
              <a16:creationId xmlns:a16="http://schemas.microsoft.com/office/drawing/2014/main" id="{00000000-0008-0000-0300-0000A4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77825"/>
    <xdr:sp macro="" textlink="">
      <xdr:nvSpPr>
        <xdr:cNvPr id="1445" name="Text Box 13">
          <a:extLst>
            <a:ext uri="{FF2B5EF4-FFF2-40B4-BE49-F238E27FC236}">
              <a16:creationId xmlns:a16="http://schemas.microsoft.com/office/drawing/2014/main" id="{00000000-0008-0000-0300-0000A5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77825"/>
    <xdr:sp macro="" textlink="">
      <xdr:nvSpPr>
        <xdr:cNvPr id="1446" name="Text Box 13">
          <a:extLst>
            <a:ext uri="{FF2B5EF4-FFF2-40B4-BE49-F238E27FC236}">
              <a16:creationId xmlns:a16="http://schemas.microsoft.com/office/drawing/2014/main" id="{00000000-0008-0000-0300-0000A6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68300"/>
    <xdr:sp macro="" textlink="">
      <xdr:nvSpPr>
        <xdr:cNvPr id="1447" name="Text Box 24">
          <a:extLst>
            <a:ext uri="{FF2B5EF4-FFF2-40B4-BE49-F238E27FC236}">
              <a16:creationId xmlns:a16="http://schemas.microsoft.com/office/drawing/2014/main" id="{00000000-0008-0000-0300-0000A7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77825"/>
    <xdr:sp macro="" textlink="">
      <xdr:nvSpPr>
        <xdr:cNvPr id="1448" name="Text Box 13">
          <a:extLst>
            <a:ext uri="{FF2B5EF4-FFF2-40B4-BE49-F238E27FC236}">
              <a16:creationId xmlns:a16="http://schemas.microsoft.com/office/drawing/2014/main" id="{00000000-0008-0000-0300-0000A8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77825"/>
    <xdr:sp macro="" textlink="">
      <xdr:nvSpPr>
        <xdr:cNvPr id="1449" name="Text Box 13">
          <a:extLst>
            <a:ext uri="{FF2B5EF4-FFF2-40B4-BE49-F238E27FC236}">
              <a16:creationId xmlns:a16="http://schemas.microsoft.com/office/drawing/2014/main" id="{00000000-0008-0000-0300-0000A9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68300"/>
    <xdr:sp macro="" textlink="">
      <xdr:nvSpPr>
        <xdr:cNvPr id="1450" name="Text Box 24">
          <a:extLst>
            <a:ext uri="{FF2B5EF4-FFF2-40B4-BE49-F238E27FC236}">
              <a16:creationId xmlns:a16="http://schemas.microsoft.com/office/drawing/2014/main" id="{00000000-0008-0000-0300-0000AA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68300"/>
    <xdr:sp macro="" textlink="">
      <xdr:nvSpPr>
        <xdr:cNvPr id="1451" name="Text Box 24">
          <a:extLst>
            <a:ext uri="{FF2B5EF4-FFF2-40B4-BE49-F238E27FC236}">
              <a16:creationId xmlns:a16="http://schemas.microsoft.com/office/drawing/2014/main" id="{00000000-0008-0000-0300-0000AB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77825"/>
    <xdr:sp macro="" textlink="">
      <xdr:nvSpPr>
        <xdr:cNvPr id="1452" name="Text Box 13">
          <a:extLst>
            <a:ext uri="{FF2B5EF4-FFF2-40B4-BE49-F238E27FC236}">
              <a16:creationId xmlns:a16="http://schemas.microsoft.com/office/drawing/2014/main" id="{00000000-0008-0000-0300-0000AC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377825"/>
    <xdr:sp macro="" textlink="">
      <xdr:nvSpPr>
        <xdr:cNvPr id="1453" name="Text Box 13">
          <a:extLst>
            <a:ext uri="{FF2B5EF4-FFF2-40B4-BE49-F238E27FC236}">
              <a16:creationId xmlns:a16="http://schemas.microsoft.com/office/drawing/2014/main" id="{00000000-0008-0000-0300-0000AD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454" name="Text Box 24">
          <a:extLst>
            <a:ext uri="{FF2B5EF4-FFF2-40B4-BE49-F238E27FC236}">
              <a16:creationId xmlns:a16="http://schemas.microsoft.com/office/drawing/2014/main" id="{00000000-0008-0000-0300-0000AE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455" name="Text Box 24">
          <a:extLst>
            <a:ext uri="{FF2B5EF4-FFF2-40B4-BE49-F238E27FC236}">
              <a16:creationId xmlns:a16="http://schemas.microsoft.com/office/drawing/2014/main" id="{00000000-0008-0000-0300-0000AF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456" name="Text Box 24">
          <a:extLst>
            <a:ext uri="{FF2B5EF4-FFF2-40B4-BE49-F238E27FC236}">
              <a16:creationId xmlns:a16="http://schemas.microsoft.com/office/drawing/2014/main" id="{00000000-0008-0000-0300-0000B0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457" name="Text Box 24">
          <a:extLst>
            <a:ext uri="{FF2B5EF4-FFF2-40B4-BE49-F238E27FC236}">
              <a16:creationId xmlns:a16="http://schemas.microsoft.com/office/drawing/2014/main" id="{00000000-0008-0000-0300-0000B1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458" name="Text Box 24">
          <a:extLst>
            <a:ext uri="{FF2B5EF4-FFF2-40B4-BE49-F238E27FC236}">
              <a16:creationId xmlns:a16="http://schemas.microsoft.com/office/drawing/2014/main" id="{00000000-0008-0000-0300-0000B2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459" name="Text Box 24">
          <a:extLst>
            <a:ext uri="{FF2B5EF4-FFF2-40B4-BE49-F238E27FC236}">
              <a16:creationId xmlns:a16="http://schemas.microsoft.com/office/drawing/2014/main" id="{00000000-0008-0000-0300-0000B3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460" name="Text Box 24">
          <a:extLst>
            <a:ext uri="{FF2B5EF4-FFF2-40B4-BE49-F238E27FC236}">
              <a16:creationId xmlns:a16="http://schemas.microsoft.com/office/drawing/2014/main" id="{00000000-0008-0000-0300-0000B4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461" name="Text Box 24">
          <a:extLst>
            <a:ext uri="{FF2B5EF4-FFF2-40B4-BE49-F238E27FC236}">
              <a16:creationId xmlns:a16="http://schemas.microsoft.com/office/drawing/2014/main" id="{00000000-0008-0000-0300-0000B5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462" name="Text Box 24">
          <a:extLst>
            <a:ext uri="{FF2B5EF4-FFF2-40B4-BE49-F238E27FC236}">
              <a16:creationId xmlns:a16="http://schemas.microsoft.com/office/drawing/2014/main" id="{00000000-0008-0000-0300-0000B6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77825"/>
    <xdr:sp macro="" textlink="">
      <xdr:nvSpPr>
        <xdr:cNvPr id="1463" name="Text Box 13">
          <a:extLst>
            <a:ext uri="{FF2B5EF4-FFF2-40B4-BE49-F238E27FC236}">
              <a16:creationId xmlns:a16="http://schemas.microsoft.com/office/drawing/2014/main" id="{00000000-0008-0000-0300-0000B7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77825"/>
    <xdr:sp macro="" textlink="">
      <xdr:nvSpPr>
        <xdr:cNvPr id="1464" name="Text Box 13">
          <a:extLst>
            <a:ext uri="{FF2B5EF4-FFF2-40B4-BE49-F238E27FC236}">
              <a16:creationId xmlns:a16="http://schemas.microsoft.com/office/drawing/2014/main" id="{00000000-0008-0000-0300-0000B8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68300"/>
    <xdr:sp macro="" textlink="">
      <xdr:nvSpPr>
        <xdr:cNvPr id="1465" name="Text Box 24">
          <a:extLst>
            <a:ext uri="{FF2B5EF4-FFF2-40B4-BE49-F238E27FC236}">
              <a16:creationId xmlns:a16="http://schemas.microsoft.com/office/drawing/2014/main" id="{00000000-0008-0000-0300-0000B9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77825"/>
    <xdr:sp macro="" textlink="">
      <xdr:nvSpPr>
        <xdr:cNvPr id="1466" name="Text Box 13">
          <a:extLst>
            <a:ext uri="{FF2B5EF4-FFF2-40B4-BE49-F238E27FC236}">
              <a16:creationId xmlns:a16="http://schemas.microsoft.com/office/drawing/2014/main" id="{00000000-0008-0000-0300-0000BA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77825"/>
    <xdr:sp macro="" textlink="">
      <xdr:nvSpPr>
        <xdr:cNvPr id="1467" name="Text Box 13">
          <a:extLst>
            <a:ext uri="{FF2B5EF4-FFF2-40B4-BE49-F238E27FC236}">
              <a16:creationId xmlns:a16="http://schemas.microsoft.com/office/drawing/2014/main" id="{00000000-0008-0000-0300-0000BB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68300"/>
    <xdr:sp macro="" textlink="">
      <xdr:nvSpPr>
        <xdr:cNvPr id="1468" name="Text Box 24">
          <a:extLst>
            <a:ext uri="{FF2B5EF4-FFF2-40B4-BE49-F238E27FC236}">
              <a16:creationId xmlns:a16="http://schemas.microsoft.com/office/drawing/2014/main" id="{00000000-0008-0000-0300-0000BC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68300"/>
    <xdr:sp macro="" textlink="">
      <xdr:nvSpPr>
        <xdr:cNvPr id="1469" name="Text Box 24">
          <a:extLst>
            <a:ext uri="{FF2B5EF4-FFF2-40B4-BE49-F238E27FC236}">
              <a16:creationId xmlns:a16="http://schemas.microsoft.com/office/drawing/2014/main" id="{00000000-0008-0000-0300-0000BD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77825"/>
    <xdr:sp macro="" textlink="">
      <xdr:nvSpPr>
        <xdr:cNvPr id="1470" name="Text Box 13">
          <a:extLst>
            <a:ext uri="{FF2B5EF4-FFF2-40B4-BE49-F238E27FC236}">
              <a16:creationId xmlns:a16="http://schemas.microsoft.com/office/drawing/2014/main" id="{00000000-0008-0000-0300-0000BE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77825"/>
    <xdr:sp macro="" textlink="">
      <xdr:nvSpPr>
        <xdr:cNvPr id="1471" name="Text Box 13">
          <a:extLst>
            <a:ext uri="{FF2B5EF4-FFF2-40B4-BE49-F238E27FC236}">
              <a16:creationId xmlns:a16="http://schemas.microsoft.com/office/drawing/2014/main" id="{00000000-0008-0000-0300-0000BF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77825"/>
    <xdr:sp macro="" textlink="">
      <xdr:nvSpPr>
        <xdr:cNvPr id="1472" name="Text Box 13">
          <a:extLst>
            <a:ext uri="{FF2B5EF4-FFF2-40B4-BE49-F238E27FC236}">
              <a16:creationId xmlns:a16="http://schemas.microsoft.com/office/drawing/2014/main" id="{00000000-0008-0000-0300-0000C0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77825"/>
    <xdr:sp macro="" textlink="">
      <xdr:nvSpPr>
        <xdr:cNvPr id="1473" name="Text Box 13">
          <a:extLst>
            <a:ext uri="{FF2B5EF4-FFF2-40B4-BE49-F238E27FC236}">
              <a16:creationId xmlns:a16="http://schemas.microsoft.com/office/drawing/2014/main" id="{00000000-0008-0000-0300-0000C1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68300"/>
    <xdr:sp macro="" textlink="">
      <xdr:nvSpPr>
        <xdr:cNvPr id="1474" name="Text Box 24">
          <a:extLst>
            <a:ext uri="{FF2B5EF4-FFF2-40B4-BE49-F238E27FC236}">
              <a16:creationId xmlns:a16="http://schemas.microsoft.com/office/drawing/2014/main" id="{00000000-0008-0000-0300-0000C2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77825"/>
    <xdr:sp macro="" textlink="">
      <xdr:nvSpPr>
        <xdr:cNvPr id="1475" name="Text Box 13">
          <a:extLst>
            <a:ext uri="{FF2B5EF4-FFF2-40B4-BE49-F238E27FC236}">
              <a16:creationId xmlns:a16="http://schemas.microsoft.com/office/drawing/2014/main" id="{00000000-0008-0000-0300-0000C3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77825"/>
    <xdr:sp macro="" textlink="">
      <xdr:nvSpPr>
        <xdr:cNvPr id="1476" name="Text Box 13">
          <a:extLst>
            <a:ext uri="{FF2B5EF4-FFF2-40B4-BE49-F238E27FC236}">
              <a16:creationId xmlns:a16="http://schemas.microsoft.com/office/drawing/2014/main" id="{00000000-0008-0000-0300-0000C4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68300"/>
    <xdr:sp macro="" textlink="">
      <xdr:nvSpPr>
        <xdr:cNvPr id="1477" name="Text Box 24">
          <a:extLst>
            <a:ext uri="{FF2B5EF4-FFF2-40B4-BE49-F238E27FC236}">
              <a16:creationId xmlns:a16="http://schemas.microsoft.com/office/drawing/2014/main" id="{00000000-0008-0000-0300-0000C5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68300"/>
    <xdr:sp macro="" textlink="">
      <xdr:nvSpPr>
        <xdr:cNvPr id="1478" name="Text Box 24">
          <a:extLst>
            <a:ext uri="{FF2B5EF4-FFF2-40B4-BE49-F238E27FC236}">
              <a16:creationId xmlns:a16="http://schemas.microsoft.com/office/drawing/2014/main" id="{00000000-0008-0000-0300-0000C6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77825"/>
    <xdr:sp macro="" textlink="">
      <xdr:nvSpPr>
        <xdr:cNvPr id="1479" name="Text Box 13">
          <a:extLst>
            <a:ext uri="{FF2B5EF4-FFF2-40B4-BE49-F238E27FC236}">
              <a16:creationId xmlns:a16="http://schemas.microsoft.com/office/drawing/2014/main" id="{00000000-0008-0000-0300-0000C7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377825"/>
    <xdr:sp macro="" textlink="">
      <xdr:nvSpPr>
        <xdr:cNvPr id="1480" name="Text Box 13">
          <a:extLst>
            <a:ext uri="{FF2B5EF4-FFF2-40B4-BE49-F238E27FC236}">
              <a16:creationId xmlns:a16="http://schemas.microsoft.com/office/drawing/2014/main" id="{00000000-0008-0000-0300-0000C8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481" name="Text Box 13">
          <a:extLst>
            <a:ext uri="{FF2B5EF4-FFF2-40B4-BE49-F238E27FC236}">
              <a16:creationId xmlns:a16="http://schemas.microsoft.com/office/drawing/2014/main" id="{00000000-0008-0000-0300-0000C9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482" name="Text Box 13">
          <a:extLst>
            <a:ext uri="{FF2B5EF4-FFF2-40B4-BE49-F238E27FC236}">
              <a16:creationId xmlns:a16="http://schemas.microsoft.com/office/drawing/2014/main" id="{00000000-0008-0000-0300-0000CA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483" name="Text Box 24">
          <a:extLst>
            <a:ext uri="{FF2B5EF4-FFF2-40B4-BE49-F238E27FC236}">
              <a16:creationId xmlns:a16="http://schemas.microsoft.com/office/drawing/2014/main" id="{00000000-0008-0000-0300-0000CB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484" name="Text Box 13">
          <a:extLst>
            <a:ext uri="{FF2B5EF4-FFF2-40B4-BE49-F238E27FC236}">
              <a16:creationId xmlns:a16="http://schemas.microsoft.com/office/drawing/2014/main" id="{00000000-0008-0000-0300-0000CC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485" name="Text Box 13">
          <a:extLst>
            <a:ext uri="{FF2B5EF4-FFF2-40B4-BE49-F238E27FC236}">
              <a16:creationId xmlns:a16="http://schemas.microsoft.com/office/drawing/2014/main" id="{00000000-0008-0000-0300-0000CD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486" name="Text Box 24">
          <a:extLst>
            <a:ext uri="{FF2B5EF4-FFF2-40B4-BE49-F238E27FC236}">
              <a16:creationId xmlns:a16="http://schemas.microsoft.com/office/drawing/2014/main" id="{00000000-0008-0000-0300-0000CE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487" name="Text Box 24">
          <a:extLst>
            <a:ext uri="{FF2B5EF4-FFF2-40B4-BE49-F238E27FC236}">
              <a16:creationId xmlns:a16="http://schemas.microsoft.com/office/drawing/2014/main" id="{00000000-0008-0000-0300-0000CF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488" name="Text Box 13">
          <a:extLst>
            <a:ext uri="{FF2B5EF4-FFF2-40B4-BE49-F238E27FC236}">
              <a16:creationId xmlns:a16="http://schemas.microsoft.com/office/drawing/2014/main" id="{00000000-0008-0000-0300-0000D0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489" name="Text Box 13">
          <a:extLst>
            <a:ext uri="{FF2B5EF4-FFF2-40B4-BE49-F238E27FC236}">
              <a16:creationId xmlns:a16="http://schemas.microsoft.com/office/drawing/2014/main" id="{00000000-0008-0000-0300-0000D1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490" name="Text Box 13">
          <a:extLst>
            <a:ext uri="{FF2B5EF4-FFF2-40B4-BE49-F238E27FC236}">
              <a16:creationId xmlns:a16="http://schemas.microsoft.com/office/drawing/2014/main" id="{00000000-0008-0000-0300-0000D2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491" name="Text Box 13">
          <a:extLst>
            <a:ext uri="{FF2B5EF4-FFF2-40B4-BE49-F238E27FC236}">
              <a16:creationId xmlns:a16="http://schemas.microsoft.com/office/drawing/2014/main" id="{00000000-0008-0000-0300-0000D3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492" name="Text Box 24">
          <a:extLst>
            <a:ext uri="{FF2B5EF4-FFF2-40B4-BE49-F238E27FC236}">
              <a16:creationId xmlns:a16="http://schemas.microsoft.com/office/drawing/2014/main" id="{00000000-0008-0000-0300-0000D4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493" name="Text Box 13">
          <a:extLst>
            <a:ext uri="{FF2B5EF4-FFF2-40B4-BE49-F238E27FC236}">
              <a16:creationId xmlns:a16="http://schemas.microsoft.com/office/drawing/2014/main" id="{00000000-0008-0000-0300-0000D5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494" name="Text Box 13">
          <a:extLst>
            <a:ext uri="{FF2B5EF4-FFF2-40B4-BE49-F238E27FC236}">
              <a16:creationId xmlns:a16="http://schemas.microsoft.com/office/drawing/2014/main" id="{00000000-0008-0000-0300-0000D6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495" name="Text Box 24">
          <a:extLst>
            <a:ext uri="{FF2B5EF4-FFF2-40B4-BE49-F238E27FC236}">
              <a16:creationId xmlns:a16="http://schemas.microsoft.com/office/drawing/2014/main" id="{00000000-0008-0000-0300-0000D7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496" name="Text Box 24">
          <a:extLst>
            <a:ext uri="{FF2B5EF4-FFF2-40B4-BE49-F238E27FC236}">
              <a16:creationId xmlns:a16="http://schemas.microsoft.com/office/drawing/2014/main" id="{00000000-0008-0000-0300-0000D8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497" name="Text Box 13">
          <a:extLst>
            <a:ext uri="{FF2B5EF4-FFF2-40B4-BE49-F238E27FC236}">
              <a16:creationId xmlns:a16="http://schemas.microsoft.com/office/drawing/2014/main" id="{00000000-0008-0000-0300-0000D9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498" name="Text Box 13">
          <a:extLst>
            <a:ext uri="{FF2B5EF4-FFF2-40B4-BE49-F238E27FC236}">
              <a16:creationId xmlns:a16="http://schemas.microsoft.com/office/drawing/2014/main" id="{00000000-0008-0000-0300-0000DA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499" name="Text Box 13">
          <a:extLst>
            <a:ext uri="{FF2B5EF4-FFF2-40B4-BE49-F238E27FC236}">
              <a16:creationId xmlns:a16="http://schemas.microsoft.com/office/drawing/2014/main" id="{00000000-0008-0000-0300-0000DB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500" name="Text Box 13">
          <a:extLst>
            <a:ext uri="{FF2B5EF4-FFF2-40B4-BE49-F238E27FC236}">
              <a16:creationId xmlns:a16="http://schemas.microsoft.com/office/drawing/2014/main" id="{00000000-0008-0000-0300-0000DC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501" name="Text Box 24">
          <a:extLst>
            <a:ext uri="{FF2B5EF4-FFF2-40B4-BE49-F238E27FC236}">
              <a16:creationId xmlns:a16="http://schemas.microsoft.com/office/drawing/2014/main" id="{00000000-0008-0000-0300-0000DD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502" name="Text Box 13">
          <a:extLst>
            <a:ext uri="{FF2B5EF4-FFF2-40B4-BE49-F238E27FC236}">
              <a16:creationId xmlns:a16="http://schemas.microsoft.com/office/drawing/2014/main" id="{00000000-0008-0000-0300-0000DE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503" name="Text Box 13">
          <a:extLst>
            <a:ext uri="{FF2B5EF4-FFF2-40B4-BE49-F238E27FC236}">
              <a16:creationId xmlns:a16="http://schemas.microsoft.com/office/drawing/2014/main" id="{00000000-0008-0000-0300-0000DF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504" name="Text Box 24">
          <a:extLst>
            <a:ext uri="{FF2B5EF4-FFF2-40B4-BE49-F238E27FC236}">
              <a16:creationId xmlns:a16="http://schemas.microsoft.com/office/drawing/2014/main" id="{00000000-0008-0000-0300-0000E0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06400"/>
    <xdr:sp macro="" textlink="">
      <xdr:nvSpPr>
        <xdr:cNvPr id="1505" name="Text Box 24">
          <a:extLst>
            <a:ext uri="{FF2B5EF4-FFF2-40B4-BE49-F238E27FC236}">
              <a16:creationId xmlns:a16="http://schemas.microsoft.com/office/drawing/2014/main" id="{00000000-0008-0000-0300-0000E1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506" name="Text Box 13">
          <a:extLst>
            <a:ext uri="{FF2B5EF4-FFF2-40B4-BE49-F238E27FC236}">
              <a16:creationId xmlns:a16="http://schemas.microsoft.com/office/drawing/2014/main" id="{00000000-0008-0000-0300-0000E2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2464</xdr:row>
      <xdr:rowOff>0</xdr:rowOff>
    </xdr:from>
    <xdr:ext cx="76517" cy="415925"/>
    <xdr:sp macro="" textlink="">
      <xdr:nvSpPr>
        <xdr:cNvPr id="1507" name="Text Box 13">
          <a:extLst>
            <a:ext uri="{FF2B5EF4-FFF2-40B4-BE49-F238E27FC236}">
              <a16:creationId xmlns:a16="http://schemas.microsoft.com/office/drawing/2014/main" id="{00000000-0008-0000-0300-0000E3050000}"/>
            </a:ext>
          </a:extLst>
        </xdr:cNvPr>
        <xdr:cNvSpPr txBox="1">
          <a:spLocks noChangeArrowheads="1"/>
        </xdr:cNvSpPr>
      </xdr:nvSpPr>
      <xdr:spPr bwMode="auto">
        <a:xfrm>
          <a:off x="781050" y="20193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08" name="Text Box 24">
          <a:extLst>
            <a:ext uri="{FF2B5EF4-FFF2-40B4-BE49-F238E27FC236}">
              <a16:creationId xmlns:a16="http://schemas.microsoft.com/office/drawing/2014/main" id="{00000000-0008-0000-0300-0000E4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09" name="Text Box 24">
          <a:extLst>
            <a:ext uri="{FF2B5EF4-FFF2-40B4-BE49-F238E27FC236}">
              <a16:creationId xmlns:a16="http://schemas.microsoft.com/office/drawing/2014/main" id="{00000000-0008-0000-0300-0000E5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10" name="Text Box 24">
          <a:extLst>
            <a:ext uri="{FF2B5EF4-FFF2-40B4-BE49-F238E27FC236}">
              <a16:creationId xmlns:a16="http://schemas.microsoft.com/office/drawing/2014/main" id="{00000000-0008-0000-0300-0000E6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11" name="Text Box 24">
          <a:extLst>
            <a:ext uri="{FF2B5EF4-FFF2-40B4-BE49-F238E27FC236}">
              <a16:creationId xmlns:a16="http://schemas.microsoft.com/office/drawing/2014/main" id="{00000000-0008-0000-0300-0000E7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12" name="Text Box 24">
          <a:extLst>
            <a:ext uri="{FF2B5EF4-FFF2-40B4-BE49-F238E27FC236}">
              <a16:creationId xmlns:a16="http://schemas.microsoft.com/office/drawing/2014/main" id="{00000000-0008-0000-0300-0000E8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13" name="Text Box 24">
          <a:extLst>
            <a:ext uri="{FF2B5EF4-FFF2-40B4-BE49-F238E27FC236}">
              <a16:creationId xmlns:a16="http://schemas.microsoft.com/office/drawing/2014/main" id="{00000000-0008-0000-0300-0000E9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14" name="Text Box 24">
          <a:extLst>
            <a:ext uri="{FF2B5EF4-FFF2-40B4-BE49-F238E27FC236}">
              <a16:creationId xmlns:a16="http://schemas.microsoft.com/office/drawing/2014/main" id="{00000000-0008-0000-0300-0000EA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15" name="Text Box 24">
          <a:extLst>
            <a:ext uri="{FF2B5EF4-FFF2-40B4-BE49-F238E27FC236}">
              <a16:creationId xmlns:a16="http://schemas.microsoft.com/office/drawing/2014/main" id="{00000000-0008-0000-0300-0000EB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16" name="Text Box 24">
          <a:extLst>
            <a:ext uri="{FF2B5EF4-FFF2-40B4-BE49-F238E27FC236}">
              <a16:creationId xmlns:a16="http://schemas.microsoft.com/office/drawing/2014/main" id="{00000000-0008-0000-0300-0000EC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17" name="Text Box 24">
          <a:extLst>
            <a:ext uri="{FF2B5EF4-FFF2-40B4-BE49-F238E27FC236}">
              <a16:creationId xmlns:a16="http://schemas.microsoft.com/office/drawing/2014/main" id="{00000000-0008-0000-0300-0000ED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18" name="Text Box 24">
          <a:extLst>
            <a:ext uri="{FF2B5EF4-FFF2-40B4-BE49-F238E27FC236}">
              <a16:creationId xmlns:a16="http://schemas.microsoft.com/office/drawing/2014/main" id="{00000000-0008-0000-0300-0000EE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19" name="Text Box 24">
          <a:extLst>
            <a:ext uri="{FF2B5EF4-FFF2-40B4-BE49-F238E27FC236}">
              <a16:creationId xmlns:a16="http://schemas.microsoft.com/office/drawing/2014/main" id="{00000000-0008-0000-0300-0000EF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20" name="Text Box 24">
          <a:extLst>
            <a:ext uri="{FF2B5EF4-FFF2-40B4-BE49-F238E27FC236}">
              <a16:creationId xmlns:a16="http://schemas.microsoft.com/office/drawing/2014/main" id="{00000000-0008-0000-0300-0000F0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21" name="Text Box 24">
          <a:extLst>
            <a:ext uri="{FF2B5EF4-FFF2-40B4-BE49-F238E27FC236}">
              <a16:creationId xmlns:a16="http://schemas.microsoft.com/office/drawing/2014/main" id="{00000000-0008-0000-0300-0000F1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22" name="Text Box 24">
          <a:extLst>
            <a:ext uri="{FF2B5EF4-FFF2-40B4-BE49-F238E27FC236}">
              <a16:creationId xmlns:a16="http://schemas.microsoft.com/office/drawing/2014/main" id="{00000000-0008-0000-0300-0000F2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23" name="Text Box 24">
          <a:extLst>
            <a:ext uri="{FF2B5EF4-FFF2-40B4-BE49-F238E27FC236}">
              <a16:creationId xmlns:a16="http://schemas.microsoft.com/office/drawing/2014/main" id="{00000000-0008-0000-0300-0000F3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24" name="Text Box 24">
          <a:extLst>
            <a:ext uri="{FF2B5EF4-FFF2-40B4-BE49-F238E27FC236}">
              <a16:creationId xmlns:a16="http://schemas.microsoft.com/office/drawing/2014/main" id="{00000000-0008-0000-0300-0000F4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1698</xdr:row>
      <xdr:rowOff>0</xdr:rowOff>
    </xdr:from>
    <xdr:ext cx="76517" cy="406400"/>
    <xdr:sp macro="" textlink="">
      <xdr:nvSpPr>
        <xdr:cNvPr id="1525" name="Text Box 24">
          <a:extLst>
            <a:ext uri="{FF2B5EF4-FFF2-40B4-BE49-F238E27FC236}">
              <a16:creationId xmlns:a16="http://schemas.microsoft.com/office/drawing/2014/main" id="{00000000-0008-0000-0300-0000F5050000}"/>
            </a:ext>
          </a:extLst>
        </xdr:cNvPr>
        <xdr:cNvSpPr txBox="1">
          <a:spLocks noChangeArrowheads="1"/>
        </xdr:cNvSpPr>
      </xdr:nvSpPr>
      <xdr:spPr bwMode="auto">
        <a:xfrm>
          <a:off x="781050" y="22225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2228850</xdr:colOff>
      <xdr:row>3986</xdr:row>
      <xdr:rowOff>0</xdr:rowOff>
    </xdr:from>
    <xdr:to>
      <xdr:col>1</xdr:col>
      <xdr:colOff>65087</xdr:colOff>
      <xdr:row>3988</xdr:row>
      <xdr:rowOff>47626</xdr:rowOff>
    </xdr:to>
    <xdr:sp macro="" textlink="">
      <xdr:nvSpPr>
        <xdr:cNvPr id="1526" name="Text Box 13">
          <a:extLst>
            <a:ext uri="{FF2B5EF4-FFF2-40B4-BE49-F238E27FC236}">
              <a16:creationId xmlns:a16="http://schemas.microsoft.com/office/drawing/2014/main" id="{07B4D6D9-A1D6-204E-B082-DC1246F1AEA7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3986</xdr:row>
      <xdr:rowOff>0</xdr:rowOff>
    </xdr:from>
    <xdr:to>
      <xdr:col>1</xdr:col>
      <xdr:colOff>65087</xdr:colOff>
      <xdr:row>3988</xdr:row>
      <xdr:rowOff>47626</xdr:rowOff>
    </xdr:to>
    <xdr:sp macro="" textlink="">
      <xdr:nvSpPr>
        <xdr:cNvPr id="1527" name="Text Box 13">
          <a:extLst>
            <a:ext uri="{FF2B5EF4-FFF2-40B4-BE49-F238E27FC236}">
              <a16:creationId xmlns:a16="http://schemas.microsoft.com/office/drawing/2014/main" id="{725A975E-D2BB-BD46-9EE7-6999CEF97DA3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3986</xdr:row>
      <xdr:rowOff>0</xdr:rowOff>
    </xdr:from>
    <xdr:to>
      <xdr:col>1</xdr:col>
      <xdr:colOff>65087</xdr:colOff>
      <xdr:row>3988</xdr:row>
      <xdr:rowOff>38101</xdr:rowOff>
    </xdr:to>
    <xdr:sp macro="" textlink="">
      <xdr:nvSpPr>
        <xdr:cNvPr id="1528" name="Text Box 24">
          <a:extLst>
            <a:ext uri="{FF2B5EF4-FFF2-40B4-BE49-F238E27FC236}">
              <a16:creationId xmlns:a16="http://schemas.microsoft.com/office/drawing/2014/main" id="{1F8404EB-EDF0-CC42-A747-AC85902B88E6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3986</xdr:row>
      <xdr:rowOff>0</xdr:rowOff>
    </xdr:from>
    <xdr:to>
      <xdr:col>1</xdr:col>
      <xdr:colOff>65087</xdr:colOff>
      <xdr:row>3988</xdr:row>
      <xdr:rowOff>47626</xdr:rowOff>
    </xdr:to>
    <xdr:sp macro="" textlink="">
      <xdr:nvSpPr>
        <xdr:cNvPr id="1529" name="Text Box 13">
          <a:extLst>
            <a:ext uri="{FF2B5EF4-FFF2-40B4-BE49-F238E27FC236}">
              <a16:creationId xmlns:a16="http://schemas.microsoft.com/office/drawing/2014/main" id="{4D29D00E-5A8F-2945-AB3B-F68ED7FC4425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3986</xdr:row>
      <xdr:rowOff>0</xdr:rowOff>
    </xdr:from>
    <xdr:to>
      <xdr:col>1</xdr:col>
      <xdr:colOff>65087</xdr:colOff>
      <xdr:row>3988</xdr:row>
      <xdr:rowOff>47626</xdr:rowOff>
    </xdr:to>
    <xdr:sp macro="" textlink="">
      <xdr:nvSpPr>
        <xdr:cNvPr id="1530" name="Text Box 13">
          <a:extLst>
            <a:ext uri="{FF2B5EF4-FFF2-40B4-BE49-F238E27FC236}">
              <a16:creationId xmlns:a16="http://schemas.microsoft.com/office/drawing/2014/main" id="{12C571BA-ECA1-2549-947B-522928A3D129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3986</xdr:row>
      <xdr:rowOff>0</xdr:rowOff>
    </xdr:from>
    <xdr:to>
      <xdr:col>1</xdr:col>
      <xdr:colOff>65087</xdr:colOff>
      <xdr:row>3988</xdr:row>
      <xdr:rowOff>38101</xdr:rowOff>
    </xdr:to>
    <xdr:sp macro="" textlink="">
      <xdr:nvSpPr>
        <xdr:cNvPr id="1531" name="Text Box 24">
          <a:extLst>
            <a:ext uri="{FF2B5EF4-FFF2-40B4-BE49-F238E27FC236}">
              <a16:creationId xmlns:a16="http://schemas.microsoft.com/office/drawing/2014/main" id="{8B1B080C-3904-0342-8BC1-AAFF3F014416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3986</xdr:row>
      <xdr:rowOff>0</xdr:rowOff>
    </xdr:from>
    <xdr:to>
      <xdr:col>1</xdr:col>
      <xdr:colOff>65087</xdr:colOff>
      <xdr:row>3988</xdr:row>
      <xdr:rowOff>38101</xdr:rowOff>
    </xdr:to>
    <xdr:sp macro="" textlink="">
      <xdr:nvSpPr>
        <xdr:cNvPr id="1532" name="Text Box 24">
          <a:extLst>
            <a:ext uri="{FF2B5EF4-FFF2-40B4-BE49-F238E27FC236}">
              <a16:creationId xmlns:a16="http://schemas.microsoft.com/office/drawing/2014/main" id="{15821424-57C1-3145-A2EE-3DB8F6A493C8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3986</xdr:row>
      <xdr:rowOff>0</xdr:rowOff>
    </xdr:from>
    <xdr:to>
      <xdr:col>1</xdr:col>
      <xdr:colOff>65087</xdr:colOff>
      <xdr:row>3988</xdr:row>
      <xdr:rowOff>47626</xdr:rowOff>
    </xdr:to>
    <xdr:sp macro="" textlink="">
      <xdr:nvSpPr>
        <xdr:cNvPr id="1533" name="Text Box 13">
          <a:extLst>
            <a:ext uri="{FF2B5EF4-FFF2-40B4-BE49-F238E27FC236}">
              <a16:creationId xmlns:a16="http://schemas.microsoft.com/office/drawing/2014/main" id="{EB8FE083-EA09-6746-B86D-44F86FB6A458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3986</xdr:row>
      <xdr:rowOff>0</xdr:rowOff>
    </xdr:from>
    <xdr:to>
      <xdr:col>1</xdr:col>
      <xdr:colOff>65087</xdr:colOff>
      <xdr:row>3988</xdr:row>
      <xdr:rowOff>47626</xdr:rowOff>
    </xdr:to>
    <xdr:sp macro="" textlink="">
      <xdr:nvSpPr>
        <xdr:cNvPr id="1534" name="Text Box 13">
          <a:extLst>
            <a:ext uri="{FF2B5EF4-FFF2-40B4-BE49-F238E27FC236}">
              <a16:creationId xmlns:a16="http://schemas.microsoft.com/office/drawing/2014/main" id="{03B727CC-E60D-6A47-9B3D-27245E5115BA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3986</xdr:row>
      <xdr:rowOff>0</xdr:rowOff>
    </xdr:from>
    <xdr:to>
      <xdr:col>1</xdr:col>
      <xdr:colOff>65087</xdr:colOff>
      <xdr:row>3988</xdr:row>
      <xdr:rowOff>47626</xdr:rowOff>
    </xdr:to>
    <xdr:sp macro="" textlink="">
      <xdr:nvSpPr>
        <xdr:cNvPr id="1535" name="Text Box 13">
          <a:extLst>
            <a:ext uri="{FF2B5EF4-FFF2-40B4-BE49-F238E27FC236}">
              <a16:creationId xmlns:a16="http://schemas.microsoft.com/office/drawing/2014/main" id="{75A17D86-14A2-0848-B18B-74C8E78AE5A4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3986</xdr:row>
      <xdr:rowOff>0</xdr:rowOff>
    </xdr:from>
    <xdr:to>
      <xdr:col>1</xdr:col>
      <xdr:colOff>65087</xdr:colOff>
      <xdr:row>3988</xdr:row>
      <xdr:rowOff>47626</xdr:rowOff>
    </xdr:to>
    <xdr:sp macro="" textlink="">
      <xdr:nvSpPr>
        <xdr:cNvPr id="1536" name="Text Box 13">
          <a:extLst>
            <a:ext uri="{FF2B5EF4-FFF2-40B4-BE49-F238E27FC236}">
              <a16:creationId xmlns:a16="http://schemas.microsoft.com/office/drawing/2014/main" id="{736536C7-3FB1-D34B-8A65-9B3A50637F8B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3986</xdr:row>
      <xdr:rowOff>0</xdr:rowOff>
    </xdr:from>
    <xdr:to>
      <xdr:col>1</xdr:col>
      <xdr:colOff>65087</xdr:colOff>
      <xdr:row>3988</xdr:row>
      <xdr:rowOff>38101</xdr:rowOff>
    </xdr:to>
    <xdr:sp macro="" textlink="">
      <xdr:nvSpPr>
        <xdr:cNvPr id="1537" name="Text Box 24">
          <a:extLst>
            <a:ext uri="{FF2B5EF4-FFF2-40B4-BE49-F238E27FC236}">
              <a16:creationId xmlns:a16="http://schemas.microsoft.com/office/drawing/2014/main" id="{3561E7FC-8393-814B-8D55-4090285A8C8E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3986</xdr:row>
      <xdr:rowOff>0</xdr:rowOff>
    </xdr:from>
    <xdr:to>
      <xdr:col>1</xdr:col>
      <xdr:colOff>65087</xdr:colOff>
      <xdr:row>3988</xdr:row>
      <xdr:rowOff>47626</xdr:rowOff>
    </xdr:to>
    <xdr:sp macro="" textlink="">
      <xdr:nvSpPr>
        <xdr:cNvPr id="1538" name="Text Box 13">
          <a:extLst>
            <a:ext uri="{FF2B5EF4-FFF2-40B4-BE49-F238E27FC236}">
              <a16:creationId xmlns:a16="http://schemas.microsoft.com/office/drawing/2014/main" id="{9B1EDDA6-5FC8-1746-B1DA-EC0D3DC77C2F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3986</xdr:row>
      <xdr:rowOff>0</xdr:rowOff>
    </xdr:from>
    <xdr:to>
      <xdr:col>1</xdr:col>
      <xdr:colOff>65087</xdr:colOff>
      <xdr:row>3988</xdr:row>
      <xdr:rowOff>47626</xdr:rowOff>
    </xdr:to>
    <xdr:sp macro="" textlink="">
      <xdr:nvSpPr>
        <xdr:cNvPr id="1539" name="Text Box 13">
          <a:extLst>
            <a:ext uri="{FF2B5EF4-FFF2-40B4-BE49-F238E27FC236}">
              <a16:creationId xmlns:a16="http://schemas.microsoft.com/office/drawing/2014/main" id="{23BBA7D9-6E67-6A43-B868-FB703C379FAF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3986</xdr:row>
      <xdr:rowOff>0</xdr:rowOff>
    </xdr:from>
    <xdr:to>
      <xdr:col>1</xdr:col>
      <xdr:colOff>65087</xdr:colOff>
      <xdr:row>3988</xdr:row>
      <xdr:rowOff>38101</xdr:rowOff>
    </xdr:to>
    <xdr:sp macro="" textlink="">
      <xdr:nvSpPr>
        <xdr:cNvPr id="1540" name="Text Box 24">
          <a:extLst>
            <a:ext uri="{FF2B5EF4-FFF2-40B4-BE49-F238E27FC236}">
              <a16:creationId xmlns:a16="http://schemas.microsoft.com/office/drawing/2014/main" id="{99064662-A2CC-2E49-9D3D-8DE64655B379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3986</xdr:row>
      <xdr:rowOff>0</xdr:rowOff>
    </xdr:from>
    <xdr:to>
      <xdr:col>1</xdr:col>
      <xdr:colOff>65087</xdr:colOff>
      <xdr:row>3988</xdr:row>
      <xdr:rowOff>38101</xdr:rowOff>
    </xdr:to>
    <xdr:sp macro="" textlink="">
      <xdr:nvSpPr>
        <xdr:cNvPr id="1541" name="Text Box 24">
          <a:extLst>
            <a:ext uri="{FF2B5EF4-FFF2-40B4-BE49-F238E27FC236}">
              <a16:creationId xmlns:a16="http://schemas.microsoft.com/office/drawing/2014/main" id="{2DBAB6E4-39BF-2540-AFB3-CADA220468C8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3986</xdr:row>
      <xdr:rowOff>0</xdr:rowOff>
    </xdr:from>
    <xdr:to>
      <xdr:col>1</xdr:col>
      <xdr:colOff>65087</xdr:colOff>
      <xdr:row>3988</xdr:row>
      <xdr:rowOff>47626</xdr:rowOff>
    </xdr:to>
    <xdr:sp macro="" textlink="">
      <xdr:nvSpPr>
        <xdr:cNvPr id="1542" name="Text Box 13">
          <a:extLst>
            <a:ext uri="{FF2B5EF4-FFF2-40B4-BE49-F238E27FC236}">
              <a16:creationId xmlns:a16="http://schemas.microsoft.com/office/drawing/2014/main" id="{546C2D4E-5ED5-7E42-970F-EB12143091F8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3986</xdr:row>
      <xdr:rowOff>0</xdr:rowOff>
    </xdr:from>
    <xdr:to>
      <xdr:col>1</xdr:col>
      <xdr:colOff>65087</xdr:colOff>
      <xdr:row>3988</xdr:row>
      <xdr:rowOff>47626</xdr:rowOff>
    </xdr:to>
    <xdr:sp macro="" textlink="">
      <xdr:nvSpPr>
        <xdr:cNvPr id="1543" name="Text Box 13">
          <a:extLst>
            <a:ext uri="{FF2B5EF4-FFF2-40B4-BE49-F238E27FC236}">
              <a16:creationId xmlns:a16="http://schemas.microsoft.com/office/drawing/2014/main" id="{D0B98FA3-AE79-F44A-A163-524AA23F260A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3985</xdr:row>
      <xdr:rowOff>0</xdr:rowOff>
    </xdr:from>
    <xdr:to>
      <xdr:col>1</xdr:col>
      <xdr:colOff>65087</xdr:colOff>
      <xdr:row>3987</xdr:row>
      <xdr:rowOff>85724</xdr:rowOff>
    </xdr:to>
    <xdr:sp macro="" textlink="">
      <xdr:nvSpPr>
        <xdr:cNvPr id="1544" name="Text Box 13">
          <a:extLst>
            <a:ext uri="{FF2B5EF4-FFF2-40B4-BE49-F238E27FC236}">
              <a16:creationId xmlns:a16="http://schemas.microsoft.com/office/drawing/2014/main" id="{05590F18-8B29-0344-9D86-2B40C2553F75}"/>
            </a:ext>
          </a:extLst>
        </xdr:cNvPr>
        <xdr:cNvSpPr txBox="1">
          <a:spLocks noChangeArrowheads="1"/>
        </xdr:cNvSpPr>
      </xdr:nvSpPr>
      <xdr:spPr bwMode="auto">
        <a:xfrm>
          <a:off x="1530350" y="701128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3985</xdr:row>
      <xdr:rowOff>0</xdr:rowOff>
    </xdr:from>
    <xdr:to>
      <xdr:col>1</xdr:col>
      <xdr:colOff>65087</xdr:colOff>
      <xdr:row>3987</xdr:row>
      <xdr:rowOff>85724</xdr:rowOff>
    </xdr:to>
    <xdr:sp macro="" textlink="">
      <xdr:nvSpPr>
        <xdr:cNvPr id="1545" name="Text Box 13">
          <a:extLst>
            <a:ext uri="{FF2B5EF4-FFF2-40B4-BE49-F238E27FC236}">
              <a16:creationId xmlns:a16="http://schemas.microsoft.com/office/drawing/2014/main" id="{6FF02D96-A0EB-274D-B386-B792A73B7473}"/>
            </a:ext>
          </a:extLst>
        </xdr:cNvPr>
        <xdr:cNvSpPr txBox="1">
          <a:spLocks noChangeArrowheads="1"/>
        </xdr:cNvSpPr>
      </xdr:nvSpPr>
      <xdr:spPr bwMode="auto">
        <a:xfrm>
          <a:off x="1530350" y="701128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3985</xdr:row>
      <xdr:rowOff>0</xdr:rowOff>
    </xdr:from>
    <xdr:to>
      <xdr:col>1</xdr:col>
      <xdr:colOff>65087</xdr:colOff>
      <xdr:row>3987</xdr:row>
      <xdr:rowOff>76199</xdr:rowOff>
    </xdr:to>
    <xdr:sp macro="" textlink="">
      <xdr:nvSpPr>
        <xdr:cNvPr id="1546" name="Text Box 24">
          <a:extLst>
            <a:ext uri="{FF2B5EF4-FFF2-40B4-BE49-F238E27FC236}">
              <a16:creationId xmlns:a16="http://schemas.microsoft.com/office/drawing/2014/main" id="{A5B2979A-CA02-6F4D-8F64-9D9379451809}"/>
            </a:ext>
          </a:extLst>
        </xdr:cNvPr>
        <xdr:cNvSpPr txBox="1">
          <a:spLocks noChangeArrowheads="1"/>
        </xdr:cNvSpPr>
      </xdr:nvSpPr>
      <xdr:spPr bwMode="auto">
        <a:xfrm>
          <a:off x="1530350" y="701128900"/>
          <a:ext cx="7143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3985</xdr:row>
      <xdr:rowOff>0</xdr:rowOff>
    </xdr:from>
    <xdr:to>
      <xdr:col>1</xdr:col>
      <xdr:colOff>65087</xdr:colOff>
      <xdr:row>3987</xdr:row>
      <xdr:rowOff>85724</xdr:rowOff>
    </xdr:to>
    <xdr:sp macro="" textlink="">
      <xdr:nvSpPr>
        <xdr:cNvPr id="1547" name="Text Box 13">
          <a:extLst>
            <a:ext uri="{FF2B5EF4-FFF2-40B4-BE49-F238E27FC236}">
              <a16:creationId xmlns:a16="http://schemas.microsoft.com/office/drawing/2014/main" id="{9C33F0C1-9054-6142-9B88-71D67E86352F}"/>
            </a:ext>
          </a:extLst>
        </xdr:cNvPr>
        <xdr:cNvSpPr txBox="1">
          <a:spLocks noChangeArrowheads="1"/>
        </xdr:cNvSpPr>
      </xdr:nvSpPr>
      <xdr:spPr bwMode="auto">
        <a:xfrm>
          <a:off x="1530350" y="701128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3985</xdr:row>
      <xdr:rowOff>0</xdr:rowOff>
    </xdr:from>
    <xdr:to>
      <xdr:col>1</xdr:col>
      <xdr:colOff>65087</xdr:colOff>
      <xdr:row>3987</xdr:row>
      <xdr:rowOff>85724</xdr:rowOff>
    </xdr:to>
    <xdr:sp macro="" textlink="">
      <xdr:nvSpPr>
        <xdr:cNvPr id="1548" name="Text Box 13">
          <a:extLst>
            <a:ext uri="{FF2B5EF4-FFF2-40B4-BE49-F238E27FC236}">
              <a16:creationId xmlns:a16="http://schemas.microsoft.com/office/drawing/2014/main" id="{105E22E6-EF98-2D44-A338-02DC0ECB4F0B}"/>
            </a:ext>
          </a:extLst>
        </xdr:cNvPr>
        <xdr:cNvSpPr txBox="1">
          <a:spLocks noChangeArrowheads="1"/>
        </xdr:cNvSpPr>
      </xdr:nvSpPr>
      <xdr:spPr bwMode="auto">
        <a:xfrm>
          <a:off x="1530350" y="701128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3985</xdr:row>
      <xdr:rowOff>0</xdr:rowOff>
    </xdr:from>
    <xdr:to>
      <xdr:col>1</xdr:col>
      <xdr:colOff>65087</xdr:colOff>
      <xdr:row>3987</xdr:row>
      <xdr:rowOff>76199</xdr:rowOff>
    </xdr:to>
    <xdr:sp macro="" textlink="">
      <xdr:nvSpPr>
        <xdr:cNvPr id="1549" name="Text Box 24">
          <a:extLst>
            <a:ext uri="{FF2B5EF4-FFF2-40B4-BE49-F238E27FC236}">
              <a16:creationId xmlns:a16="http://schemas.microsoft.com/office/drawing/2014/main" id="{CDE876C0-D509-1E47-B63E-A6DBE61CC380}"/>
            </a:ext>
          </a:extLst>
        </xdr:cNvPr>
        <xdr:cNvSpPr txBox="1">
          <a:spLocks noChangeArrowheads="1"/>
        </xdr:cNvSpPr>
      </xdr:nvSpPr>
      <xdr:spPr bwMode="auto">
        <a:xfrm>
          <a:off x="1530350" y="701128900"/>
          <a:ext cx="7143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3985</xdr:row>
      <xdr:rowOff>0</xdr:rowOff>
    </xdr:from>
    <xdr:to>
      <xdr:col>1</xdr:col>
      <xdr:colOff>65087</xdr:colOff>
      <xdr:row>3987</xdr:row>
      <xdr:rowOff>76199</xdr:rowOff>
    </xdr:to>
    <xdr:sp macro="" textlink="">
      <xdr:nvSpPr>
        <xdr:cNvPr id="1550" name="Text Box 24">
          <a:extLst>
            <a:ext uri="{FF2B5EF4-FFF2-40B4-BE49-F238E27FC236}">
              <a16:creationId xmlns:a16="http://schemas.microsoft.com/office/drawing/2014/main" id="{C435889C-FB2D-4A4E-BA74-7BE6BB2153FE}"/>
            </a:ext>
          </a:extLst>
        </xdr:cNvPr>
        <xdr:cNvSpPr txBox="1">
          <a:spLocks noChangeArrowheads="1"/>
        </xdr:cNvSpPr>
      </xdr:nvSpPr>
      <xdr:spPr bwMode="auto">
        <a:xfrm>
          <a:off x="1530350" y="701128900"/>
          <a:ext cx="7143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3985</xdr:row>
      <xdr:rowOff>0</xdr:rowOff>
    </xdr:from>
    <xdr:to>
      <xdr:col>1</xdr:col>
      <xdr:colOff>65087</xdr:colOff>
      <xdr:row>3987</xdr:row>
      <xdr:rowOff>85724</xdr:rowOff>
    </xdr:to>
    <xdr:sp macro="" textlink="">
      <xdr:nvSpPr>
        <xdr:cNvPr id="1551" name="Text Box 13">
          <a:extLst>
            <a:ext uri="{FF2B5EF4-FFF2-40B4-BE49-F238E27FC236}">
              <a16:creationId xmlns:a16="http://schemas.microsoft.com/office/drawing/2014/main" id="{81366A6E-E7E1-5843-B019-A51751106065}"/>
            </a:ext>
          </a:extLst>
        </xdr:cNvPr>
        <xdr:cNvSpPr txBox="1">
          <a:spLocks noChangeArrowheads="1"/>
        </xdr:cNvSpPr>
      </xdr:nvSpPr>
      <xdr:spPr bwMode="auto">
        <a:xfrm>
          <a:off x="1530350" y="701128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3985</xdr:row>
      <xdr:rowOff>0</xdr:rowOff>
    </xdr:from>
    <xdr:to>
      <xdr:col>1</xdr:col>
      <xdr:colOff>65087</xdr:colOff>
      <xdr:row>3987</xdr:row>
      <xdr:rowOff>85724</xdr:rowOff>
    </xdr:to>
    <xdr:sp macro="" textlink="">
      <xdr:nvSpPr>
        <xdr:cNvPr id="1552" name="Text Box 13">
          <a:extLst>
            <a:ext uri="{FF2B5EF4-FFF2-40B4-BE49-F238E27FC236}">
              <a16:creationId xmlns:a16="http://schemas.microsoft.com/office/drawing/2014/main" id="{B8E63BFE-ABB0-6143-B2DC-E183875FE2BC}"/>
            </a:ext>
          </a:extLst>
        </xdr:cNvPr>
        <xdr:cNvSpPr txBox="1">
          <a:spLocks noChangeArrowheads="1"/>
        </xdr:cNvSpPr>
      </xdr:nvSpPr>
      <xdr:spPr bwMode="auto">
        <a:xfrm>
          <a:off x="1530350" y="701128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3985</xdr:row>
      <xdr:rowOff>0</xdr:rowOff>
    </xdr:from>
    <xdr:to>
      <xdr:col>1</xdr:col>
      <xdr:colOff>65087</xdr:colOff>
      <xdr:row>3987</xdr:row>
      <xdr:rowOff>85724</xdr:rowOff>
    </xdr:to>
    <xdr:sp macro="" textlink="">
      <xdr:nvSpPr>
        <xdr:cNvPr id="1553" name="Text Box 13">
          <a:extLst>
            <a:ext uri="{FF2B5EF4-FFF2-40B4-BE49-F238E27FC236}">
              <a16:creationId xmlns:a16="http://schemas.microsoft.com/office/drawing/2014/main" id="{974C6E0E-B715-2C44-8F29-7203FA014B2C}"/>
            </a:ext>
          </a:extLst>
        </xdr:cNvPr>
        <xdr:cNvSpPr txBox="1">
          <a:spLocks noChangeArrowheads="1"/>
        </xdr:cNvSpPr>
      </xdr:nvSpPr>
      <xdr:spPr bwMode="auto">
        <a:xfrm>
          <a:off x="1530350" y="701128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3985</xdr:row>
      <xdr:rowOff>0</xdr:rowOff>
    </xdr:from>
    <xdr:to>
      <xdr:col>1</xdr:col>
      <xdr:colOff>65087</xdr:colOff>
      <xdr:row>3987</xdr:row>
      <xdr:rowOff>85724</xdr:rowOff>
    </xdr:to>
    <xdr:sp macro="" textlink="">
      <xdr:nvSpPr>
        <xdr:cNvPr id="1554" name="Text Box 13">
          <a:extLst>
            <a:ext uri="{FF2B5EF4-FFF2-40B4-BE49-F238E27FC236}">
              <a16:creationId xmlns:a16="http://schemas.microsoft.com/office/drawing/2014/main" id="{E5EC8FC2-F5ED-744E-8354-7FCE5C010F57}"/>
            </a:ext>
          </a:extLst>
        </xdr:cNvPr>
        <xdr:cNvSpPr txBox="1">
          <a:spLocks noChangeArrowheads="1"/>
        </xdr:cNvSpPr>
      </xdr:nvSpPr>
      <xdr:spPr bwMode="auto">
        <a:xfrm>
          <a:off x="1530350" y="701128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3985</xdr:row>
      <xdr:rowOff>0</xdr:rowOff>
    </xdr:from>
    <xdr:to>
      <xdr:col>1</xdr:col>
      <xdr:colOff>65087</xdr:colOff>
      <xdr:row>3987</xdr:row>
      <xdr:rowOff>76199</xdr:rowOff>
    </xdr:to>
    <xdr:sp macro="" textlink="">
      <xdr:nvSpPr>
        <xdr:cNvPr id="1555" name="Text Box 24">
          <a:extLst>
            <a:ext uri="{FF2B5EF4-FFF2-40B4-BE49-F238E27FC236}">
              <a16:creationId xmlns:a16="http://schemas.microsoft.com/office/drawing/2014/main" id="{AE0C3632-6C4D-3747-9DEF-91C69F122AE9}"/>
            </a:ext>
          </a:extLst>
        </xdr:cNvPr>
        <xdr:cNvSpPr txBox="1">
          <a:spLocks noChangeArrowheads="1"/>
        </xdr:cNvSpPr>
      </xdr:nvSpPr>
      <xdr:spPr bwMode="auto">
        <a:xfrm>
          <a:off x="1530350" y="701128900"/>
          <a:ext cx="7143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3985</xdr:row>
      <xdr:rowOff>0</xdr:rowOff>
    </xdr:from>
    <xdr:to>
      <xdr:col>1</xdr:col>
      <xdr:colOff>65087</xdr:colOff>
      <xdr:row>3987</xdr:row>
      <xdr:rowOff>85724</xdr:rowOff>
    </xdr:to>
    <xdr:sp macro="" textlink="">
      <xdr:nvSpPr>
        <xdr:cNvPr id="1556" name="Text Box 13">
          <a:extLst>
            <a:ext uri="{FF2B5EF4-FFF2-40B4-BE49-F238E27FC236}">
              <a16:creationId xmlns:a16="http://schemas.microsoft.com/office/drawing/2014/main" id="{D4D9AD69-A08A-8048-A5B7-B3E073FEEE96}"/>
            </a:ext>
          </a:extLst>
        </xdr:cNvPr>
        <xdr:cNvSpPr txBox="1">
          <a:spLocks noChangeArrowheads="1"/>
        </xdr:cNvSpPr>
      </xdr:nvSpPr>
      <xdr:spPr bwMode="auto">
        <a:xfrm>
          <a:off x="1530350" y="701128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3985</xdr:row>
      <xdr:rowOff>0</xdr:rowOff>
    </xdr:from>
    <xdr:to>
      <xdr:col>1</xdr:col>
      <xdr:colOff>65087</xdr:colOff>
      <xdr:row>3987</xdr:row>
      <xdr:rowOff>85724</xdr:rowOff>
    </xdr:to>
    <xdr:sp macro="" textlink="">
      <xdr:nvSpPr>
        <xdr:cNvPr id="1557" name="Text Box 13">
          <a:extLst>
            <a:ext uri="{FF2B5EF4-FFF2-40B4-BE49-F238E27FC236}">
              <a16:creationId xmlns:a16="http://schemas.microsoft.com/office/drawing/2014/main" id="{2450870E-8B95-DE43-95B8-5D1DCCF5BD67}"/>
            </a:ext>
          </a:extLst>
        </xdr:cNvPr>
        <xdr:cNvSpPr txBox="1">
          <a:spLocks noChangeArrowheads="1"/>
        </xdr:cNvSpPr>
      </xdr:nvSpPr>
      <xdr:spPr bwMode="auto">
        <a:xfrm>
          <a:off x="1530350" y="701128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3985</xdr:row>
      <xdr:rowOff>0</xdr:rowOff>
    </xdr:from>
    <xdr:to>
      <xdr:col>1</xdr:col>
      <xdr:colOff>65087</xdr:colOff>
      <xdr:row>3987</xdr:row>
      <xdr:rowOff>76199</xdr:rowOff>
    </xdr:to>
    <xdr:sp macro="" textlink="">
      <xdr:nvSpPr>
        <xdr:cNvPr id="1558" name="Text Box 24">
          <a:extLst>
            <a:ext uri="{FF2B5EF4-FFF2-40B4-BE49-F238E27FC236}">
              <a16:creationId xmlns:a16="http://schemas.microsoft.com/office/drawing/2014/main" id="{D9BC80CC-8EAB-FD41-88CA-67D94FCF68D2}"/>
            </a:ext>
          </a:extLst>
        </xdr:cNvPr>
        <xdr:cNvSpPr txBox="1">
          <a:spLocks noChangeArrowheads="1"/>
        </xdr:cNvSpPr>
      </xdr:nvSpPr>
      <xdr:spPr bwMode="auto">
        <a:xfrm>
          <a:off x="1530350" y="701128900"/>
          <a:ext cx="7143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3985</xdr:row>
      <xdr:rowOff>0</xdr:rowOff>
    </xdr:from>
    <xdr:to>
      <xdr:col>1</xdr:col>
      <xdr:colOff>65087</xdr:colOff>
      <xdr:row>3987</xdr:row>
      <xdr:rowOff>76199</xdr:rowOff>
    </xdr:to>
    <xdr:sp macro="" textlink="">
      <xdr:nvSpPr>
        <xdr:cNvPr id="1559" name="Text Box 24">
          <a:extLst>
            <a:ext uri="{FF2B5EF4-FFF2-40B4-BE49-F238E27FC236}">
              <a16:creationId xmlns:a16="http://schemas.microsoft.com/office/drawing/2014/main" id="{063E5CEF-9290-BD42-A79E-5DCE1E996C12}"/>
            </a:ext>
          </a:extLst>
        </xdr:cNvPr>
        <xdr:cNvSpPr txBox="1">
          <a:spLocks noChangeArrowheads="1"/>
        </xdr:cNvSpPr>
      </xdr:nvSpPr>
      <xdr:spPr bwMode="auto">
        <a:xfrm>
          <a:off x="1530350" y="701128900"/>
          <a:ext cx="7143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3985</xdr:row>
      <xdr:rowOff>0</xdr:rowOff>
    </xdr:from>
    <xdr:to>
      <xdr:col>1</xdr:col>
      <xdr:colOff>65087</xdr:colOff>
      <xdr:row>3987</xdr:row>
      <xdr:rowOff>85724</xdr:rowOff>
    </xdr:to>
    <xdr:sp macro="" textlink="">
      <xdr:nvSpPr>
        <xdr:cNvPr id="1560" name="Text Box 13">
          <a:extLst>
            <a:ext uri="{FF2B5EF4-FFF2-40B4-BE49-F238E27FC236}">
              <a16:creationId xmlns:a16="http://schemas.microsoft.com/office/drawing/2014/main" id="{85CF501B-03B5-B84F-AA8E-BAB31B3EFC46}"/>
            </a:ext>
          </a:extLst>
        </xdr:cNvPr>
        <xdr:cNvSpPr txBox="1">
          <a:spLocks noChangeArrowheads="1"/>
        </xdr:cNvSpPr>
      </xdr:nvSpPr>
      <xdr:spPr bwMode="auto">
        <a:xfrm>
          <a:off x="1530350" y="701128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3985</xdr:row>
      <xdr:rowOff>0</xdr:rowOff>
    </xdr:from>
    <xdr:to>
      <xdr:col>1</xdr:col>
      <xdr:colOff>65087</xdr:colOff>
      <xdr:row>3987</xdr:row>
      <xdr:rowOff>85724</xdr:rowOff>
    </xdr:to>
    <xdr:sp macro="" textlink="">
      <xdr:nvSpPr>
        <xdr:cNvPr id="1561" name="Text Box 13">
          <a:extLst>
            <a:ext uri="{FF2B5EF4-FFF2-40B4-BE49-F238E27FC236}">
              <a16:creationId xmlns:a16="http://schemas.microsoft.com/office/drawing/2014/main" id="{F0DC4349-7FB8-864F-A440-99478C1E8131}"/>
            </a:ext>
          </a:extLst>
        </xdr:cNvPr>
        <xdr:cNvSpPr txBox="1">
          <a:spLocks noChangeArrowheads="1"/>
        </xdr:cNvSpPr>
      </xdr:nvSpPr>
      <xdr:spPr bwMode="auto">
        <a:xfrm>
          <a:off x="1530350" y="701128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3985</xdr:row>
      <xdr:rowOff>0</xdr:rowOff>
    </xdr:from>
    <xdr:to>
      <xdr:col>1</xdr:col>
      <xdr:colOff>65087</xdr:colOff>
      <xdr:row>3987</xdr:row>
      <xdr:rowOff>85724</xdr:rowOff>
    </xdr:to>
    <xdr:sp macro="" textlink="">
      <xdr:nvSpPr>
        <xdr:cNvPr id="1562" name="Text Box 13">
          <a:extLst>
            <a:ext uri="{FF2B5EF4-FFF2-40B4-BE49-F238E27FC236}">
              <a16:creationId xmlns:a16="http://schemas.microsoft.com/office/drawing/2014/main" id="{7AA85811-8441-0E44-9878-4E801DB0A65A}"/>
            </a:ext>
          </a:extLst>
        </xdr:cNvPr>
        <xdr:cNvSpPr txBox="1">
          <a:spLocks noChangeArrowheads="1"/>
        </xdr:cNvSpPr>
      </xdr:nvSpPr>
      <xdr:spPr bwMode="auto">
        <a:xfrm>
          <a:off x="1530350" y="701128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3985</xdr:row>
      <xdr:rowOff>0</xdr:rowOff>
    </xdr:from>
    <xdr:to>
      <xdr:col>1</xdr:col>
      <xdr:colOff>65087</xdr:colOff>
      <xdr:row>3987</xdr:row>
      <xdr:rowOff>85724</xdr:rowOff>
    </xdr:to>
    <xdr:sp macro="" textlink="">
      <xdr:nvSpPr>
        <xdr:cNvPr id="1563" name="Text Box 13">
          <a:extLst>
            <a:ext uri="{FF2B5EF4-FFF2-40B4-BE49-F238E27FC236}">
              <a16:creationId xmlns:a16="http://schemas.microsoft.com/office/drawing/2014/main" id="{5648142E-B880-9147-A8BD-143E1D10EB6E}"/>
            </a:ext>
          </a:extLst>
        </xdr:cNvPr>
        <xdr:cNvSpPr txBox="1">
          <a:spLocks noChangeArrowheads="1"/>
        </xdr:cNvSpPr>
      </xdr:nvSpPr>
      <xdr:spPr bwMode="auto">
        <a:xfrm>
          <a:off x="1530350" y="701128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3985</xdr:row>
      <xdr:rowOff>0</xdr:rowOff>
    </xdr:from>
    <xdr:to>
      <xdr:col>1</xdr:col>
      <xdr:colOff>65087</xdr:colOff>
      <xdr:row>3987</xdr:row>
      <xdr:rowOff>76199</xdr:rowOff>
    </xdr:to>
    <xdr:sp macro="" textlink="">
      <xdr:nvSpPr>
        <xdr:cNvPr id="1564" name="Text Box 24">
          <a:extLst>
            <a:ext uri="{FF2B5EF4-FFF2-40B4-BE49-F238E27FC236}">
              <a16:creationId xmlns:a16="http://schemas.microsoft.com/office/drawing/2014/main" id="{7690337F-700F-9549-A86B-4E76BFDD054C}"/>
            </a:ext>
          </a:extLst>
        </xdr:cNvPr>
        <xdr:cNvSpPr txBox="1">
          <a:spLocks noChangeArrowheads="1"/>
        </xdr:cNvSpPr>
      </xdr:nvSpPr>
      <xdr:spPr bwMode="auto">
        <a:xfrm>
          <a:off x="1530350" y="701128900"/>
          <a:ext cx="7143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3985</xdr:row>
      <xdr:rowOff>0</xdr:rowOff>
    </xdr:from>
    <xdr:to>
      <xdr:col>1</xdr:col>
      <xdr:colOff>65087</xdr:colOff>
      <xdr:row>3987</xdr:row>
      <xdr:rowOff>85724</xdr:rowOff>
    </xdr:to>
    <xdr:sp macro="" textlink="">
      <xdr:nvSpPr>
        <xdr:cNvPr id="1565" name="Text Box 13">
          <a:extLst>
            <a:ext uri="{FF2B5EF4-FFF2-40B4-BE49-F238E27FC236}">
              <a16:creationId xmlns:a16="http://schemas.microsoft.com/office/drawing/2014/main" id="{F2F93352-275E-F749-9140-CF0BE82FECD9}"/>
            </a:ext>
          </a:extLst>
        </xdr:cNvPr>
        <xdr:cNvSpPr txBox="1">
          <a:spLocks noChangeArrowheads="1"/>
        </xdr:cNvSpPr>
      </xdr:nvSpPr>
      <xdr:spPr bwMode="auto">
        <a:xfrm>
          <a:off x="1530350" y="701128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3985</xdr:row>
      <xdr:rowOff>0</xdr:rowOff>
    </xdr:from>
    <xdr:to>
      <xdr:col>1</xdr:col>
      <xdr:colOff>65087</xdr:colOff>
      <xdr:row>3987</xdr:row>
      <xdr:rowOff>85724</xdr:rowOff>
    </xdr:to>
    <xdr:sp macro="" textlink="">
      <xdr:nvSpPr>
        <xdr:cNvPr id="1566" name="Text Box 13">
          <a:extLst>
            <a:ext uri="{FF2B5EF4-FFF2-40B4-BE49-F238E27FC236}">
              <a16:creationId xmlns:a16="http://schemas.microsoft.com/office/drawing/2014/main" id="{2239F839-8057-6A4B-BF28-BE5E862D817C}"/>
            </a:ext>
          </a:extLst>
        </xdr:cNvPr>
        <xdr:cNvSpPr txBox="1">
          <a:spLocks noChangeArrowheads="1"/>
        </xdr:cNvSpPr>
      </xdr:nvSpPr>
      <xdr:spPr bwMode="auto">
        <a:xfrm>
          <a:off x="1530350" y="701128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3985</xdr:row>
      <xdr:rowOff>0</xdr:rowOff>
    </xdr:from>
    <xdr:to>
      <xdr:col>1</xdr:col>
      <xdr:colOff>65087</xdr:colOff>
      <xdr:row>3987</xdr:row>
      <xdr:rowOff>76199</xdr:rowOff>
    </xdr:to>
    <xdr:sp macro="" textlink="">
      <xdr:nvSpPr>
        <xdr:cNvPr id="1567" name="Text Box 24">
          <a:extLst>
            <a:ext uri="{FF2B5EF4-FFF2-40B4-BE49-F238E27FC236}">
              <a16:creationId xmlns:a16="http://schemas.microsoft.com/office/drawing/2014/main" id="{2308B670-9D34-0045-A0CC-25FDDEA47D94}"/>
            </a:ext>
          </a:extLst>
        </xdr:cNvPr>
        <xdr:cNvSpPr txBox="1">
          <a:spLocks noChangeArrowheads="1"/>
        </xdr:cNvSpPr>
      </xdr:nvSpPr>
      <xdr:spPr bwMode="auto">
        <a:xfrm>
          <a:off x="1530350" y="701128900"/>
          <a:ext cx="7143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3985</xdr:row>
      <xdr:rowOff>0</xdr:rowOff>
    </xdr:from>
    <xdr:to>
      <xdr:col>1</xdr:col>
      <xdr:colOff>65087</xdr:colOff>
      <xdr:row>3987</xdr:row>
      <xdr:rowOff>76199</xdr:rowOff>
    </xdr:to>
    <xdr:sp macro="" textlink="">
      <xdr:nvSpPr>
        <xdr:cNvPr id="1568" name="Text Box 24">
          <a:extLst>
            <a:ext uri="{FF2B5EF4-FFF2-40B4-BE49-F238E27FC236}">
              <a16:creationId xmlns:a16="http://schemas.microsoft.com/office/drawing/2014/main" id="{3556EB49-0EC0-BC4B-960C-1509138C495C}"/>
            </a:ext>
          </a:extLst>
        </xdr:cNvPr>
        <xdr:cNvSpPr txBox="1">
          <a:spLocks noChangeArrowheads="1"/>
        </xdr:cNvSpPr>
      </xdr:nvSpPr>
      <xdr:spPr bwMode="auto">
        <a:xfrm>
          <a:off x="1530350" y="701128900"/>
          <a:ext cx="7143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3985</xdr:row>
      <xdr:rowOff>0</xdr:rowOff>
    </xdr:from>
    <xdr:to>
      <xdr:col>1</xdr:col>
      <xdr:colOff>65087</xdr:colOff>
      <xdr:row>3987</xdr:row>
      <xdr:rowOff>85724</xdr:rowOff>
    </xdr:to>
    <xdr:sp macro="" textlink="">
      <xdr:nvSpPr>
        <xdr:cNvPr id="1569" name="Text Box 13">
          <a:extLst>
            <a:ext uri="{FF2B5EF4-FFF2-40B4-BE49-F238E27FC236}">
              <a16:creationId xmlns:a16="http://schemas.microsoft.com/office/drawing/2014/main" id="{7CE132FD-EFC3-7940-93BC-D790B5B0F92D}"/>
            </a:ext>
          </a:extLst>
        </xdr:cNvPr>
        <xdr:cNvSpPr txBox="1">
          <a:spLocks noChangeArrowheads="1"/>
        </xdr:cNvSpPr>
      </xdr:nvSpPr>
      <xdr:spPr bwMode="auto">
        <a:xfrm>
          <a:off x="1530350" y="701128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3985</xdr:row>
      <xdr:rowOff>0</xdr:rowOff>
    </xdr:from>
    <xdr:to>
      <xdr:col>1</xdr:col>
      <xdr:colOff>65087</xdr:colOff>
      <xdr:row>3987</xdr:row>
      <xdr:rowOff>85724</xdr:rowOff>
    </xdr:to>
    <xdr:sp macro="" textlink="">
      <xdr:nvSpPr>
        <xdr:cNvPr id="1570" name="Text Box 13">
          <a:extLst>
            <a:ext uri="{FF2B5EF4-FFF2-40B4-BE49-F238E27FC236}">
              <a16:creationId xmlns:a16="http://schemas.microsoft.com/office/drawing/2014/main" id="{466EACCB-0D7A-464A-ABCA-626F2543888E}"/>
            </a:ext>
          </a:extLst>
        </xdr:cNvPr>
        <xdr:cNvSpPr txBox="1">
          <a:spLocks noChangeArrowheads="1"/>
        </xdr:cNvSpPr>
      </xdr:nvSpPr>
      <xdr:spPr bwMode="auto">
        <a:xfrm>
          <a:off x="1530350" y="701128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571" name="Text Box 13">
          <a:extLst>
            <a:ext uri="{FF2B5EF4-FFF2-40B4-BE49-F238E27FC236}">
              <a16:creationId xmlns:a16="http://schemas.microsoft.com/office/drawing/2014/main" id="{9079E0BD-1D23-EF45-B33E-BD612DDCF029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572" name="Text Box 13">
          <a:extLst>
            <a:ext uri="{FF2B5EF4-FFF2-40B4-BE49-F238E27FC236}">
              <a16:creationId xmlns:a16="http://schemas.microsoft.com/office/drawing/2014/main" id="{1B70285E-F407-994A-BA14-77FD4BD98364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14866"/>
    <xdr:sp macro="" textlink="">
      <xdr:nvSpPr>
        <xdr:cNvPr id="1573" name="Text Box 24">
          <a:extLst>
            <a:ext uri="{FF2B5EF4-FFF2-40B4-BE49-F238E27FC236}">
              <a16:creationId xmlns:a16="http://schemas.microsoft.com/office/drawing/2014/main" id="{E37E7398-0B8F-3344-9916-29ED02660366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574" name="Text Box 13">
          <a:extLst>
            <a:ext uri="{FF2B5EF4-FFF2-40B4-BE49-F238E27FC236}">
              <a16:creationId xmlns:a16="http://schemas.microsoft.com/office/drawing/2014/main" id="{D96A4FCE-986D-BF41-BB2F-46364B5F622D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575" name="Text Box 13">
          <a:extLst>
            <a:ext uri="{FF2B5EF4-FFF2-40B4-BE49-F238E27FC236}">
              <a16:creationId xmlns:a16="http://schemas.microsoft.com/office/drawing/2014/main" id="{7A0F5FBD-CD2E-324E-9E0E-F741B730F51B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14866"/>
    <xdr:sp macro="" textlink="">
      <xdr:nvSpPr>
        <xdr:cNvPr id="1576" name="Text Box 24">
          <a:extLst>
            <a:ext uri="{FF2B5EF4-FFF2-40B4-BE49-F238E27FC236}">
              <a16:creationId xmlns:a16="http://schemas.microsoft.com/office/drawing/2014/main" id="{2DAF63C0-7A76-EC47-98B7-9CFE92093B1C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14866"/>
    <xdr:sp macro="" textlink="">
      <xdr:nvSpPr>
        <xdr:cNvPr id="1577" name="Text Box 24">
          <a:extLst>
            <a:ext uri="{FF2B5EF4-FFF2-40B4-BE49-F238E27FC236}">
              <a16:creationId xmlns:a16="http://schemas.microsoft.com/office/drawing/2014/main" id="{03B2ED1A-3087-754D-9E96-B136FFED5D8C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578" name="Text Box 13">
          <a:extLst>
            <a:ext uri="{FF2B5EF4-FFF2-40B4-BE49-F238E27FC236}">
              <a16:creationId xmlns:a16="http://schemas.microsoft.com/office/drawing/2014/main" id="{29CA7CF8-F2C3-2A42-8F58-65E85437C87E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579" name="Text Box 13">
          <a:extLst>
            <a:ext uri="{FF2B5EF4-FFF2-40B4-BE49-F238E27FC236}">
              <a16:creationId xmlns:a16="http://schemas.microsoft.com/office/drawing/2014/main" id="{AEE8A372-D141-4544-8127-BBB00C38775C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580" name="Text Box 13">
          <a:extLst>
            <a:ext uri="{FF2B5EF4-FFF2-40B4-BE49-F238E27FC236}">
              <a16:creationId xmlns:a16="http://schemas.microsoft.com/office/drawing/2014/main" id="{819465FC-B3FB-124F-800A-A5EF0F794B14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581" name="Text Box 13">
          <a:extLst>
            <a:ext uri="{FF2B5EF4-FFF2-40B4-BE49-F238E27FC236}">
              <a16:creationId xmlns:a16="http://schemas.microsoft.com/office/drawing/2014/main" id="{79F988BE-71DC-EE4A-9B2F-8BC20E492D71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14866"/>
    <xdr:sp macro="" textlink="">
      <xdr:nvSpPr>
        <xdr:cNvPr id="1582" name="Text Box 24">
          <a:extLst>
            <a:ext uri="{FF2B5EF4-FFF2-40B4-BE49-F238E27FC236}">
              <a16:creationId xmlns:a16="http://schemas.microsoft.com/office/drawing/2014/main" id="{F914C291-1AD7-DA49-A144-A0F939419A09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583" name="Text Box 13">
          <a:extLst>
            <a:ext uri="{FF2B5EF4-FFF2-40B4-BE49-F238E27FC236}">
              <a16:creationId xmlns:a16="http://schemas.microsoft.com/office/drawing/2014/main" id="{8982E94E-2991-CC4B-8BCD-CAC64D0A7B09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584" name="Text Box 13">
          <a:extLst>
            <a:ext uri="{FF2B5EF4-FFF2-40B4-BE49-F238E27FC236}">
              <a16:creationId xmlns:a16="http://schemas.microsoft.com/office/drawing/2014/main" id="{29894405-A06E-4648-8E0F-9E4EC4FBE23E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14866"/>
    <xdr:sp macro="" textlink="">
      <xdr:nvSpPr>
        <xdr:cNvPr id="1585" name="Text Box 24">
          <a:extLst>
            <a:ext uri="{FF2B5EF4-FFF2-40B4-BE49-F238E27FC236}">
              <a16:creationId xmlns:a16="http://schemas.microsoft.com/office/drawing/2014/main" id="{2096EEC3-48EA-CE4E-91BC-EC8707598317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14866"/>
    <xdr:sp macro="" textlink="">
      <xdr:nvSpPr>
        <xdr:cNvPr id="1586" name="Text Box 24">
          <a:extLst>
            <a:ext uri="{FF2B5EF4-FFF2-40B4-BE49-F238E27FC236}">
              <a16:creationId xmlns:a16="http://schemas.microsoft.com/office/drawing/2014/main" id="{F2461C09-9050-F945-AC54-17540C486FE7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587" name="Text Box 13">
          <a:extLst>
            <a:ext uri="{FF2B5EF4-FFF2-40B4-BE49-F238E27FC236}">
              <a16:creationId xmlns:a16="http://schemas.microsoft.com/office/drawing/2014/main" id="{413788F2-2EF7-0C4E-A6E1-CBD3AFEE4AE0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588" name="Text Box 13">
          <a:extLst>
            <a:ext uri="{FF2B5EF4-FFF2-40B4-BE49-F238E27FC236}">
              <a16:creationId xmlns:a16="http://schemas.microsoft.com/office/drawing/2014/main" id="{0BF74289-13D7-754E-998C-41D97E6F4E6D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589" name="Text Box 13">
          <a:extLst>
            <a:ext uri="{FF2B5EF4-FFF2-40B4-BE49-F238E27FC236}">
              <a16:creationId xmlns:a16="http://schemas.microsoft.com/office/drawing/2014/main" id="{101F90A1-4E1E-9148-8502-ED88263B1ED8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590" name="Text Box 13">
          <a:extLst>
            <a:ext uri="{FF2B5EF4-FFF2-40B4-BE49-F238E27FC236}">
              <a16:creationId xmlns:a16="http://schemas.microsoft.com/office/drawing/2014/main" id="{745A2D64-4F68-5646-8CA0-5B4AF80103B1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14866"/>
    <xdr:sp macro="" textlink="">
      <xdr:nvSpPr>
        <xdr:cNvPr id="1591" name="Text Box 24">
          <a:extLst>
            <a:ext uri="{FF2B5EF4-FFF2-40B4-BE49-F238E27FC236}">
              <a16:creationId xmlns:a16="http://schemas.microsoft.com/office/drawing/2014/main" id="{9AD1226F-D107-7F4F-BF5A-1CA7857ED5CE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592" name="Text Box 13">
          <a:extLst>
            <a:ext uri="{FF2B5EF4-FFF2-40B4-BE49-F238E27FC236}">
              <a16:creationId xmlns:a16="http://schemas.microsoft.com/office/drawing/2014/main" id="{5E367B00-D078-F349-B846-740EAC1C1855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593" name="Text Box 13">
          <a:extLst>
            <a:ext uri="{FF2B5EF4-FFF2-40B4-BE49-F238E27FC236}">
              <a16:creationId xmlns:a16="http://schemas.microsoft.com/office/drawing/2014/main" id="{0C28FFE3-3F09-064F-A231-85C71AA4EA18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14866"/>
    <xdr:sp macro="" textlink="">
      <xdr:nvSpPr>
        <xdr:cNvPr id="1594" name="Text Box 24">
          <a:extLst>
            <a:ext uri="{FF2B5EF4-FFF2-40B4-BE49-F238E27FC236}">
              <a16:creationId xmlns:a16="http://schemas.microsoft.com/office/drawing/2014/main" id="{940E72B5-4786-8243-8A04-9D8A9DA00D24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14866"/>
    <xdr:sp macro="" textlink="">
      <xdr:nvSpPr>
        <xdr:cNvPr id="1595" name="Text Box 24">
          <a:extLst>
            <a:ext uri="{FF2B5EF4-FFF2-40B4-BE49-F238E27FC236}">
              <a16:creationId xmlns:a16="http://schemas.microsoft.com/office/drawing/2014/main" id="{FEA7763A-C9B2-E243-ABBC-ADEAB423EF09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596" name="Text Box 13">
          <a:extLst>
            <a:ext uri="{FF2B5EF4-FFF2-40B4-BE49-F238E27FC236}">
              <a16:creationId xmlns:a16="http://schemas.microsoft.com/office/drawing/2014/main" id="{CB76D0EC-0E72-8B4B-8930-E822A9D0EEEB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597" name="Text Box 13">
          <a:extLst>
            <a:ext uri="{FF2B5EF4-FFF2-40B4-BE49-F238E27FC236}">
              <a16:creationId xmlns:a16="http://schemas.microsoft.com/office/drawing/2014/main" id="{C4497F46-DD00-3F42-BAF3-9C502B72775B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598" name="Text Box 13">
          <a:extLst>
            <a:ext uri="{FF2B5EF4-FFF2-40B4-BE49-F238E27FC236}">
              <a16:creationId xmlns:a16="http://schemas.microsoft.com/office/drawing/2014/main" id="{FEAEF571-0E65-EB46-86B1-58F9C18A38D5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599" name="Text Box 13">
          <a:extLst>
            <a:ext uri="{FF2B5EF4-FFF2-40B4-BE49-F238E27FC236}">
              <a16:creationId xmlns:a16="http://schemas.microsoft.com/office/drawing/2014/main" id="{C908FF2C-68BA-AC47-9DC3-CEF48591230F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14866"/>
    <xdr:sp macro="" textlink="">
      <xdr:nvSpPr>
        <xdr:cNvPr id="1600" name="Text Box 24">
          <a:extLst>
            <a:ext uri="{FF2B5EF4-FFF2-40B4-BE49-F238E27FC236}">
              <a16:creationId xmlns:a16="http://schemas.microsoft.com/office/drawing/2014/main" id="{32C00171-13F8-9542-BB5F-85D84E28A4BF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601" name="Text Box 13">
          <a:extLst>
            <a:ext uri="{FF2B5EF4-FFF2-40B4-BE49-F238E27FC236}">
              <a16:creationId xmlns:a16="http://schemas.microsoft.com/office/drawing/2014/main" id="{B2DD9798-1EC9-9244-A598-AB2BE68DF3A3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602" name="Text Box 13">
          <a:extLst>
            <a:ext uri="{FF2B5EF4-FFF2-40B4-BE49-F238E27FC236}">
              <a16:creationId xmlns:a16="http://schemas.microsoft.com/office/drawing/2014/main" id="{31DD1C78-B275-BD46-87C8-F064797DA0AD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14866"/>
    <xdr:sp macro="" textlink="">
      <xdr:nvSpPr>
        <xdr:cNvPr id="1603" name="Text Box 24">
          <a:extLst>
            <a:ext uri="{FF2B5EF4-FFF2-40B4-BE49-F238E27FC236}">
              <a16:creationId xmlns:a16="http://schemas.microsoft.com/office/drawing/2014/main" id="{8C0D4C7B-2DC5-1148-B108-05805A2FC7DD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14866"/>
    <xdr:sp macro="" textlink="">
      <xdr:nvSpPr>
        <xdr:cNvPr id="1604" name="Text Box 24">
          <a:extLst>
            <a:ext uri="{FF2B5EF4-FFF2-40B4-BE49-F238E27FC236}">
              <a16:creationId xmlns:a16="http://schemas.microsoft.com/office/drawing/2014/main" id="{C6C40067-0D80-A24E-9D8F-ABBEA58FC1F6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605" name="Text Box 13">
          <a:extLst>
            <a:ext uri="{FF2B5EF4-FFF2-40B4-BE49-F238E27FC236}">
              <a16:creationId xmlns:a16="http://schemas.microsoft.com/office/drawing/2014/main" id="{4EE3F8A0-A14E-F245-B39F-3CEAB971B9D9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606" name="Text Box 13">
          <a:extLst>
            <a:ext uri="{FF2B5EF4-FFF2-40B4-BE49-F238E27FC236}">
              <a16:creationId xmlns:a16="http://schemas.microsoft.com/office/drawing/2014/main" id="{7BB39C54-6C0D-624A-B3C0-1918F9293556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607" name="Text Box 13">
          <a:extLst>
            <a:ext uri="{FF2B5EF4-FFF2-40B4-BE49-F238E27FC236}">
              <a16:creationId xmlns:a16="http://schemas.microsoft.com/office/drawing/2014/main" id="{0B67E73C-088D-5443-8812-5076A97D31D4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608" name="Text Box 13">
          <a:extLst>
            <a:ext uri="{FF2B5EF4-FFF2-40B4-BE49-F238E27FC236}">
              <a16:creationId xmlns:a16="http://schemas.microsoft.com/office/drawing/2014/main" id="{95185C80-7CA7-FC45-B133-6838F4A005BF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14866"/>
    <xdr:sp macro="" textlink="">
      <xdr:nvSpPr>
        <xdr:cNvPr id="1609" name="Text Box 24">
          <a:extLst>
            <a:ext uri="{FF2B5EF4-FFF2-40B4-BE49-F238E27FC236}">
              <a16:creationId xmlns:a16="http://schemas.microsoft.com/office/drawing/2014/main" id="{BE32DA04-E49A-F844-B6DD-D3600324D7A4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610" name="Text Box 13">
          <a:extLst>
            <a:ext uri="{FF2B5EF4-FFF2-40B4-BE49-F238E27FC236}">
              <a16:creationId xmlns:a16="http://schemas.microsoft.com/office/drawing/2014/main" id="{3D0F221E-7445-404D-9626-BBE4EC7382E3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611" name="Text Box 13">
          <a:extLst>
            <a:ext uri="{FF2B5EF4-FFF2-40B4-BE49-F238E27FC236}">
              <a16:creationId xmlns:a16="http://schemas.microsoft.com/office/drawing/2014/main" id="{B7621797-F776-EA45-8ECC-C87299DC7EB5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14866"/>
    <xdr:sp macro="" textlink="">
      <xdr:nvSpPr>
        <xdr:cNvPr id="1612" name="Text Box 24">
          <a:extLst>
            <a:ext uri="{FF2B5EF4-FFF2-40B4-BE49-F238E27FC236}">
              <a16:creationId xmlns:a16="http://schemas.microsoft.com/office/drawing/2014/main" id="{DBC54EF1-CBF7-B048-8C8D-E9E998D23774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14866"/>
    <xdr:sp macro="" textlink="">
      <xdr:nvSpPr>
        <xdr:cNvPr id="1613" name="Text Box 24">
          <a:extLst>
            <a:ext uri="{FF2B5EF4-FFF2-40B4-BE49-F238E27FC236}">
              <a16:creationId xmlns:a16="http://schemas.microsoft.com/office/drawing/2014/main" id="{3DA05A4C-9581-964E-9B3C-BAF3F049AB78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614" name="Text Box 13">
          <a:extLst>
            <a:ext uri="{FF2B5EF4-FFF2-40B4-BE49-F238E27FC236}">
              <a16:creationId xmlns:a16="http://schemas.microsoft.com/office/drawing/2014/main" id="{B7385975-6C8C-2C49-803B-DC64B066CC7F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615" name="Text Box 13">
          <a:extLst>
            <a:ext uri="{FF2B5EF4-FFF2-40B4-BE49-F238E27FC236}">
              <a16:creationId xmlns:a16="http://schemas.microsoft.com/office/drawing/2014/main" id="{A1ADA73F-78BE-4B4B-9D0A-3010C3F2A26F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616" name="Text Box 13">
          <a:extLst>
            <a:ext uri="{FF2B5EF4-FFF2-40B4-BE49-F238E27FC236}">
              <a16:creationId xmlns:a16="http://schemas.microsoft.com/office/drawing/2014/main" id="{876C8EEF-AC8C-2040-8550-97A130B19069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617" name="Text Box 13">
          <a:extLst>
            <a:ext uri="{FF2B5EF4-FFF2-40B4-BE49-F238E27FC236}">
              <a16:creationId xmlns:a16="http://schemas.microsoft.com/office/drawing/2014/main" id="{D86D328A-5CF1-4E45-93BF-EFC3067D5110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14866"/>
    <xdr:sp macro="" textlink="">
      <xdr:nvSpPr>
        <xdr:cNvPr id="1618" name="Text Box 24">
          <a:extLst>
            <a:ext uri="{FF2B5EF4-FFF2-40B4-BE49-F238E27FC236}">
              <a16:creationId xmlns:a16="http://schemas.microsoft.com/office/drawing/2014/main" id="{4D2FE7B3-CEB7-6D4E-83CE-A479F2534176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619" name="Text Box 13">
          <a:extLst>
            <a:ext uri="{FF2B5EF4-FFF2-40B4-BE49-F238E27FC236}">
              <a16:creationId xmlns:a16="http://schemas.microsoft.com/office/drawing/2014/main" id="{6F0BA89F-2A85-BD47-A8EF-9D3877E9B818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620" name="Text Box 13">
          <a:extLst>
            <a:ext uri="{FF2B5EF4-FFF2-40B4-BE49-F238E27FC236}">
              <a16:creationId xmlns:a16="http://schemas.microsoft.com/office/drawing/2014/main" id="{9073B42F-24F3-D148-8627-66A714BA8029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14866"/>
    <xdr:sp macro="" textlink="">
      <xdr:nvSpPr>
        <xdr:cNvPr id="1621" name="Text Box 24">
          <a:extLst>
            <a:ext uri="{FF2B5EF4-FFF2-40B4-BE49-F238E27FC236}">
              <a16:creationId xmlns:a16="http://schemas.microsoft.com/office/drawing/2014/main" id="{23B9D237-F293-D448-A61D-4E358B055AC0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14866"/>
    <xdr:sp macro="" textlink="">
      <xdr:nvSpPr>
        <xdr:cNvPr id="1622" name="Text Box 24">
          <a:extLst>
            <a:ext uri="{FF2B5EF4-FFF2-40B4-BE49-F238E27FC236}">
              <a16:creationId xmlns:a16="http://schemas.microsoft.com/office/drawing/2014/main" id="{E4DB8DF5-489E-A94E-8A70-24B3A758BEE2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623" name="Text Box 13">
          <a:extLst>
            <a:ext uri="{FF2B5EF4-FFF2-40B4-BE49-F238E27FC236}">
              <a16:creationId xmlns:a16="http://schemas.microsoft.com/office/drawing/2014/main" id="{F1609586-D7EE-EC44-94CB-DF4034217901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624" name="Text Box 13">
          <a:extLst>
            <a:ext uri="{FF2B5EF4-FFF2-40B4-BE49-F238E27FC236}">
              <a16:creationId xmlns:a16="http://schemas.microsoft.com/office/drawing/2014/main" id="{806EDE66-1196-E940-847B-85411509E868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625" name="Text Box 13">
          <a:extLst>
            <a:ext uri="{FF2B5EF4-FFF2-40B4-BE49-F238E27FC236}">
              <a16:creationId xmlns:a16="http://schemas.microsoft.com/office/drawing/2014/main" id="{BB4DCD53-42A6-FF42-A911-FC7C2359C4A1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626" name="Text Box 13">
          <a:extLst>
            <a:ext uri="{FF2B5EF4-FFF2-40B4-BE49-F238E27FC236}">
              <a16:creationId xmlns:a16="http://schemas.microsoft.com/office/drawing/2014/main" id="{3E291C96-CE0C-D146-8EDD-129CB9B9D379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14866"/>
    <xdr:sp macro="" textlink="">
      <xdr:nvSpPr>
        <xdr:cNvPr id="1627" name="Text Box 24">
          <a:extLst>
            <a:ext uri="{FF2B5EF4-FFF2-40B4-BE49-F238E27FC236}">
              <a16:creationId xmlns:a16="http://schemas.microsoft.com/office/drawing/2014/main" id="{F0650543-0DBE-CE4E-8F40-B180FD2DB0D3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628" name="Text Box 13">
          <a:extLst>
            <a:ext uri="{FF2B5EF4-FFF2-40B4-BE49-F238E27FC236}">
              <a16:creationId xmlns:a16="http://schemas.microsoft.com/office/drawing/2014/main" id="{14B96394-3BB4-C14B-AC97-BE118AF48745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629" name="Text Box 13">
          <a:extLst>
            <a:ext uri="{FF2B5EF4-FFF2-40B4-BE49-F238E27FC236}">
              <a16:creationId xmlns:a16="http://schemas.microsoft.com/office/drawing/2014/main" id="{4056833E-4EC5-4340-A605-AD73B139C8A4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14866"/>
    <xdr:sp macro="" textlink="">
      <xdr:nvSpPr>
        <xdr:cNvPr id="1630" name="Text Box 24">
          <a:extLst>
            <a:ext uri="{FF2B5EF4-FFF2-40B4-BE49-F238E27FC236}">
              <a16:creationId xmlns:a16="http://schemas.microsoft.com/office/drawing/2014/main" id="{D3B2CE75-779E-D146-AED2-23F7C69A9F9A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14866"/>
    <xdr:sp macro="" textlink="">
      <xdr:nvSpPr>
        <xdr:cNvPr id="1631" name="Text Box 24">
          <a:extLst>
            <a:ext uri="{FF2B5EF4-FFF2-40B4-BE49-F238E27FC236}">
              <a16:creationId xmlns:a16="http://schemas.microsoft.com/office/drawing/2014/main" id="{9590E569-0E2B-0840-8588-03B7432067DC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632" name="Text Box 13">
          <a:extLst>
            <a:ext uri="{FF2B5EF4-FFF2-40B4-BE49-F238E27FC236}">
              <a16:creationId xmlns:a16="http://schemas.microsoft.com/office/drawing/2014/main" id="{221F7882-D5D7-1D43-BEB7-E0465EB7EF78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633" name="Text Box 13">
          <a:extLst>
            <a:ext uri="{FF2B5EF4-FFF2-40B4-BE49-F238E27FC236}">
              <a16:creationId xmlns:a16="http://schemas.microsoft.com/office/drawing/2014/main" id="{8F7E6C04-6309-F84A-B17C-F8722AC298DA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634" name="Text Box 13">
          <a:extLst>
            <a:ext uri="{FF2B5EF4-FFF2-40B4-BE49-F238E27FC236}">
              <a16:creationId xmlns:a16="http://schemas.microsoft.com/office/drawing/2014/main" id="{44108252-189F-B845-932B-C9C1E930C4AE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635" name="Text Box 13">
          <a:extLst>
            <a:ext uri="{FF2B5EF4-FFF2-40B4-BE49-F238E27FC236}">
              <a16:creationId xmlns:a16="http://schemas.microsoft.com/office/drawing/2014/main" id="{61313620-E0B3-2C44-A3C4-C99AF8CDC7E2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14866"/>
    <xdr:sp macro="" textlink="">
      <xdr:nvSpPr>
        <xdr:cNvPr id="1636" name="Text Box 24">
          <a:extLst>
            <a:ext uri="{FF2B5EF4-FFF2-40B4-BE49-F238E27FC236}">
              <a16:creationId xmlns:a16="http://schemas.microsoft.com/office/drawing/2014/main" id="{FFFD5CE2-0D08-184D-A24B-E9D81991919E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637" name="Text Box 13">
          <a:extLst>
            <a:ext uri="{FF2B5EF4-FFF2-40B4-BE49-F238E27FC236}">
              <a16:creationId xmlns:a16="http://schemas.microsoft.com/office/drawing/2014/main" id="{1A5964BA-53B2-BC4C-ADEA-B2DF5671788A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638" name="Text Box 13">
          <a:extLst>
            <a:ext uri="{FF2B5EF4-FFF2-40B4-BE49-F238E27FC236}">
              <a16:creationId xmlns:a16="http://schemas.microsoft.com/office/drawing/2014/main" id="{9269B751-73A1-3547-8C28-9E4E27200F79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14866"/>
    <xdr:sp macro="" textlink="">
      <xdr:nvSpPr>
        <xdr:cNvPr id="1639" name="Text Box 24">
          <a:extLst>
            <a:ext uri="{FF2B5EF4-FFF2-40B4-BE49-F238E27FC236}">
              <a16:creationId xmlns:a16="http://schemas.microsoft.com/office/drawing/2014/main" id="{AB5FA212-F838-6A41-A50C-D6B2716E85D5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14866"/>
    <xdr:sp macro="" textlink="">
      <xdr:nvSpPr>
        <xdr:cNvPr id="1640" name="Text Box 24">
          <a:extLst>
            <a:ext uri="{FF2B5EF4-FFF2-40B4-BE49-F238E27FC236}">
              <a16:creationId xmlns:a16="http://schemas.microsoft.com/office/drawing/2014/main" id="{161DD742-7C09-F949-8106-E2B53E1E0521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641" name="Text Box 13">
          <a:extLst>
            <a:ext uri="{FF2B5EF4-FFF2-40B4-BE49-F238E27FC236}">
              <a16:creationId xmlns:a16="http://schemas.microsoft.com/office/drawing/2014/main" id="{1B62F8D9-1A5C-DB41-979D-279F667EADE3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642" name="Text Box 13">
          <a:extLst>
            <a:ext uri="{FF2B5EF4-FFF2-40B4-BE49-F238E27FC236}">
              <a16:creationId xmlns:a16="http://schemas.microsoft.com/office/drawing/2014/main" id="{18A6C5FF-3DCA-524C-8508-324A4B92EEC6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643" name="Text Box 13">
          <a:extLst>
            <a:ext uri="{FF2B5EF4-FFF2-40B4-BE49-F238E27FC236}">
              <a16:creationId xmlns:a16="http://schemas.microsoft.com/office/drawing/2014/main" id="{73FF0B5E-E1D3-F74F-BD74-9031FE3E8341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644" name="Text Box 13">
          <a:extLst>
            <a:ext uri="{FF2B5EF4-FFF2-40B4-BE49-F238E27FC236}">
              <a16:creationId xmlns:a16="http://schemas.microsoft.com/office/drawing/2014/main" id="{31BC81A5-A166-274F-85C9-0684BB15DDB9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14866"/>
    <xdr:sp macro="" textlink="">
      <xdr:nvSpPr>
        <xdr:cNvPr id="1645" name="Text Box 24">
          <a:extLst>
            <a:ext uri="{FF2B5EF4-FFF2-40B4-BE49-F238E27FC236}">
              <a16:creationId xmlns:a16="http://schemas.microsoft.com/office/drawing/2014/main" id="{E354945D-4455-DE47-988F-67258243C0EE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646" name="Text Box 13">
          <a:extLst>
            <a:ext uri="{FF2B5EF4-FFF2-40B4-BE49-F238E27FC236}">
              <a16:creationId xmlns:a16="http://schemas.microsoft.com/office/drawing/2014/main" id="{1718E936-AD47-D749-8A63-867BD3299282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647" name="Text Box 13">
          <a:extLst>
            <a:ext uri="{FF2B5EF4-FFF2-40B4-BE49-F238E27FC236}">
              <a16:creationId xmlns:a16="http://schemas.microsoft.com/office/drawing/2014/main" id="{E609EA84-4E15-8943-A165-DF00C411712C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14866"/>
    <xdr:sp macro="" textlink="">
      <xdr:nvSpPr>
        <xdr:cNvPr id="1648" name="Text Box 24">
          <a:extLst>
            <a:ext uri="{FF2B5EF4-FFF2-40B4-BE49-F238E27FC236}">
              <a16:creationId xmlns:a16="http://schemas.microsoft.com/office/drawing/2014/main" id="{A3CF8EF2-0C62-6543-8F53-F09C800B5A50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14866"/>
    <xdr:sp macro="" textlink="">
      <xdr:nvSpPr>
        <xdr:cNvPr id="1649" name="Text Box 24">
          <a:extLst>
            <a:ext uri="{FF2B5EF4-FFF2-40B4-BE49-F238E27FC236}">
              <a16:creationId xmlns:a16="http://schemas.microsoft.com/office/drawing/2014/main" id="{3B02A120-415D-7341-A21E-8FBC4217BE97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650" name="Text Box 13">
          <a:extLst>
            <a:ext uri="{FF2B5EF4-FFF2-40B4-BE49-F238E27FC236}">
              <a16:creationId xmlns:a16="http://schemas.microsoft.com/office/drawing/2014/main" id="{CB41BB0C-6A8F-6043-ACC6-E6C7EBFDCA15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651" name="Text Box 13">
          <a:extLst>
            <a:ext uri="{FF2B5EF4-FFF2-40B4-BE49-F238E27FC236}">
              <a16:creationId xmlns:a16="http://schemas.microsoft.com/office/drawing/2014/main" id="{709C0186-5789-DA45-A233-4F0C87D5BB46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652" name="Text Box 13">
          <a:extLst>
            <a:ext uri="{FF2B5EF4-FFF2-40B4-BE49-F238E27FC236}">
              <a16:creationId xmlns:a16="http://schemas.microsoft.com/office/drawing/2014/main" id="{F3F28207-5D1A-2B48-8F7C-ED312BCE2663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653" name="Text Box 13">
          <a:extLst>
            <a:ext uri="{FF2B5EF4-FFF2-40B4-BE49-F238E27FC236}">
              <a16:creationId xmlns:a16="http://schemas.microsoft.com/office/drawing/2014/main" id="{1B6A9F76-FF6C-8846-A6C9-FB91E10570E8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14866"/>
    <xdr:sp macro="" textlink="">
      <xdr:nvSpPr>
        <xdr:cNvPr id="1654" name="Text Box 24">
          <a:extLst>
            <a:ext uri="{FF2B5EF4-FFF2-40B4-BE49-F238E27FC236}">
              <a16:creationId xmlns:a16="http://schemas.microsoft.com/office/drawing/2014/main" id="{CC8A0C81-D0AA-1445-9093-BF043ED90BDA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655" name="Text Box 13">
          <a:extLst>
            <a:ext uri="{FF2B5EF4-FFF2-40B4-BE49-F238E27FC236}">
              <a16:creationId xmlns:a16="http://schemas.microsoft.com/office/drawing/2014/main" id="{76047B6E-5D6B-2E41-8E10-534A99FA1440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656" name="Text Box 13">
          <a:extLst>
            <a:ext uri="{FF2B5EF4-FFF2-40B4-BE49-F238E27FC236}">
              <a16:creationId xmlns:a16="http://schemas.microsoft.com/office/drawing/2014/main" id="{BFBAF933-07F2-BD40-837C-C09C871EC387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14866"/>
    <xdr:sp macro="" textlink="">
      <xdr:nvSpPr>
        <xdr:cNvPr id="1657" name="Text Box 24">
          <a:extLst>
            <a:ext uri="{FF2B5EF4-FFF2-40B4-BE49-F238E27FC236}">
              <a16:creationId xmlns:a16="http://schemas.microsoft.com/office/drawing/2014/main" id="{CECAFC26-DE16-0C4F-B676-F38132C479BB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14866"/>
    <xdr:sp macro="" textlink="">
      <xdr:nvSpPr>
        <xdr:cNvPr id="1658" name="Text Box 24">
          <a:extLst>
            <a:ext uri="{FF2B5EF4-FFF2-40B4-BE49-F238E27FC236}">
              <a16:creationId xmlns:a16="http://schemas.microsoft.com/office/drawing/2014/main" id="{3788CB03-8587-E34B-A7BA-F4A929054D4E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659" name="Text Box 13">
          <a:extLst>
            <a:ext uri="{FF2B5EF4-FFF2-40B4-BE49-F238E27FC236}">
              <a16:creationId xmlns:a16="http://schemas.microsoft.com/office/drawing/2014/main" id="{53FBCA42-E68B-9748-9CB1-C85A6F0E1835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660" name="Text Box 13">
          <a:extLst>
            <a:ext uri="{FF2B5EF4-FFF2-40B4-BE49-F238E27FC236}">
              <a16:creationId xmlns:a16="http://schemas.microsoft.com/office/drawing/2014/main" id="{D835C2CF-C5D5-6142-BC80-F238528E90EC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661" name="Text Box 13">
          <a:extLst>
            <a:ext uri="{FF2B5EF4-FFF2-40B4-BE49-F238E27FC236}">
              <a16:creationId xmlns:a16="http://schemas.microsoft.com/office/drawing/2014/main" id="{914EB075-59BE-5C4A-80D3-9FDF7C857189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662" name="Text Box 13">
          <a:extLst>
            <a:ext uri="{FF2B5EF4-FFF2-40B4-BE49-F238E27FC236}">
              <a16:creationId xmlns:a16="http://schemas.microsoft.com/office/drawing/2014/main" id="{EC5BD92F-0E7A-A843-A15E-DD8F594D6160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14866"/>
    <xdr:sp macro="" textlink="">
      <xdr:nvSpPr>
        <xdr:cNvPr id="1663" name="Text Box 24">
          <a:extLst>
            <a:ext uri="{FF2B5EF4-FFF2-40B4-BE49-F238E27FC236}">
              <a16:creationId xmlns:a16="http://schemas.microsoft.com/office/drawing/2014/main" id="{D337753C-00DB-1345-920D-F6A4768C630A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664" name="Text Box 13">
          <a:extLst>
            <a:ext uri="{FF2B5EF4-FFF2-40B4-BE49-F238E27FC236}">
              <a16:creationId xmlns:a16="http://schemas.microsoft.com/office/drawing/2014/main" id="{741F5F52-E438-DE4C-9DA8-99EDDE7231A9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665" name="Text Box 13">
          <a:extLst>
            <a:ext uri="{FF2B5EF4-FFF2-40B4-BE49-F238E27FC236}">
              <a16:creationId xmlns:a16="http://schemas.microsoft.com/office/drawing/2014/main" id="{1018C944-9EB1-3340-AFCD-27FDEF9B1918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14866"/>
    <xdr:sp macro="" textlink="">
      <xdr:nvSpPr>
        <xdr:cNvPr id="1666" name="Text Box 24">
          <a:extLst>
            <a:ext uri="{FF2B5EF4-FFF2-40B4-BE49-F238E27FC236}">
              <a16:creationId xmlns:a16="http://schemas.microsoft.com/office/drawing/2014/main" id="{EF252D73-121F-8649-A5B8-65ABE70CCAD6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14866"/>
    <xdr:sp macro="" textlink="">
      <xdr:nvSpPr>
        <xdr:cNvPr id="1667" name="Text Box 24">
          <a:extLst>
            <a:ext uri="{FF2B5EF4-FFF2-40B4-BE49-F238E27FC236}">
              <a16:creationId xmlns:a16="http://schemas.microsoft.com/office/drawing/2014/main" id="{D05E86E6-53EC-434E-A180-CD5442391D95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668" name="Text Box 13">
          <a:extLst>
            <a:ext uri="{FF2B5EF4-FFF2-40B4-BE49-F238E27FC236}">
              <a16:creationId xmlns:a16="http://schemas.microsoft.com/office/drawing/2014/main" id="{A9D82055-BC10-7246-AC1E-486363DF69F8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669" name="Text Box 13">
          <a:extLst>
            <a:ext uri="{FF2B5EF4-FFF2-40B4-BE49-F238E27FC236}">
              <a16:creationId xmlns:a16="http://schemas.microsoft.com/office/drawing/2014/main" id="{9C87078F-4774-5640-B491-689504F6BBAC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670" name="Text Box 13">
          <a:extLst>
            <a:ext uri="{FF2B5EF4-FFF2-40B4-BE49-F238E27FC236}">
              <a16:creationId xmlns:a16="http://schemas.microsoft.com/office/drawing/2014/main" id="{D954E559-CADE-934E-BB68-7DD17E6ABED3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671" name="Text Box 13">
          <a:extLst>
            <a:ext uri="{FF2B5EF4-FFF2-40B4-BE49-F238E27FC236}">
              <a16:creationId xmlns:a16="http://schemas.microsoft.com/office/drawing/2014/main" id="{A46653D9-8622-5B45-BB1E-D6CEF98BE8FA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14866"/>
    <xdr:sp macro="" textlink="">
      <xdr:nvSpPr>
        <xdr:cNvPr id="1672" name="Text Box 24">
          <a:extLst>
            <a:ext uri="{FF2B5EF4-FFF2-40B4-BE49-F238E27FC236}">
              <a16:creationId xmlns:a16="http://schemas.microsoft.com/office/drawing/2014/main" id="{5C909EE3-D61A-9B43-9961-A1750DFDCDDD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673" name="Text Box 13">
          <a:extLst>
            <a:ext uri="{FF2B5EF4-FFF2-40B4-BE49-F238E27FC236}">
              <a16:creationId xmlns:a16="http://schemas.microsoft.com/office/drawing/2014/main" id="{2B635C3C-EB73-7743-BDE0-A490699FC5C0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674" name="Text Box 13">
          <a:extLst>
            <a:ext uri="{FF2B5EF4-FFF2-40B4-BE49-F238E27FC236}">
              <a16:creationId xmlns:a16="http://schemas.microsoft.com/office/drawing/2014/main" id="{504B8340-39DA-C744-9BCB-F817F34B08CC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14866"/>
    <xdr:sp macro="" textlink="">
      <xdr:nvSpPr>
        <xdr:cNvPr id="1675" name="Text Box 24">
          <a:extLst>
            <a:ext uri="{FF2B5EF4-FFF2-40B4-BE49-F238E27FC236}">
              <a16:creationId xmlns:a16="http://schemas.microsoft.com/office/drawing/2014/main" id="{A11916D2-B322-3F40-AF1A-E062B817A802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14866"/>
    <xdr:sp macro="" textlink="">
      <xdr:nvSpPr>
        <xdr:cNvPr id="1676" name="Text Box 24">
          <a:extLst>
            <a:ext uri="{FF2B5EF4-FFF2-40B4-BE49-F238E27FC236}">
              <a16:creationId xmlns:a16="http://schemas.microsoft.com/office/drawing/2014/main" id="{712EE862-A64C-4446-BC34-7324C22A61DB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677" name="Text Box 13">
          <a:extLst>
            <a:ext uri="{FF2B5EF4-FFF2-40B4-BE49-F238E27FC236}">
              <a16:creationId xmlns:a16="http://schemas.microsoft.com/office/drawing/2014/main" id="{83F962C8-F607-8046-AC3D-119E9FE5970B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3986</xdr:row>
      <xdr:rowOff>0</xdr:rowOff>
    </xdr:from>
    <xdr:ext cx="75670" cy="424391"/>
    <xdr:sp macro="" textlink="">
      <xdr:nvSpPr>
        <xdr:cNvPr id="1678" name="Text Box 13">
          <a:extLst>
            <a:ext uri="{FF2B5EF4-FFF2-40B4-BE49-F238E27FC236}">
              <a16:creationId xmlns:a16="http://schemas.microsoft.com/office/drawing/2014/main" id="{4DBA8BC2-BC6D-C045-AEBB-8BB4833321D7}"/>
            </a:ext>
          </a:extLst>
        </xdr:cNvPr>
        <xdr:cNvSpPr txBox="1">
          <a:spLocks noChangeArrowheads="1"/>
        </xdr:cNvSpPr>
      </xdr:nvSpPr>
      <xdr:spPr bwMode="auto">
        <a:xfrm>
          <a:off x="1530350" y="7012940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679" name="Text Box 13">
          <a:extLst>
            <a:ext uri="{FF2B5EF4-FFF2-40B4-BE49-F238E27FC236}">
              <a16:creationId xmlns:a16="http://schemas.microsoft.com/office/drawing/2014/main" id="{494BE9C4-8AB9-D841-AA19-8BB8D2BCED69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680" name="Text Box 13">
          <a:extLst>
            <a:ext uri="{FF2B5EF4-FFF2-40B4-BE49-F238E27FC236}">
              <a16:creationId xmlns:a16="http://schemas.microsoft.com/office/drawing/2014/main" id="{3954FA5A-D18D-C946-93FF-478AEF6F3F83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14866"/>
    <xdr:sp macro="" textlink="">
      <xdr:nvSpPr>
        <xdr:cNvPr id="1681" name="Text Box 24">
          <a:extLst>
            <a:ext uri="{FF2B5EF4-FFF2-40B4-BE49-F238E27FC236}">
              <a16:creationId xmlns:a16="http://schemas.microsoft.com/office/drawing/2014/main" id="{42512245-92EA-3648-942B-4BA27C7DDBA3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682" name="Text Box 13">
          <a:extLst>
            <a:ext uri="{FF2B5EF4-FFF2-40B4-BE49-F238E27FC236}">
              <a16:creationId xmlns:a16="http://schemas.microsoft.com/office/drawing/2014/main" id="{86743A6E-079E-D049-8816-33236789C339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683" name="Text Box 13">
          <a:extLst>
            <a:ext uri="{FF2B5EF4-FFF2-40B4-BE49-F238E27FC236}">
              <a16:creationId xmlns:a16="http://schemas.microsoft.com/office/drawing/2014/main" id="{8CB16DF3-C622-A04A-BFFA-8A4A91D91107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14866"/>
    <xdr:sp macro="" textlink="">
      <xdr:nvSpPr>
        <xdr:cNvPr id="1684" name="Text Box 24">
          <a:extLst>
            <a:ext uri="{FF2B5EF4-FFF2-40B4-BE49-F238E27FC236}">
              <a16:creationId xmlns:a16="http://schemas.microsoft.com/office/drawing/2014/main" id="{FDAFD702-BC65-6B4D-AF83-DC97B690C55E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14866"/>
    <xdr:sp macro="" textlink="">
      <xdr:nvSpPr>
        <xdr:cNvPr id="1685" name="Text Box 24">
          <a:extLst>
            <a:ext uri="{FF2B5EF4-FFF2-40B4-BE49-F238E27FC236}">
              <a16:creationId xmlns:a16="http://schemas.microsoft.com/office/drawing/2014/main" id="{88D140BA-FCB8-C548-9975-FC8FADB8C89A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686" name="Text Box 13">
          <a:extLst>
            <a:ext uri="{FF2B5EF4-FFF2-40B4-BE49-F238E27FC236}">
              <a16:creationId xmlns:a16="http://schemas.microsoft.com/office/drawing/2014/main" id="{CD2C7F55-1ED7-0243-A678-B9155714AD5F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687" name="Text Box 13">
          <a:extLst>
            <a:ext uri="{FF2B5EF4-FFF2-40B4-BE49-F238E27FC236}">
              <a16:creationId xmlns:a16="http://schemas.microsoft.com/office/drawing/2014/main" id="{1E6B98AB-AE45-804B-90AF-70555DAE9935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688" name="Text Box 13">
          <a:extLst>
            <a:ext uri="{FF2B5EF4-FFF2-40B4-BE49-F238E27FC236}">
              <a16:creationId xmlns:a16="http://schemas.microsoft.com/office/drawing/2014/main" id="{FC1C7D49-3381-4C44-B4C8-20B4D840EF03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689" name="Text Box 13">
          <a:extLst>
            <a:ext uri="{FF2B5EF4-FFF2-40B4-BE49-F238E27FC236}">
              <a16:creationId xmlns:a16="http://schemas.microsoft.com/office/drawing/2014/main" id="{0D586D77-6EDB-984C-9936-980F19DCE51A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14866"/>
    <xdr:sp macro="" textlink="">
      <xdr:nvSpPr>
        <xdr:cNvPr id="1690" name="Text Box 24">
          <a:extLst>
            <a:ext uri="{FF2B5EF4-FFF2-40B4-BE49-F238E27FC236}">
              <a16:creationId xmlns:a16="http://schemas.microsoft.com/office/drawing/2014/main" id="{5CBF7B1A-8C74-9B44-B0A3-B8AB9820AF89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691" name="Text Box 13">
          <a:extLst>
            <a:ext uri="{FF2B5EF4-FFF2-40B4-BE49-F238E27FC236}">
              <a16:creationId xmlns:a16="http://schemas.microsoft.com/office/drawing/2014/main" id="{113C20E3-6E80-8944-89A7-48A4AC287093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692" name="Text Box 13">
          <a:extLst>
            <a:ext uri="{FF2B5EF4-FFF2-40B4-BE49-F238E27FC236}">
              <a16:creationId xmlns:a16="http://schemas.microsoft.com/office/drawing/2014/main" id="{46985315-4F6E-3144-A6D1-C4C8E4B0DC30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14866"/>
    <xdr:sp macro="" textlink="">
      <xdr:nvSpPr>
        <xdr:cNvPr id="1693" name="Text Box 24">
          <a:extLst>
            <a:ext uri="{FF2B5EF4-FFF2-40B4-BE49-F238E27FC236}">
              <a16:creationId xmlns:a16="http://schemas.microsoft.com/office/drawing/2014/main" id="{9F60C072-DD47-2E43-9FC8-EF7924A09F5E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14866"/>
    <xdr:sp macro="" textlink="">
      <xdr:nvSpPr>
        <xdr:cNvPr id="1694" name="Text Box 24">
          <a:extLst>
            <a:ext uri="{FF2B5EF4-FFF2-40B4-BE49-F238E27FC236}">
              <a16:creationId xmlns:a16="http://schemas.microsoft.com/office/drawing/2014/main" id="{9EF341E4-73C2-AE4C-AFA9-6F342C220DFD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695" name="Text Box 13">
          <a:extLst>
            <a:ext uri="{FF2B5EF4-FFF2-40B4-BE49-F238E27FC236}">
              <a16:creationId xmlns:a16="http://schemas.microsoft.com/office/drawing/2014/main" id="{6E6A5C84-683F-9A4C-9F89-301AF0CDB37A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696" name="Text Box 13">
          <a:extLst>
            <a:ext uri="{FF2B5EF4-FFF2-40B4-BE49-F238E27FC236}">
              <a16:creationId xmlns:a16="http://schemas.microsoft.com/office/drawing/2014/main" id="{7D2F9532-1B38-9A44-ACCC-E0EA6A82AA59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697" name="Text Box 13">
          <a:extLst>
            <a:ext uri="{FF2B5EF4-FFF2-40B4-BE49-F238E27FC236}">
              <a16:creationId xmlns:a16="http://schemas.microsoft.com/office/drawing/2014/main" id="{CD5D9470-A00F-464C-A2F2-9C693B4D7B0E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698" name="Text Box 13">
          <a:extLst>
            <a:ext uri="{FF2B5EF4-FFF2-40B4-BE49-F238E27FC236}">
              <a16:creationId xmlns:a16="http://schemas.microsoft.com/office/drawing/2014/main" id="{6E27DC1A-EBFA-3F44-8F38-DE56880F32C1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14866"/>
    <xdr:sp macro="" textlink="">
      <xdr:nvSpPr>
        <xdr:cNvPr id="1699" name="Text Box 24">
          <a:extLst>
            <a:ext uri="{FF2B5EF4-FFF2-40B4-BE49-F238E27FC236}">
              <a16:creationId xmlns:a16="http://schemas.microsoft.com/office/drawing/2014/main" id="{D8FD8F0A-9B68-3E40-A062-10BEEC0C592E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700" name="Text Box 13">
          <a:extLst>
            <a:ext uri="{FF2B5EF4-FFF2-40B4-BE49-F238E27FC236}">
              <a16:creationId xmlns:a16="http://schemas.microsoft.com/office/drawing/2014/main" id="{848488BC-CA29-244B-AA2B-36B0B4FF3112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701" name="Text Box 13">
          <a:extLst>
            <a:ext uri="{FF2B5EF4-FFF2-40B4-BE49-F238E27FC236}">
              <a16:creationId xmlns:a16="http://schemas.microsoft.com/office/drawing/2014/main" id="{F229A8B6-2D78-F645-BD8B-60D9EB64B5AC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14866"/>
    <xdr:sp macro="" textlink="">
      <xdr:nvSpPr>
        <xdr:cNvPr id="1702" name="Text Box 24">
          <a:extLst>
            <a:ext uri="{FF2B5EF4-FFF2-40B4-BE49-F238E27FC236}">
              <a16:creationId xmlns:a16="http://schemas.microsoft.com/office/drawing/2014/main" id="{A7C6C3EC-D34C-CD48-BC0D-E48522606867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14866"/>
    <xdr:sp macro="" textlink="">
      <xdr:nvSpPr>
        <xdr:cNvPr id="1703" name="Text Box 24">
          <a:extLst>
            <a:ext uri="{FF2B5EF4-FFF2-40B4-BE49-F238E27FC236}">
              <a16:creationId xmlns:a16="http://schemas.microsoft.com/office/drawing/2014/main" id="{C5C8E0D4-DA8D-8746-8AF1-E0AB02520375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704" name="Text Box 13">
          <a:extLst>
            <a:ext uri="{FF2B5EF4-FFF2-40B4-BE49-F238E27FC236}">
              <a16:creationId xmlns:a16="http://schemas.microsoft.com/office/drawing/2014/main" id="{42306687-BDEF-C743-AAC6-257E544F6C84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3987</xdr:row>
      <xdr:rowOff>0</xdr:rowOff>
    </xdr:from>
    <xdr:ext cx="75670" cy="424391"/>
    <xdr:sp macro="" textlink="">
      <xdr:nvSpPr>
        <xdr:cNvPr id="1705" name="Text Box 13">
          <a:extLst>
            <a:ext uri="{FF2B5EF4-FFF2-40B4-BE49-F238E27FC236}">
              <a16:creationId xmlns:a16="http://schemas.microsoft.com/office/drawing/2014/main" id="{A0F4DBAF-FFD1-5F44-9087-8315083B48C2}"/>
            </a:ext>
          </a:extLst>
        </xdr:cNvPr>
        <xdr:cNvSpPr txBox="1">
          <a:spLocks noChangeArrowheads="1"/>
        </xdr:cNvSpPr>
      </xdr:nvSpPr>
      <xdr:spPr bwMode="auto">
        <a:xfrm>
          <a:off x="1530350" y="7014591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706" name="Text Box 13">
          <a:extLst>
            <a:ext uri="{FF2B5EF4-FFF2-40B4-BE49-F238E27FC236}">
              <a16:creationId xmlns:a16="http://schemas.microsoft.com/office/drawing/2014/main" id="{204195D7-DA2A-4240-B729-EF0D26F67814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707" name="Text Box 13">
          <a:extLst>
            <a:ext uri="{FF2B5EF4-FFF2-40B4-BE49-F238E27FC236}">
              <a16:creationId xmlns:a16="http://schemas.microsoft.com/office/drawing/2014/main" id="{2821160A-E4BA-CA4C-AAD8-EB4E814A828E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14866"/>
    <xdr:sp macro="" textlink="">
      <xdr:nvSpPr>
        <xdr:cNvPr id="1708" name="Text Box 24">
          <a:extLst>
            <a:ext uri="{FF2B5EF4-FFF2-40B4-BE49-F238E27FC236}">
              <a16:creationId xmlns:a16="http://schemas.microsoft.com/office/drawing/2014/main" id="{DB4315B8-2BE7-1C43-A48B-5B8404E07614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709" name="Text Box 13">
          <a:extLst>
            <a:ext uri="{FF2B5EF4-FFF2-40B4-BE49-F238E27FC236}">
              <a16:creationId xmlns:a16="http://schemas.microsoft.com/office/drawing/2014/main" id="{EE57DAEB-AEDB-EB4A-B1A5-3753D8B8DC57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710" name="Text Box 13">
          <a:extLst>
            <a:ext uri="{FF2B5EF4-FFF2-40B4-BE49-F238E27FC236}">
              <a16:creationId xmlns:a16="http://schemas.microsoft.com/office/drawing/2014/main" id="{1EE94227-7D4F-8B4E-A8EA-4C915A0E19F2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14866"/>
    <xdr:sp macro="" textlink="">
      <xdr:nvSpPr>
        <xdr:cNvPr id="1711" name="Text Box 24">
          <a:extLst>
            <a:ext uri="{FF2B5EF4-FFF2-40B4-BE49-F238E27FC236}">
              <a16:creationId xmlns:a16="http://schemas.microsoft.com/office/drawing/2014/main" id="{D73F255B-E337-4043-BBFF-6B0236B0D29E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14866"/>
    <xdr:sp macro="" textlink="">
      <xdr:nvSpPr>
        <xdr:cNvPr id="1712" name="Text Box 24">
          <a:extLst>
            <a:ext uri="{FF2B5EF4-FFF2-40B4-BE49-F238E27FC236}">
              <a16:creationId xmlns:a16="http://schemas.microsoft.com/office/drawing/2014/main" id="{B9C99F57-A315-4346-8B7C-3E18CED847AC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713" name="Text Box 13">
          <a:extLst>
            <a:ext uri="{FF2B5EF4-FFF2-40B4-BE49-F238E27FC236}">
              <a16:creationId xmlns:a16="http://schemas.microsoft.com/office/drawing/2014/main" id="{FA575CC4-C8C9-8441-B94C-4596D2E210B7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714" name="Text Box 13">
          <a:extLst>
            <a:ext uri="{FF2B5EF4-FFF2-40B4-BE49-F238E27FC236}">
              <a16:creationId xmlns:a16="http://schemas.microsoft.com/office/drawing/2014/main" id="{4C3C85B4-BDAE-6141-8CE5-ACA50838B0DB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715" name="Text Box 13">
          <a:extLst>
            <a:ext uri="{FF2B5EF4-FFF2-40B4-BE49-F238E27FC236}">
              <a16:creationId xmlns:a16="http://schemas.microsoft.com/office/drawing/2014/main" id="{0FFBDDAE-3C1C-5144-A9EE-59E018420349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716" name="Text Box 13">
          <a:extLst>
            <a:ext uri="{FF2B5EF4-FFF2-40B4-BE49-F238E27FC236}">
              <a16:creationId xmlns:a16="http://schemas.microsoft.com/office/drawing/2014/main" id="{092FA165-3273-DB45-AE55-221B420DC61E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14866"/>
    <xdr:sp macro="" textlink="">
      <xdr:nvSpPr>
        <xdr:cNvPr id="1717" name="Text Box 24">
          <a:extLst>
            <a:ext uri="{FF2B5EF4-FFF2-40B4-BE49-F238E27FC236}">
              <a16:creationId xmlns:a16="http://schemas.microsoft.com/office/drawing/2014/main" id="{C44869BA-7D33-8F4A-8548-694B139DA582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718" name="Text Box 13">
          <a:extLst>
            <a:ext uri="{FF2B5EF4-FFF2-40B4-BE49-F238E27FC236}">
              <a16:creationId xmlns:a16="http://schemas.microsoft.com/office/drawing/2014/main" id="{817BF08B-B601-B646-819D-82B34D6B7C9C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719" name="Text Box 13">
          <a:extLst>
            <a:ext uri="{FF2B5EF4-FFF2-40B4-BE49-F238E27FC236}">
              <a16:creationId xmlns:a16="http://schemas.microsoft.com/office/drawing/2014/main" id="{568FA13A-2B99-BF42-BB9C-069E34C2238C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14866"/>
    <xdr:sp macro="" textlink="">
      <xdr:nvSpPr>
        <xdr:cNvPr id="1720" name="Text Box 24">
          <a:extLst>
            <a:ext uri="{FF2B5EF4-FFF2-40B4-BE49-F238E27FC236}">
              <a16:creationId xmlns:a16="http://schemas.microsoft.com/office/drawing/2014/main" id="{23F82AF1-AFC1-E245-AE07-16C4BA09768A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14866"/>
    <xdr:sp macro="" textlink="">
      <xdr:nvSpPr>
        <xdr:cNvPr id="1721" name="Text Box 24">
          <a:extLst>
            <a:ext uri="{FF2B5EF4-FFF2-40B4-BE49-F238E27FC236}">
              <a16:creationId xmlns:a16="http://schemas.microsoft.com/office/drawing/2014/main" id="{D12520C8-9C37-6140-8179-CD67EC2DACC0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722" name="Text Box 13">
          <a:extLst>
            <a:ext uri="{FF2B5EF4-FFF2-40B4-BE49-F238E27FC236}">
              <a16:creationId xmlns:a16="http://schemas.microsoft.com/office/drawing/2014/main" id="{B59066CC-BBE8-C04D-89A7-8184CDED90D3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723" name="Text Box 13">
          <a:extLst>
            <a:ext uri="{FF2B5EF4-FFF2-40B4-BE49-F238E27FC236}">
              <a16:creationId xmlns:a16="http://schemas.microsoft.com/office/drawing/2014/main" id="{2948C5C9-EDE6-764C-AA53-3C25FA827DAC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724" name="Text Box 13">
          <a:extLst>
            <a:ext uri="{FF2B5EF4-FFF2-40B4-BE49-F238E27FC236}">
              <a16:creationId xmlns:a16="http://schemas.microsoft.com/office/drawing/2014/main" id="{A75E4DD0-70B0-8A45-B9A3-98ED4871AC04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725" name="Text Box 13">
          <a:extLst>
            <a:ext uri="{FF2B5EF4-FFF2-40B4-BE49-F238E27FC236}">
              <a16:creationId xmlns:a16="http://schemas.microsoft.com/office/drawing/2014/main" id="{6346998B-A37B-CD46-868E-9894544D432D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14866"/>
    <xdr:sp macro="" textlink="">
      <xdr:nvSpPr>
        <xdr:cNvPr id="1726" name="Text Box 24">
          <a:extLst>
            <a:ext uri="{FF2B5EF4-FFF2-40B4-BE49-F238E27FC236}">
              <a16:creationId xmlns:a16="http://schemas.microsoft.com/office/drawing/2014/main" id="{CDA2A94A-1CA1-D141-B597-0265C426CE22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727" name="Text Box 13">
          <a:extLst>
            <a:ext uri="{FF2B5EF4-FFF2-40B4-BE49-F238E27FC236}">
              <a16:creationId xmlns:a16="http://schemas.microsoft.com/office/drawing/2014/main" id="{8B940A34-5A35-C34C-A5F2-4BA944BA02F0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728" name="Text Box 13">
          <a:extLst>
            <a:ext uri="{FF2B5EF4-FFF2-40B4-BE49-F238E27FC236}">
              <a16:creationId xmlns:a16="http://schemas.microsoft.com/office/drawing/2014/main" id="{A8B044CE-7379-C54C-A337-0C1747398FDC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14866"/>
    <xdr:sp macro="" textlink="">
      <xdr:nvSpPr>
        <xdr:cNvPr id="1729" name="Text Box 24">
          <a:extLst>
            <a:ext uri="{FF2B5EF4-FFF2-40B4-BE49-F238E27FC236}">
              <a16:creationId xmlns:a16="http://schemas.microsoft.com/office/drawing/2014/main" id="{82A9AB7A-DB52-CD44-A521-35E0B97C9A86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14866"/>
    <xdr:sp macro="" textlink="">
      <xdr:nvSpPr>
        <xdr:cNvPr id="1730" name="Text Box 24">
          <a:extLst>
            <a:ext uri="{FF2B5EF4-FFF2-40B4-BE49-F238E27FC236}">
              <a16:creationId xmlns:a16="http://schemas.microsoft.com/office/drawing/2014/main" id="{ECE3B759-B5D3-5F4B-AFD6-32EB039AC1B4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14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731" name="Text Box 13">
          <a:extLst>
            <a:ext uri="{FF2B5EF4-FFF2-40B4-BE49-F238E27FC236}">
              <a16:creationId xmlns:a16="http://schemas.microsoft.com/office/drawing/2014/main" id="{FD2640DD-4347-454F-9CAD-30AE79B0F26C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3988</xdr:row>
      <xdr:rowOff>0</xdr:rowOff>
    </xdr:from>
    <xdr:ext cx="75670" cy="424391"/>
    <xdr:sp macro="" textlink="">
      <xdr:nvSpPr>
        <xdr:cNvPr id="1732" name="Text Box 13">
          <a:extLst>
            <a:ext uri="{FF2B5EF4-FFF2-40B4-BE49-F238E27FC236}">
              <a16:creationId xmlns:a16="http://schemas.microsoft.com/office/drawing/2014/main" id="{241999D3-90F7-A148-8572-E1B679226278}"/>
            </a:ext>
          </a:extLst>
        </xdr:cNvPr>
        <xdr:cNvSpPr txBox="1">
          <a:spLocks noChangeArrowheads="1"/>
        </xdr:cNvSpPr>
      </xdr:nvSpPr>
      <xdr:spPr bwMode="auto">
        <a:xfrm>
          <a:off x="1530350" y="701624200"/>
          <a:ext cx="75670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733" name="Text Box 13">
          <a:extLst>
            <a:ext uri="{FF2B5EF4-FFF2-40B4-BE49-F238E27FC236}">
              <a16:creationId xmlns:a16="http://schemas.microsoft.com/office/drawing/2014/main" id="{0F134D3D-E645-2245-807B-AFFD0EB29C5F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734" name="Text Box 13">
          <a:extLst>
            <a:ext uri="{FF2B5EF4-FFF2-40B4-BE49-F238E27FC236}">
              <a16:creationId xmlns:a16="http://schemas.microsoft.com/office/drawing/2014/main" id="{A4451427-939C-D44D-95A3-00DFFB32B2E6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1735" name="Text Box 24">
          <a:extLst>
            <a:ext uri="{FF2B5EF4-FFF2-40B4-BE49-F238E27FC236}">
              <a16:creationId xmlns:a16="http://schemas.microsoft.com/office/drawing/2014/main" id="{36CE6332-783D-0147-8158-B04A2C5E7E4C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736" name="Text Box 13">
          <a:extLst>
            <a:ext uri="{FF2B5EF4-FFF2-40B4-BE49-F238E27FC236}">
              <a16:creationId xmlns:a16="http://schemas.microsoft.com/office/drawing/2014/main" id="{4E0E5158-52AC-C04F-ABB5-3FA8C53DD377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737" name="Text Box 13">
          <a:extLst>
            <a:ext uri="{FF2B5EF4-FFF2-40B4-BE49-F238E27FC236}">
              <a16:creationId xmlns:a16="http://schemas.microsoft.com/office/drawing/2014/main" id="{2B0B86F6-FD49-3E48-8D04-E768E08F9450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1738" name="Text Box 24">
          <a:extLst>
            <a:ext uri="{FF2B5EF4-FFF2-40B4-BE49-F238E27FC236}">
              <a16:creationId xmlns:a16="http://schemas.microsoft.com/office/drawing/2014/main" id="{2AE72711-6336-8B4B-8156-6FF48CEB1294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1739" name="Text Box 24">
          <a:extLst>
            <a:ext uri="{FF2B5EF4-FFF2-40B4-BE49-F238E27FC236}">
              <a16:creationId xmlns:a16="http://schemas.microsoft.com/office/drawing/2014/main" id="{4AAB92AE-44E6-4243-A40E-97C89B5086CB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740" name="Text Box 13">
          <a:extLst>
            <a:ext uri="{FF2B5EF4-FFF2-40B4-BE49-F238E27FC236}">
              <a16:creationId xmlns:a16="http://schemas.microsoft.com/office/drawing/2014/main" id="{0771149A-5871-5D40-841B-3C46AE32DBB1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741" name="Text Box 13">
          <a:extLst>
            <a:ext uri="{FF2B5EF4-FFF2-40B4-BE49-F238E27FC236}">
              <a16:creationId xmlns:a16="http://schemas.microsoft.com/office/drawing/2014/main" id="{2D684569-8BBF-0C47-9593-62420DA21726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742" name="Text Box 13">
          <a:extLst>
            <a:ext uri="{FF2B5EF4-FFF2-40B4-BE49-F238E27FC236}">
              <a16:creationId xmlns:a16="http://schemas.microsoft.com/office/drawing/2014/main" id="{3FD4B6B7-FB7B-3A43-B8A0-DD6EFAC40A73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743" name="Text Box 13">
          <a:extLst>
            <a:ext uri="{FF2B5EF4-FFF2-40B4-BE49-F238E27FC236}">
              <a16:creationId xmlns:a16="http://schemas.microsoft.com/office/drawing/2014/main" id="{232627AE-E949-1247-A536-473262F81F0C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1744" name="Text Box 24">
          <a:extLst>
            <a:ext uri="{FF2B5EF4-FFF2-40B4-BE49-F238E27FC236}">
              <a16:creationId xmlns:a16="http://schemas.microsoft.com/office/drawing/2014/main" id="{472A6A79-0DAB-A643-80E6-14ECE08F8BFD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745" name="Text Box 13">
          <a:extLst>
            <a:ext uri="{FF2B5EF4-FFF2-40B4-BE49-F238E27FC236}">
              <a16:creationId xmlns:a16="http://schemas.microsoft.com/office/drawing/2014/main" id="{AEE296C1-1200-AF49-A7FF-BC4DE411CAE5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746" name="Text Box 13">
          <a:extLst>
            <a:ext uri="{FF2B5EF4-FFF2-40B4-BE49-F238E27FC236}">
              <a16:creationId xmlns:a16="http://schemas.microsoft.com/office/drawing/2014/main" id="{AEF71F09-09BE-B249-BF39-6411E307A06C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1747" name="Text Box 24">
          <a:extLst>
            <a:ext uri="{FF2B5EF4-FFF2-40B4-BE49-F238E27FC236}">
              <a16:creationId xmlns:a16="http://schemas.microsoft.com/office/drawing/2014/main" id="{9554978B-A22D-1446-B401-F066F061314F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1748" name="Text Box 24">
          <a:extLst>
            <a:ext uri="{FF2B5EF4-FFF2-40B4-BE49-F238E27FC236}">
              <a16:creationId xmlns:a16="http://schemas.microsoft.com/office/drawing/2014/main" id="{EE7AE230-EAC8-B74E-9BEA-29D2CC908482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749" name="Text Box 13">
          <a:extLst>
            <a:ext uri="{FF2B5EF4-FFF2-40B4-BE49-F238E27FC236}">
              <a16:creationId xmlns:a16="http://schemas.microsoft.com/office/drawing/2014/main" id="{88598A27-6D40-C543-A13C-8C8454105183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750" name="Text Box 13">
          <a:extLst>
            <a:ext uri="{FF2B5EF4-FFF2-40B4-BE49-F238E27FC236}">
              <a16:creationId xmlns:a16="http://schemas.microsoft.com/office/drawing/2014/main" id="{26D2790A-72FE-D246-8FD7-1FDC8269443D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751" name="Text Box 13">
          <a:extLst>
            <a:ext uri="{FF2B5EF4-FFF2-40B4-BE49-F238E27FC236}">
              <a16:creationId xmlns:a16="http://schemas.microsoft.com/office/drawing/2014/main" id="{F967E6F3-1384-474C-A9DB-9B2641E754D8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752" name="Text Box 13">
          <a:extLst>
            <a:ext uri="{FF2B5EF4-FFF2-40B4-BE49-F238E27FC236}">
              <a16:creationId xmlns:a16="http://schemas.microsoft.com/office/drawing/2014/main" id="{BDC58463-C829-EF47-A8C2-7890CE8128A7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1753" name="Text Box 24">
          <a:extLst>
            <a:ext uri="{FF2B5EF4-FFF2-40B4-BE49-F238E27FC236}">
              <a16:creationId xmlns:a16="http://schemas.microsoft.com/office/drawing/2014/main" id="{1BE80230-89D9-5141-8C04-757BB2D6C593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754" name="Text Box 13">
          <a:extLst>
            <a:ext uri="{FF2B5EF4-FFF2-40B4-BE49-F238E27FC236}">
              <a16:creationId xmlns:a16="http://schemas.microsoft.com/office/drawing/2014/main" id="{5009C9A2-9C75-C541-9B95-F18E787A6C87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755" name="Text Box 13">
          <a:extLst>
            <a:ext uri="{FF2B5EF4-FFF2-40B4-BE49-F238E27FC236}">
              <a16:creationId xmlns:a16="http://schemas.microsoft.com/office/drawing/2014/main" id="{31677275-10F4-4D4F-8CA7-13A229728E94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1756" name="Text Box 24">
          <a:extLst>
            <a:ext uri="{FF2B5EF4-FFF2-40B4-BE49-F238E27FC236}">
              <a16:creationId xmlns:a16="http://schemas.microsoft.com/office/drawing/2014/main" id="{EA1DA55F-013C-F840-926D-D8DDD2EC7594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1757" name="Text Box 24">
          <a:extLst>
            <a:ext uri="{FF2B5EF4-FFF2-40B4-BE49-F238E27FC236}">
              <a16:creationId xmlns:a16="http://schemas.microsoft.com/office/drawing/2014/main" id="{FBC815DA-387D-A343-B941-3F54554C72CB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758" name="Text Box 13">
          <a:extLst>
            <a:ext uri="{FF2B5EF4-FFF2-40B4-BE49-F238E27FC236}">
              <a16:creationId xmlns:a16="http://schemas.microsoft.com/office/drawing/2014/main" id="{A67E3A04-0ABC-3C4F-A565-6D97760C6371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759" name="Text Box 13">
          <a:extLst>
            <a:ext uri="{FF2B5EF4-FFF2-40B4-BE49-F238E27FC236}">
              <a16:creationId xmlns:a16="http://schemas.microsoft.com/office/drawing/2014/main" id="{124201A1-3ED1-5245-AFF3-4A0251ABF3E1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3992</xdr:row>
      <xdr:rowOff>0</xdr:rowOff>
    </xdr:from>
    <xdr:to>
      <xdr:col>1</xdr:col>
      <xdr:colOff>65087</xdr:colOff>
      <xdr:row>3994</xdr:row>
      <xdr:rowOff>47626</xdr:rowOff>
    </xdr:to>
    <xdr:sp macro="" textlink="">
      <xdr:nvSpPr>
        <xdr:cNvPr id="1760" name="Text Box 13">
          <a:extLst>
            <a:ext uri="{FF2B5EF4-FFF2-40B4-BE49-F238E27FC236}">
              <a16:creationId xmlns:a16="http://schemas.microsoft.com/office/drawing/2014/main" id="{4766DA21-3908-B646-A2BA-10FE4B130F3C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3992</xdr:row>
      <xdr:rowOff>0</xdr:rowOff>
    </xdr:from>
    <xdr:to>
      <xdr:col>1</xdr:col>
      <xdr:colOff>65087</xdr:colOff>
      <xdr:row>3994</xdr:row>
      <xdr:rowOff>47626</xdr:rowOff>
    </xdr:to>
    <xdr:sp macro="" textlink="">
      <xdr:nvSpPr>
        <xdr:cNvPr id="1761" name="Text Box 13">
          <a:extLst>
            <a:ext uri="{FF2B5EF4-FFF2-40B4-BE49-F238E27FC236}">
              <a16:creationId xmlns:a16="http://schemas.microsoft.com/office/drawing/2014/main" id="{D217DC83-22AC-DF4A-A4A6-3A647B215A58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3992</xdr:row>
      <xdr:rowOff>0</xdr:rowOff>
    </xdr:from>
    <xdr:to>
      <xdr:col>1</xdr:col>
      <xdr:colOff>65087</xdr:colOff>
      <xdr:row>3994</xdr:row>
      <xdr:rowOff>38101</xdr:rowOff>
    </xdr:to>
    <xdr:sp macro="" textlink="">
      <xdr:nvSpPr>
        <xdr:cNvPr id="1762" name="Text Box 24">
          <a:extLst>
            <a:ext uri="{FF2B5EF4-FFF2-40B4-BE49-F238E27FC236}">
              <a16:creationId xmlns:a16="http://schemas.microsoft.com/office/drawing/2014/main" id="{A12ACA06-A735-084D-8547-005863621263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3992</xdr:row>
      <xdr:rowOff>0</xdr:rowOff>
    </xdr:from>
    <xdr:to>
      <xdr:col>1</xdr:col>
      <xdr:colOff>65087</xdr:colOff>
      <xdr:row>3994</xdr:row>
      <xdr:rowOff>47626</xdr:rowOff>
    </xdr:to>
    <xdr:sp macro="" textlink="">
      <xdr:nvSpPr>
        <xdr:cNvPr id="1763" name="Text Box 13">
          <a:extLst>
            <a:ext uri="{FF2B5EF4-FFF2-40B4-BE49-F238E27FC236}">
              <a16:creationId xmlns:a16="http://schemas.microsoft.com/office/drawing/2014/main" id="{26496195-BF1A-3947-840E-36D7C873683D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3992</xdr:row>
      <xdr:rowOff>0</xdr:rowOff>
    </xdr:from>
    <xdr:to>
      <xdr:col>1</xdr:col>
      <xdr:colOff>65087</xdr:colOff>
      <xdr:row>3994</xdr:row>
      <xdr:rowOff>47626</xdr:rowOff>
    </xdr:to>
    <xdr:sp macro="" textlink="">
      <xdr:nvSpPr>
        <xdr:cNvPr id="1764" name="Text Box 13">
          <a:extLst>
            <a:ext uri="{FF2B5EF4-FFF2-40B4-BE49-F238E27FC236}">
              <a16:creationId xmlns:a16="http://schemas.microsoft.com/office/drawing/2014/main" id="{40655717-3571-9547-8CDA-4E42C3B01F95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3992</xdr:row>
      <xdr:rowOff>0</xdr:rowOff>
    </xdr:from>
    <xdr:to>
      <xdr:col>1</xdr:col>
      <xdr:colOff>65087</xdr:colOff>
      <xdr:row>3994</xdr:row>
      <xdr:rowOff>38101</xdr:rowOff>
    </xdr:to>
    <xdr:sp macro="" textlink="">
      <xdr:nvSpPr>
        <xdr:cNvPr id="1765" name="Text Box 24">
          <a:extLst>
            <a:ext uri="{FF2B5EF4-FFF2-40B4-BE49-F238E27FC236}">
              <a16:creationId xmlns:a16="http://schemas.microsoft.com/office/drawing/2014/main" id="{D8A138AB-BDD4-124F-A6BF-A174B7902F12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3992</xdr:row>
      <xdr:rowOff>0</xdr:rowOff>
    </xdr:from>
    <xdr:to>
      <xdr:col>1</xdr:col>
      <xdr:colOff>65087</xdr:colOff>
      <xdr:row>3994</xdr:row>
      <xdr:rowOff>38101</xdr:rowOff>
    </xdr:to>
    <xdr:sp macro="" textlink="">
      <xdr:nvSpPr>
        <xdr:cNvPr id="1766" name="Text Box 24">
          <a:extLst>
            <a:ext uri="{FF2B5EF4-FFF2-40B4-BE49-F238E27FC236}">
              <a16:creationId xmlns:a16="http://schemas.microsoft.com/office/drawing/2014/main" id="{025B2632-CD09-3E4A-9D7D-ADF15FD1EE5F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3992</xdr:row>
      <xdr:rowOff>0</xdr:rowOff>
    </xdr:from>
    <xdr:to>
      <xdr:col>1</xdr:col>
      <xdr:colOff>65087</xdr:colOff>
      <xdr:row>3994</xdr:row>
      <xdr:rowOff>47626</xdr:rowOff>
    </xdr:to>
    <xdr:sp macro="" textlink="">
      <xdr:nvSpPr>
        <xdr:cNvPr id="1767" name="Text Box 13">
          <a:extLst>
            <a:ext uri="{FF2B5EF4-FFF2-40B4-BE49-F238E27FC236}">
              <a16:creationId xmlns:a16="http://schemas.microsoft.com/office/drawing/2014/main" id="{C6872283-EF6A-BA4F-944A-35E5EADB3627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3992</xdr:row>
      <xdr:rowOff>0</xdr:rowOff>
    </xdr:from>
    <xdr:to>
      <xdr:col>1</xdr:col>
      <xdr:colOff>65087</xdr:colOff>
      <xdr:row>3994</xdr:row>
      <xdr:rowOff>47626</xdr:rowOff>
    </xdr:to>
    <xdr:sp macro="" textlink="">
      <xdr:nvSpPr>
        <xdr:cNvPr id="1768" name="Text Box 13">
          <a:extLst>
            <a:ext uri="{FF2B5EF4-FFF2-40B4-BE49-F238E27FC236}">
              <a16:creationId xmlns:a16="http://schemas.microsoft.com/office/drawing/2014/main" id="{655CF449-183D-F640-9B7D-F0FF13E732AD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3992</xdr:row>
      <xdr:rowOff>0</xdr:rowOff>
    </xdr:from>
    <xdr:to>
      <xdr:col>1</xdr:col>
      <xdr:colOff>65087</xdr:colOff>
      <xdr:row>3994</xdr:row>
      <xdr:rowOff>47626</xdr:rowOff>
    </xdr:to>
    <xdr:sp macro="" textlink="">
      <xdr:nvSpPr>
        <xdr:cNvPr id="1769" name="Text Box 13">
          <a:extLst>
            <a:ext uri="{FF2B5EF4-FFF2-40B4-BE49-F238E27FC236}">
              <a16:creationId xmlns:a16="http://schemas.microsoft.com/office/drawing/2014/main" id="{1E6BE6CD-CBBB-2E49-ADC5-C15C33B90504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3992</xdr:row>
      <xdr:rowOff>0</xdr:rowOff>
    </xdr:from>
    <xdr:to>
      <xdr:col>1</xdr:col>
      <xdr:colOff>65087</xdr:colOff>
      <xdr:row>3994</xdr:row>
      <xdr:rowOff>47626</xdr:rowOff>
    </xdr:to>
    <xdr:sp macro="" textlink="">
      <xdr:nvSpPr>
        <xdr:cNvPr id="1770" name="Text Box 13">
          <a:extLst>
            <a:ext uri="{FF2B5EF4-FFF2-40B4-BE49-F238E27FC236}">
              <a16:creationId xmlns:a16="http://schemas.microsoft.com/office/drawing/2014/main" id="{2847704B-84E0-A94D-9D88-849CB4F30C77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3992</xdr:row>
      <xdr:rowOff>0</xdr:rowOff>
    </xdr:from>
    <xdr:to>
      <xdr:col>1</xdr:col>
      <xdr:colOff>65087</xdr:colOff>
      <xdr:row>3994</xdr:row>
      <xdr:rowOff>38101</xdr:rowOff>
    </xdr:to>
    <xdr:sp macro="" textlink="">
      <xdr:nvSpPr>
        <xdr:cNvPr id="1771" name="Text Box 24">
          <a:extLst>
            <a:ext uri="{FF2B5EF4-FFF2-40B4-BE49-F238E27FC236}">
              <a16:creationId xmlns:a16="http://schemas.microsoft.com/office/drawing/2014/main" id="{B2F3CFFD-4AE4-454F-AEE2-D33A985AD1C5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3992</xdr:row>
      <xdr:rowOff>0</xdr:rowOff>
    </xdr:from>
    <xdr:to>
      <xdr:col>1</xdr:col>
      <xdr:colOff>65087</xdr:colOff>
      <xdr:row>3994</xdr:row>
      <xdr:rowOff>47626</xdr:rowOff>
    </xdr:to>
    <xdr:sp macro="" textlink="">
      <xdr:nvSpPr>
        <xdr:cNvPr id="1772" name="Text Box 13">
          <a:extLst>
            <a:ext uri="{FF2B5EF4-FFF2-40B4-BE49-F238E27FC236}">
              <a16:creationId xmlns:a16="http://schemas.microsoft.com/office/drawing/2014/main" id="{DCC9A24F-D9FD-C440-BF6C-504FC74F5BCA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3992</xdr:row>
      <xdr:rowOff>0</xdr:rowOff>
    </xdr:from>
    <xdr:to>
      <xdr:col>1</xdr:col>
      <xdr:colOff>65087</xdr:colOff>
      <xdr:row>3994</xdr:row>
      <xdr:rowOff>47626</xdr:rowOff>
    </xdr:to>
    <xdr:sp macro="" textlink="">
      <xdr:nvSpPr>
        <xdr:cNvPr id="1773" name="Text Box 13">
          <a:extLst>
            <a:ext uri="{FF2B5EF4-FFF2-40B4-BE49-F238E27FC236}">
              <a16:creationId xmlns:a16="http://schemas.microsoft.com/office/drawing/2014/main" id="{E3D5E3E0-1ECD-824B-B785-21C946FBC047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3992</xdr:row>
      <xdr:rowOff>0</xdr:rowOff>
    </xdr:from>
    <xdr:to>
      <xdr:col>1</xdr:col>
      <xdr:colOff>65087</xdr:colOff>
      <xdr:row>3994</xdr:row>
      <xdr:rowOff>38101</xdr:rowOff>
    </xdr:to>
    <xdr:sp macro="" textlink="">
      <xdr:nvSpPr>
        <xdr:cNvPr id="1774" name="Text Box 24">
          <a:extLst>
            <a:ext uri="{FF2B5EF4-FFF2-40B4-BE49-F238E27FC236}">
              <a16:creationId xmlns:a16="http://schemas.microsoft.com/office/drawing/2014/main" id="{6A5315C3-1A62-6D43-AFDD-132359796A6D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3992</xdr:row>
      <xdr:rowOff>0</xdr:rowOff>
    </xdr:from>
    <xdr:to>
      <xdr:col>1</xdr:col>
      <xdr:colOff>65087</xdr:colOff>
      <xdr:row>3994</xdr:row>
      <xdr:rowOff>38101</xdr:rowOff>
    </xdr:to>
    <xdr:sp macro="" textlink="">
      <xdr:nvSpPr>
        <xdr:cNvPr id="1775" name="Text Box 24">
          <a:extLst>
            <a:ext uri="{FF2B5EF4-FFF2-40B4-BE49-F238E27FC236}">
              <a16:creationId xmlns:a16="http://schemas.microsoft.com/office/drawing/2014/main" id="{48EF57F3-5B32-3344-B686-E8551A16ECA2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3992</xdr:row>
      <xdr:rowOff>0</xdr:rowOff>
    </xdr:from>
    <xdr:to>
      <xdr:col>1</xdr:col>
      <xdr:colOff>65087</xdr:colOff>
      <xdr:row>3994</xdr:row>
      <xdr:rowOff>47626</xdr:rowOff>
    </xdr:to>
    <xdr:sp macro="" textlink="">
      <xdr:nvSpPr>
        <xdr:cNvPr id="1776" name="Text Box 13">
          <a:extLst>
            <a:ext uri="{FF2B5EF4-FFF2-40B4-BE49-F238E27FC236}">
              <a16:creationId xmlns:a16="http://schemas.microsoft.com/office/drawing/2014/main" id="{F501BAA5-1E9F-474D-B0AC-AAF4437AD1DB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3992</xdr:row>
      <xdr:rowOff>0</xdr:rowOff>
    </xdr:from>
    <xdr:to>
      <xdr:col>1</xdr:col>
      <xdr:colOff>65087</xdr:colOff>
      <xdr:row>3994</xdr:row>
      <xdr:rowOff>47626</xdr:rowOff>
    </xdr:to>
    <xdr:sp macro="" textlink="">
      <xdr:nvSpPr>
        <xdr:cNvPr id="1777" name="Text Box 13">
          <a:extLst>
            <a:ext uri="{FF2B5EF4-FFF2-40B4-BE49-F238E27FC236}">
              <a16:creationId xmlns:a16="http://schemas.microsoft.com/office/drawing/2014/main" id="{4A15FBB8-0496-2F4E-B6BA-35E40FEE11F3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3992</xdr:row>
      <xdr:rowOff>0</xdr:rowOff>
    </xdr:from>
    <xdr:to>
      <xdr:col>1</xdr:col>
      <xdr:colOff>65087</xdr:colOff>
      <xdr:row>3994</xdr:row>
      <xdr:rowOff>47626</xdr:rowOff>
    </xdr:to>
    <xdr:sp macro="" textlink="">
      <xdr:nvSpPr>
        <xdr:cNvPr id="1778" name="Text Box 13">
          <a:extLst>
            <a:ext uri="{FF2B5EF4-FFF2-40B4-BE49-F238E27FC236}">
              <a16:creationId xmlns:a16="http://schemas.microsoft.com/office/drawing/2014/main" id="{EF6D2D00-E198-8746-8ACA-42C8FE354201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3992</xdr:row>
      <xdr:rowOff>0</xdr:rowOff>
    </xdr:from>
    <xdr:to>
      <xdr:col>1</xdr:col>
      <xdr:colOff>65087</xdr:colOff>
      <xdr:row>3994</xdr:row>
      <xdr:rowOff>47626</xdr:rowOff>
    </xdr:to>
    <xdr:sp macro="" textlink="">
      <xdr:nvSpPr>
        <xdr:cNvPr id="1779" name="Text Box 13">
          <a:extLst>
            <a:ext uri="{FF2B5EF4-FFF2-40B4-BE49-F238E27FC236}">
              <a16:creationId xmlns:a16="http://schemas.microsoft.com/office/drawing/2014/main" id="{3BD5E4EA-1FC2-384D-A864-A857B7F218D5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3992</xdr:row>
      <xdr:rowOff>0</xdr:rowOff>
    </xdr:from>
    <xdr:to>
      <xdr:col>1</xdr:col>
      <xdr:colOff>65087</xdr:colOff>
      <xdr:row>3994</xdr:row>
      <xdr:rowOff>38101</xdr:rowOff>
    </xdr:to>
    <xdr:sp macro="" textlink="">
      <xdr:nvSpPr>
        <xdr:cNvPr id="1780" name="Text Box 24">
          <a:extLst>
            <a:ext uri="{FF2B5EF4-FFF2-40B4-BE49-F238E27FC236}">
              <a16:creationId xmlns:a16="http://schemas.microsoft.com/office/drawing/2014/main" id="{393B960A-BC5F-A442-A177-DCA4572A898D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3992</xdr:row>
      <xdr:rowOff>0</xdr:rowOff>
    </xdr:from>
    <xdr:to>
      <xdr:col>1</xdr:col>
      <xdr:colOff>65087</xdr:colOff>
      <xdr:row>3994</xdr:row>
      <xdr:rowOff>47626</xdr:rowOff>
    </xdr:to>
    <xdr:sp macro="" textlink="">
      <xdr:nvSpPr>
        <xdr:cNvPr id="1781" name="Text Box 13">
          <a:extLst>
            <a:ext uri="{FF2B5EF4-FFF2-40B4-BE49-F238E27FC236}">
              <a16:creationId xmlns:a16="http://schemas.microsoft.com/office/drawing/2014/main" id="{0FB3DB9D-86FB-244C-A83F-EA8E860E10E3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3992</xdr:row>
      <xdr:rowOff>0</xdr:rowOff>
    </xdr:from>
    <xdr:to>
      <xdr:col>1</xdr:col>
      <xdr:colOff>65087</xdr:colOff>
      <xdr:row>3994</xdr:row>
      <xdr:rowOff>47626</xdr:rowOff>
    </xdr:to>
    <xdr:sp macro="" textlink="">
      <xdr:nvSpPr>
        <xdr:cNvPr id="1782" name="Text Box 13">
          <a:extLst>
            <a:ext uri="{FF2B5EF4-FFF2-40B4-BE49-F238E27FC236}">
              <a16:creationId xmlns:a16="http://schemas.microsoft.com/office/drawing/2014/main" id="{91BD3D34-0901-4B4F-9B33-646D88A200F5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3992</xdr:row>
      <xdr:rowOff>0</xdr:rowOff>
    </xdr:from>
    <xdr:to>
      <xdr:col>1</xdr:col>
      <xdr:colOff>65087</xdr:colOff>
      <xdr:row>3994</xdr:row>
      <xdr:rowOff>38101</xdr:rowOff>
    </xdr:to>
    <xdr:sp macro="" textlink="">
      <xdr:nvSpPr>
        <xdr:cNvPr id="1783" name="Text Box 24">
          <a:extLst>
            <a:ext uri="{FF2B5EF4-FFF2-40B4-BE49-F238E27FC236}">
              <a16:creationId xmlns:a16="http://schemas.microsoft.com/office/drawing/2014/main" id="{AD017117-BD40-3B40-ADE0-91F9DA19949C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3992</xdr:row>
      <xdr:rowOff>0</xdr:rowOff>
    </xdr:from>
    <xdr:to>
      <xdr:col>1</xdr:col>
      <xdr:colOff>65087</xdr:colOff>
      <xdr:row>3994</xdr:row>
      <xdr:rowOff>38101</xdr:rowOff>
    </xdr:to>
    <xdr:sp macro="" textlink="">
      <xdr:nvSpPr>
        <xdr:cNvPr id="1784" name="Text Box 24">
          <a:extLst>
            <a:ext uri="{FF2B5EF4-FFF2-40B4-BE49-F238E27FC236}">
              <a16:creationId xmlns:a16="http://schemas.microsoft.com/office/drawing/2014/main" id="{102FA1AE-9F29-5543-8E58-F533D556E905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3992</xdr:row>
      <xdr:rowOff>0</xdr:rowOff>
    </xdr:from>
    <xdr:to>
      <xdr:col>1</xdr:col>
      <xdr:colOff>65087</xdr:colOff>
      <xdr:row>3994</xdr:row>
      <xdr:rowOff>47626</xdr:rowOff>
    </xdr:to>
    <xdr:sp macro="" textlink="">
      <xdr:nvSpPr>
        <xdr:cNvPr id="1785" name="Text Box 13">
          <a:extLst>
            <a:ext uri="{FF2B5EF4-FFF2-40B4-BE49-F238E27FC236}">
              <a16:creationId xmlns:a16="http://schemas.microsoft.com/office/drawing/2014/main" id="{6B36AD32-4BC8-B943-BFFA-8A068B809C3E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3992</xdr:row>
      <xdr:rowOff>0</xdr:rowOff>
    </xdr:from>
    <xdr:to>
      <xdr:col>1</xdr:col>
      <xdr:colOff>65087</xdr:colOff>
      <xdr:row>3994</xdr:row>
      <xdr:rowOff>47626</xdr:rowOff>
    </xdr:to>
    <xdr:sp macro="" textlink="">
      <xdr:nvSpPr>
        <xdr:cNvPr id="1786" name="Text Box 13">
          <a:extLst>
            <a:ext uri="{FF2B5EF4-FFF2-40B4-BE49-F238E27FC236}">
              <a16:creationId xmlns:a16="http://schemas.microsoft.com/office/drawing/2014/main" id="{39BA8C76-7A07-D14E-B988-5D454C331A09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787" name="Text Box 13">
          <a:extLst>
            <a:ext uri="{FF2B5EF4-FFF2-40B4-BE49-F238E27FC236}">
              <a16:creationId xmlns:a16="http://schemas.microsoft.com/office/drawing/2014/main" id="{30FB8614-24C5-4C4F-B028-85418A035D06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788" name="Text Box 13">
          <a:extLst>
            <a:ext uri="{FF2B5EF4-FFF2-40B4-BE49-F238E27FC236}">
              <a16:creationId xmlns:a16="http://schemas.microsoft.com/office/drawing/2014/main" id="{CE4851D0-CE97-B84C-906B-66C9A7FA39BB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1789" name="Text Box 24">
          <a:extLst>
            <a:ext uri="{FF2B5EF4-FFF2-40B4-BE49-F238E27FC236}">
              <a16:creationId xmlns:a16="http://schemas.microsoft.com/office/drawing/2014/main" id="{D2B8D717-4FA2-8E4D-8D29-068CEE93F870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790" name="Text Box 13">
          <a:extLst>
            <a:ext uri="{FF2B5EF4-FFF2-40B4-BE49-F238E27FC236}">
              <a16:creationId xmlns:a16="http://schemas.microsoft.com/office/drawing/2014/main" id="{10EB1F71-34AC-AD4F-A224-67F00D1AC225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791" name="Text Box 13">
          <a:extLst>
            <a:ext uri="{FF2B5EF4-FFF2-40B4-BE49-F238E27FC236}">
              <a16:creationId xmlns:a16="http://schemas.microsoft.com/office/drawing/2014/main" id="{34E22370-BCF8-C348-B40B-6671FE033B64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1792" name="Text Box 24">
          <a:extLst>
            <a:ext uri="{FF2B5EF4-FFF2-40B4-BE49-F238E27FC236}">
              <a16:creationId xmlns:a16="http://schemas.microsoft.com/office/drawing/2014/main" id="{02A209E3-68E7-8D49-A48A-B398F3011B0D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1793" name="Text Box 24">
          <a:extLst>
            <a:ext uri="{FF2B5EF4-FFF2-40B4-BE49-F238E27FC236}">
              <a16:creationId xmlns:a16="http://schemas.microsoft.com/office/drawing/2014/main" id="{8F9A5B4F-6990-BD49-BEFC-26F3402FE0FD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794" name="Text Box 13">
          <a:extLst>
            <a:ext uri="{FF2B5EF4-FFF2-40B4-BE49-F238E27FC236}">
              <a16:creationId xmlns:a16="http://schemas.microsoft.com/office/drawing/2014/main" id="{B04908EE-3ED3-494F-93AD-E0273F24D00E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795" name="Text Box 13">
          <a:extLst>
            <a:ext uri="{FF2B5EF4-FFF2-40B4-BE49-F238E27FC236}">
              <a16:creationId xmlns:a16="http://schemas.microsoft.com/office/drawing/2014/main" id="{8547CBF4-C7EE-3B41-BE54-427910015E58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796" name="Text Box 13">
          <a:extLst>
            <a:ext uri="{FF2B5EF4-FFF2-40B4-BE49-F238E27FC236}">
              <a16:creationId xmlns:a16="http://schemas.microsoft.com/office/drawing/2014/main" id="{22E1E076-B7AA-8147-939C-034327B81811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797" name="Text Box 13">
          <a:extLst>
            <a:ext uri="{FF2B5EF4-FFF2-40B4-BE49-F238E27FC236}">
              <a16:creationId xmlns:a16="http://schemas.microsoft.com/office/drawing/2014/main" id="{55A27B7E-4D9A-9E4A-8A79-F9717CA376DA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1798" name="Text Box 24">
          <a:extLst>
            <a:ext uri="{FF2B5EF4-FFF2-40B4-BE49-F238E27FC236}">
              <a16:creationId xmlns:a16="http://schemas.microsoft.com/office/drawing/2014/main" id="{60D22B06-B709-7D4D-AF93-49A44F7F2D34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799" name="Text Box 13">
          <a:extLst>
            <a:ext uri="{FF2B5EF4-FFF2-40B4-BE49-F238E27FC236}">
              <a16:creationId xmlns:a16="http://schemas.microsoft.com/office/drawing/2014/main" id="{CB1B644C-1F88-F04E-9DF7-463170651C05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800" name="Text Box 13">
          <a:extLst>
            <a:ext uri="{FF2B5EF4-FFF2-40B4-BE49-F238E27FC236}">
              <a16:creationId xmlns:a16="http://schemas.microsoft.com/office/drawing/2014/main" id="{89C6393B-F1A8-6743-8E39-FAA1DA07D523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1801" name="Text Box 24">
          <a:extLst>
            <a:ext uri="{FF2B5EF4-FFF2-40B4-BE49-F238E27FC236}">
              <a16:creationId xmlns:a16="http://schemas.microsoft.com/office/drawing/2014/main" id="{0620FDA9-A133-4E45-8711-DBE5F5F29A64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1802" name="Text Box 24">
          <a:extLst>
            <a:ext uri="{FF2B5EF4-FFF2-40B4-BE49-F238E27FC236}">
              <a16:creationId xmlns:a16="http://schemas.microsoft.com/office/drawing/2014/main" id="{6CAD34AF-756E-2840-873D-D08C28DAEF20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803" name="Text Box 13">
          <a:extLst>
            <a:ext uri="{FF2B5EF4-FFF2-40B4-BE49-F238E27FC236}">
              <a16:creationId xmlns:a16="http://schemas.microsoft.com/office/drawing/2014/main" id="{42368A1B-55E1-DF40-AC2E-8A17991209DB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804" name="Text Box 13">
          <a:extLst>
            <a:ext uri="{FF2B5EF4-FFF2-40B4-BE49-F238E27FC236}">
              <a16:creationId xmlns:a16="http://schemas.microsoft.com/office/drawing/2014/main" id="{B79915B6-38E1-2B4A-B32B-61850C320A71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805" name="Text Box 13">
          <a:extLst>
            <a:ext uri="{FF2B5EF4-FFF2-40B4-BE49-F238E27FC236}">
              <a16:creationId xmlns:a16="http://schemas.microsoft.com/office/drawing/2014/main" id="{F579CE00-9E93-944C-8BA8-D1CD1614C584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806" name="Text Box 13">
          <a:extLst>
            <a:ext uri="{FF2B5EF4-FFF2-40B4-BE49-F238E27FC236}">
              <a16:creationId xmlns:a16="http://schemas.microsoft.com/office/drawing/2014/main" id="{5DFDEDFD-A237-1242-8236-F644D85F4456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1807" name="Text Box 24">
          <a:extLst>
            <a:ext uri="{FF2B5EF4-FFF2-40B4-BE49-F238E27FC236}">
              <a16:creationId xmlns:a16="http://schemas.microsoft.com/office/drawing/2014/main" id="{B9E6222C-926F-F34B-B06D-2395D357A1CE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808" name="Text Box 13">
          <a:extLst>
            <a:ext uri="{FF2B5EF4-FFF2-40B4-BE49-F238E27FC236}">
              <a16:creationId xmlns:a16="http://schemas.microsoft.com/office/drawing/2014/main" id="{BEFD512C-94F3-EF40-8A87-D6D6206F55F9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809" name="Text Box 13">
          <a:extLst>
            <a:ext uri="{FF2B5EF4-FFF2-40B4-BE49-F238E27FC236}">
              <a16:creationId xmlns:a16="http://schemas.microsoft.com/office/drawing/2014/main" id="{CFDFF3BE-E1DA-6242-BAC8-2FE8D1048FC1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1810" name="Text Box 24">
          <a:extLst>
            <a:ext uri="{FF2B5EF4-FFF2-40B4-BE49-F238E27FC236}">
              <a16:creationId xmlns:a16="http://schemas.microsoft.com/office/drawing/2014/main" id="{ABDE1A22-A80F-1846-AD8F-AB1447761456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1811" name="Text Box 24">
          <a:extLst>
            <a:ext uri="{FF2B5EF4-FFF2-40B4-BE49-F238E27FC236}">
              <a16:creationId xmlns:a16="http://schemas.microsoft.com/office/drawing/2014/main" id="{EF030059-81FD-4849-915C-9EBDE9A0CD2F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812" name="Text Box 13">
          <a:extLst>
            <a:ext uri="{FF2B5EF4-FFF2-40B4-BE49-F238E27FC236}">
              <a16:creationId xmlns:a16="http://schemas.microsoft.com/office/drawing/2014/main" id="{8068E995-3FBC-6D44-B4DA-630FA4C8D3A1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1813" name="Text Box 13">
          <a:extLst>
            <a:ext uri="{FF2B5EF4-FFF2-40B4-BE49-F238E27FC236}">
              <a16:creationId xmlns:a16="http://schemas.microsoft.com/office/drawing/2014/main" id="{5D7A8809-B138-6642-B198-952DD2DFE88D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2228850</xdr:colOff>
      <xdr:row>3992</xdr:row>
      <xdr:rowOff>0</xdr:rowOff>
    </xdr:from>
    <xdr:ext cx="76517" cy="377825"/>
    <xdr:sp macro="" textlink="">
      <xdr:nvSpPr>
        <xdr:cNvPr id="1814" name="Text Box 13">
          <a:extLst>
            <a:ext uri="{FF2B5EF4-FFF2-40B4-BE49-F238E27FC236}">
              <a16:creationId xmlns:a16="http://schemas.microsoft.com/office/drawing/2014/main" id="{4C5CE562-1629-1E47-A4E5-3DABDB173FD3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377825"/>
    <xdr:sp macro="" textlink="">
      <xdr:nvSpPr>
        <xdr:cNvPr id="1815" name="Text Box 13">
          <a:extLst>
            <a:ext uri="{FF2B5EF4-FFF2-40B4-BE49-F238E27FC236}">
              <a16:creationId xmlns:a16="http://schemas.microsoft.com/office/drawing/2014/main" id="{5C8BA21B-AED0-4C49-A693-D3F012DE6141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368300"/>
    <xdr:sp macro="" textlink="">
      <xdr:nvSpPr>
        <xdr:cNvPr id="1816" name="Text Box 24">
          <a:extLst>
            <a:ext uri="{FF2B5EF4-FFF2-40B4-BE49-F238E27FC236}">
              <a16:creationId xmlns:a16="http://schemas.microsoft.com/office/drawing/2014/main" id="{0AE9BCC0-F80C-E341-8926-FC318D919C1B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377825"/>
    <xdr:sp macro="" textlink="">
      <xdr:nvSpPr>
        <xdr:cNvPr id="1817" name="Text Box 13">
          <a:extLst>
            <a:ext uri="{FF2B5EF4-FFF2-40B4-BE49-F238E27FC236}">
              <a16:creationId xmlns:a16="http://schemas.microsoft.com/office/drawing/2014/main" id="{03231D95-430F-8C46-8800-FA0605A3BA7D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377825"/>
    <xdr:sp macro="" textlink="">
      <xdr:nvSpPr>
        <xdr:cNvPr id="1818" name="Text Box 13">
          <a:extLst>
            <a:ext uri="{FF2B5EF4-FFF2-40B4-BE49-F238E27FC236}">
              <a16:creationId xmlns:a16="http://schemas.microsoft.com/office/drawing/2014/main" id="{E7901A8F-A853-2740-8C5D-B7F58CB938E8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368300"/>
    <xdr:sp macro="" textlink="">
      <xdr:nvSpPr>
        <xdr:cNvPr id="1819" name="Text Box 24">
          <a:extLst>
            <a:ext uri="{FF2B5EF4-FFF2-40B4-BE49-F238E27FC236}">
              <a16:creationId xmlns:a16="http://schemas.microsoft.com/office/drawing/2014/main" id="{1D087605-4D33-4446-B4D2-2D5698445671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368300"/>
    <xdr:sp macro="" textlink="">
      <xdr:nvSpPr>
        <xdr:cNvPr id="1820" name="Text Box 24">
          <a:extLst>
            <a:ext uri="{FF2B5EF4-FFF2-40B4-BE49-F238E27FC236}">
              <a16:creationId xmlns:a16="http://schemas.microsoft.com/office/drawing/2014/main" id="{C8392E91-9431-324B-A37C-F7358316BCD4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377825"/>
    <xdr:sp macro="" textlink="">
      <xdr:nvSpPr>
        <xdr:cNvPr id="1821" name="Text Box 13">
          <a:extLst>
            <a:ext uri="{FF2B5EF4-FFF2-40B4-BE49-F238E27FC236}">
              <a16:creationId xmlns:a16="http://schemas.microsoft.com/office/drawing/2014/main" id="{BEF2BFA8-DDA4-8544-BDD5-01A721EC8C15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377825"/>
    <xdr:sp macro="" textlink="">
      <xdr:nvSpPr>
        <xdr:cNvPr id="1822" name="Text Box 13">
          <a:extLst>
            <a:ext uri="{FF2B5EF4-FFF2-40B4-BE49-F238E27FC236}">
              <a16:creationId xmlns:a16="http://schemas.microsoft.com/office/drawing/2014/main" id="{F573BAF3-9819-1A49-9421-67C027111585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377825"/>
    <xdr:sp macro="" textlink="">
      <xdr:nvSpPr>
        <xdr:cNvPr id="1823" name="Text Box 13">
          <a:extLst>
            <a:ext uri="{FF2B5EF4-FFF2-40B4-BE49-F238E27FC236}">
              <a16:creationId xmlns:a16="http://schemas.microsoft.com/office/drawing/2014/main" id="{BAFCC910-85A5-C74B-9A92-33B8FA2D9C1C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377825"/>
    <xdr:sp macro="" textlink="">
      <xdr:nvSpPr>
        <xdr:cNvPr id="1824" name="Text Box 13">
          <a:extLst>
            <a:ext uri="{FF2B5EF4-FFF2-40B4-BE49-F238E27FC236}">
              <a16:creationId xmlns:a16="http://schemas.microsoft.com/office/drawing/2014/main" id="{5DC2E9A2-70E6-C54F-BCC5-896A46669EE7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368300"/>
    <xdr:sp macro="" textlink="">
      <xdr:nvSpPr>
        <xdr:cNvPr id="1825" name="Text Box 24">
          <a:extLst>
            <a:ext uri="{FF2B5EF4-FFF2-40B4-BE49-F238E27FC236}">
              <a16:creationId xmlns:a16="http://schemas.microsoft.com/office/drawing/2014/main" id="{16C88B8F-BF59-D349-9DD4-B92E5127483F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377825"/>
    <xdr:sp macro="" textlink="">
      <xdr:nvSpPr>
        <xdr:cNvPr id="1826" name="Text Box 13">
          <a:extLst>
            <a:ext uri="{FF2B5EF4-FFF2-40B4-BE49-F238E27FC236}">
              <a16:creationId xmlns:a16="http://schemas.microsoft.com/office/drawing/2014/main" id="{83953103-D820-AF48-A6CB-83C33EC05315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377825"/>
    <xdr:sp macro="" textlink="">
      <xdr:nvSpPr>
        <xdr:cNvPr id="1827" name="Text Box 13">
          <a:extLst>
            <a:ext uri="{FF2B5EF4-FFF2-40B4-BE49-F238E27FC236}">
              <a16:creationId xmlns:a16="http://schemas.microsoft.com/office/drawing/2014/main" id="{37D31DDB-B1A8-8948-A196-2E88FEEE51A6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368300"/>
    <xdr:sp macro="" textlink="">
      <xdr:nvSpPr>
        <xdr:cNvPr id="1828" name="Text Box 24">
          <a:extLst>
            <a:ext uri="{FF2B5EF4-FFF2-40B4-BE49-F238E27FC236}">
              <a16:creationId xmlns:a16="http://schemas.microsoft.com/office/drawing/2014/main" id="{9A57A6E5-ACC4-0D4F-A2D1-F9BCD5CBA3A8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368300"/>
    <xdr:sp macro="" textlink="">
      <xdr:nvSpPr>
        <xdr:cNvPr id="1829" name="Text Box 24">
          <a:extLst>
            <a:ext uri="{FF2B5EF4-FFF2-40B4-BE49-F238E27FC236}">
              <a16:creationId xmlns:a16="http://schemas.microsoft.com/office/drawing/2014/main" id="{2F0FBCE7-B390-5C43-9303-61AB76F75493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377825"/>
    <xdr:sp macro="" textlink="">
      <xdr:nvSpPr>
        <xdr:cNvPr id="1830" name="Text Box 13">
          <a:extLst>
            <a:ext uri="{FF2B5EF4-FFF2-40B4-BE49-F238E27FC236}">
              <a16:creationId xmlns:a16="http://schemas.microsoft.com/office/drawing/2014/main" id="{DD3A68A4-4CFE-3845-814A-01A1936BCB29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377825"/>
    <xdr:sp macro="" textlink="">
      <xdr:nvSpPr>
        <xdr:cNvPr id="1831" name="Text Box 13">
          <a:extLst>
            <a:ext uri="{FF2B5EF4-FFF2-40B4-BE49-F238E27FC236}">
              <a16:creationId xmlns:a16="http://schemas.microsoft.com/office/drawing/2014/main" id="{DCF2837A-C9D2-7E4F-8AAF-4839A9FAAB4A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77825"/>
    <xdr:sp macro="" textlink="">
      <xdr:nvSpPr>
        <xdr:cNvPr id="1832" name="Text Box 13">
          <a:extLst>
            <a:ext uri="{FF2B5EF4-FFF2-40B4-BE49-F238E27FC236}">
              <a16:creationId xmlns:a16="http://schemas.microsoft.com/office/drawing/2014/main" id="{D5BB9567-E002-234A-B523-E6C4572F829F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77825"/>
    <xdr:sp macro="" textlink="">
      <xdr:nvSpPr>
        <xdr:cNvPr id="1833" name="Text Box 13">
          <a:extLst>
            <a:ext uri="{FF2B5EF4-FFF2-40B4-BE49-F238E27FC236}">
              <a16:creationId xmlns:a16="http://schemas.microsoft.com/office/drawing/2014/main" id="{7BEBDEB5-616B-A24D-886A-C812C112CDDD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68300"/>
    <xdr:sp macro="" textlink="">
      <xdr:nvSpPr>
        <xdr:cNvPr id="1834" name="Text Box 24">
          <a:extLst>
            <a:ext uri="{FF2B5EF4-FFF2-40B4-BE49-F238E27FC236}">
              <a16:creationId xmlns:a16="http://schemas.microsoft.com/office/drawing/2014/main" id="{9D9AA3A1-2DD1-AB46-A259-F192728FE963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77825"/>
    <xdr:sp macro="" textlink="">
      <xdr:nvSpPr>
        <xdr:cNvPr id="1835" name="Text Box 13">
          <a:extLst>
            <a:ext uri="{FF2B5EF4-FFF2-40B4-BE49-F238E27FC236}">
              <a16:creationId xmlns:a16="http://schemas.microsoft.com/office/drawing/2014/main" id="{BE0559D8-D254-9949-8DCB-55C403D024A0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77825"/>
    <xdr:sp macro="" textlink="">
      <xdr:nvSpPr>
        <xdr:cNvPr id="1836" name="Text Box 13">
          <a:extLst>
            <a:ext uri="{FF2B5EF4-FFF2-40B4-BE49-F238E27FC236}">
              <a16:creationId xmlns:a16="http://schemas.microsoft.com/office/drawing/2014/main" id="{1755ECA0-C487-A24F-986B-FD7D759E0B47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68300"/>
    <xdr:sp macro="" textlink="">
      <xdr:nvSpPr>
        <xdr:cNvPr id="1837" name="Text Box 24">
          <a:extLst>
            <a:ext uri="{FF2B5EF4-FFF2-40B4-BE49-F238E27FC236}">
              <a16:creationId xmlns:a16="http://schemas.microsoft.com/office/drawing/2014/main" id="{6E231DED-09D2-524D-9704-0D7182F4C28C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68300"/>
    <xdr:sp macro="" textlink="">
      <xdr:nvSpPr>
        <xdr:cNvPr id="1838" name="Text Box 24">
          <a:extLst>
            <a:ext uri="{FF2B5EF4-FFF2-40B4-BE49-F238E27FC236}">
              <a16:creationId xmlns:a16="http://schemas.microsoft.com/office/drawing/2014/main" id="{D94A1853-EA3B-074A-B84A-8D740717CFB4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77825"/>
    <xdr:sp macro="" textlink="">
      <xdr:nvSpPr>
        <xdr:cNvPr id="1839" name="Text Box 13">
          <a:extLst>
            <a:ext uri="{FF2B5EF4-FFF2-40B4-BE49-F238E27FC236}">
              <a16:creationId xmlns:a16="http://schemas.microsoft.com/office/drawing/2014/main" id="{1EA8724D-D5EC-8A4B-BC1E-B1E8D24467FB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77825"/>
    <xdr:sp macro="" textlink="">
      <xdr:nvSpPr>
        <xdr:cNvPr id="1840" name="Text Box 13">
          <a:extLst>
            <a:ext uri="{FF2B5EF4-FFF2-40B4-BE49-F238E27FC236}">
              <a16:creationId xmlns:a16="http://schemas.microsoft.com/office/drawing/2014/main" id="{009EAFBF-6BE7-7943-960F-B4A950B53A72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77825"/>
    <xdr:sp macro="" textlink="">
      <xdr:nvSpPr>
        <xdr:cNvPr id="1841" name="Text Box 13">
          <a:extLst>
            <a:ext uri="{FF2B5EF4-FFF2-40B4-BE49-F238E27FC236}">
              <a16:creationId xmlns:a16="http://schemas.microsoft.com/office/drawing/2014/main" id="{3E5BE2F8-E38A-3142-9B8E-C51CDF21CD89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77825"/>
    <xdr:sp macro="" textlink="">
      <xdr:nvSpPr>
        <xdr:cNvPr id="1842" name="Text Box 13">
          <a:extLst>
            <a:ext uri="{FF2B5EF4-FFF2-40B4-BE49-F238E27FC236}">
              <a16:creationId xmlns:a16="http://schemas.microsoft.com/office/drawing/2014/main" id="{36DAA81C-10D8-9B46-976E-AA7FA53C134D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68300"/>
    <xdr:sp macro="" textlink="">
      <xdr:nvSpPr>
        <xdr:cNvPr id="1843" name="Text Box 24">
          <a:extLst>
            <a:ext uri="{FF2B5EF4-FFF2-40B4-BE49-F238E27FC236}">
              <a16:creationId xmlns:a16="http://schemas.microsoft.com/office/drawing/2014/main" id="{2644A940-4B17-814E-A9DE-BD79AE68CB5E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77825"/>
    <xdr:sp macro="" textlink="">
      <xdr:nvSpPr>
        <xdr:cNvPr id="1844" name="Text Box 13">
          <a:extLst>
            <a:ext uri="{FF2B5EF4-FFF2-40B4-BE49-F238E27FC236}">
              <a16:creationId xmlns:a16="http://schemas.microsoft.com/office/drawing/2014/main" id="{23B4412F-3CE4-114C-B6E3-E657EE73C888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77825"/>
    <xdr:sp macro="" textlink="">
      <xdr:nvSpPr>
        <xdr:cNvPr id="1845" name="Text Box 13">
          <a:extLst>
            <a:ext uri="{FF2B5EF4-FFF2-40B4-BE49-F238E27FC236}">
              <a16:creationId xmlns:a16="http://schemas.microsoft.com/office/drawing/2014/main" id="{BB1F9A45-5C6A-D94A-8FAB-508C117C8433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68300"/>
    <xdr:sp macro="" textlink="">
      <xdr:nvSpPr>
        <xdr:cNvPr id="1846" name="Text Box 24">
          <a:extLst>
            <a:ext uri="{FF2B5EF4-FFF2-40B4-BE49-F238E27FC236}">
              <a16:creationId xmlns:a16="http://schemas.microsoft.com/office/drawing/2014/main" id="{7C5918AC-E875-F042-963B-D8384202000C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68300"/>
    <xdr:sp macro="" textlink="">
      <xdr:nvSpPr>
        <xdr:cNvPr id="1847" name="Text Box 24">
          <a:extLst>
            <a:ext uri="{FF2B5EF4-FFF2-40B4-BE49-F238E27FC236}">
              <a16:creationId xmlns:a16="http://schemas.microsoft.com/office/drawing/2014/main" id="{434EDCFB-EE51-794A-A693-A78208312968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77825"/>
    <xdr:sp macro="" textlink="">
      <xdr:nvSpPr>
        <xdr:cNvPr id="1848" name="Text Box 13">
          <a:extLst>
            <a:ext uri="{FF2B5EF4-FFF2-40B4-BE49-F238E27FC236}">
              <a16:creationId xmlns:a16="http://schemas.microsoft.com/office/drawing/2014/main" id="{170ACB35-5CD7-1C4A-9094-DDD12B9726E4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77825"/>
    <xdr:sp macro="" textlink="">
      <xdr:nvSpPr>
        <xdr:cNvPr id="1849" name="Text Box 13">
          <a:extLst>
            <a:ext uri="{FF2B5EF4-FFF2-40B4-BE49-F238E27FC236}">
              <a16:creationId xmlns:a16="http://schemas.microsoft.com/office/drawing/2014/main" id="{9C511212-42CC-0F4B-89E1-FB1EC338D31D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415925"/>
    <xdr:sp macro="" textlink="">
      <xdr:nvSpPr>
        <xdr:cNvPr id="1850" name="Text Box 13">
          <a:extLst>
            <a:ext uri="{FF2B5EF4-FFF2-40B4-BE49-F238E27FC236}">
              <a16:creationId xmlns:a16="http://schemas.microsoft.com/office/drawing/2014/main" id="{94365256-4203-3E43-8EE8-D5D297900106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415925"/>
    <xdr:sp macro="" textlink="">
      <xdr:nvSpPr>
        <xdr:cNvPr id="1851" name="Text Box 13">
          <a:extLst>
            <a:ext uri="{FF2B5EF4-FFF2-40B4-BE49-F238E27FC236}">
              <a16:creationId xmlns:a16="http://schemas.microsoft.com/office/drawing/2014/main" id="{75684E49-4858-4F4E-AF42-AB03B9D33BE4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406400"/>
    <xdr:sp macro="" textlink="">
      <xdr:nvSpPr>
        <xdr:cNvPr id="1852" name="Text Box 24">
          <a:extLst>
            <a:ext uri="{FF2B5EF4-FFF2-40B4-BE49-F238E27FC236}">
              <a16:creationId xmlns:a16="http://schemas.microsoft.com/office/drawing/2014/main" id="{4F913473-B0CC-5E41-A41B-14F376966231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415925"/>
    <xdr:sp macro="" textlink="">
      <xdr:nvSpPr>
        <xdr:cNvPr id="1853" name="Text Box 13">
          <a:extLst>
            <a:ext uri="{FF2B5EF4-FFF2-40B4-BE49-F238E27FC236}">
              <a16:creationId xmlns:a16="http://schemas.microsoft.com/office/drawing/2014/main" id="{2487D872-FF47-784C-A972-0FC32A0CACC7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415925"/>
    <xdr:sp macro="" textlink="">
      <xdr:nvSpPr>
        <xdr:cNvPr id="1854" name="Text Box 13">
          <a:extLst>
            <a:ext uri="{FF2B5EF4-FFF2-40B4-BE49-F238E27FC236}">
              <a16:creationId xmlns:a16="http://schemas.microsoft.com/office/drawing/2014/main" id="{E151F9F3-38B6-744A-9170-27625584B8D2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406400"/>
    <xdr:sp macro="" textlink="">
      <xdr:nvSpPr>
        <xdr:cNvPr id="1855" name="Text Box 24">
          <a:extLst>
            <a:ext uri="{FF2B5EF4-FFF2-40B4-BE49-F238E27FC236}">
              <a16:creationId xmlns:a16="http://schemas.microsoft.com/office/drawing/2014/main" id="{A00AA9FB-B455-CB49-B28F-2F4BB48C594C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406400"/>
    <xdr:sp macro="" textlink="">
      <xdr:nvSpPr>
        <xdr:cNvPr id="1856" name="Text Box 24">
          <a:extLst>
            <a:ext uri="{FF2B5EF4-FFF2-40B4-BE49-F238E27FC236}">
              <a16:creationId xmlns:a16="http://schemas.microsoft.com/office/drawing/2014/main" id="{CF8ADCC1-73B5-5144-9457-9968D0EEC175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415925"/>
    <xdr:sp macro="" textlink="">
      <xdr:nvSpPr>
        <xdr:cNvPr id="1857" name="Text Box 13">
          <a:extLst>
            <a:ext uri="{FF2B5EF4-FFF2-40B4-BE49-F238E27FC236}">
              <a16:creationId xmlns:a16="http://schemas.microsoft.com/office/drawing/2014/main" id="{2D64F897-2E52-6048-90B1-772A6490CA81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415925"/>
    <xdr:sp macro="" textlink="">
      <xdr:nvSpPr>
        <xdr:cNvPr id="1858" name="Text Box 13">
          <a:extLst>
            <a:ext uri="{FF2B5EF4-FFF2-40B4-BE49-F238E27FC236}">
              <a16:creationId xmlns:a16="http://schemas.microsoft.com/office/drawing/2014/main" id="{BAB4370A-17D5-1142-9D4C-D7E70590BFD9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415925"/>
    <xdr:sp macro="" textlink="">
      <xdr:nvSpPr>
        <xdr:cNvPr id="1859" name="Text Box 13">
          <a:extLst>
            <a:ext uri="{FF2B5EF4-FFF2-40B4-BE49-F238E27FC236}">
              <a16:creationId xmlns:a16="http://schemas.microsoft.com/office/drawing/2014/main" id="{A303BDA7-742C-674E-8B47-EDD8BF7FF814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415925"/>
    <xdr:sp macro="" textlink="">
      <xdr:nvSpPr>
        <xdr:cNvPr id="1860" name="Text Box 13">
          <a:extLst>
            <a:ext uri="{FF2B5EF4-FFF2-40B4-BE49-F238E27FC236}">
              <a16:creationId xmlns:a16="http://schemas.microsoft.com/office/drawing/2014/main" id="{FDC43306-462A-0F4B-BE9D-52E111C58684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406400"/>
    <xdr:sp macro="" textlink="">
      <xdr:nvSpPr>
        <xdr:cNvPr id="1861" name="Text Box 24">
          <a:extLst>
            <a:ext uri="{FF2B5EF4-FFF2-40B4-BE49-F238E27FC236}">
              <a16:creationId xmlns:a16="http://schemas.microsoft.com/office/drawing/2014/main" id="{C6BCB1D1-9F5C-D04D-9BC2-F5D9F9293A16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415925"/>
    <xdr:sp macro="" textlink="">
      <xdr:nvSpPr>
        <xdr:cNvPr id="1862" name="Text Box 13">
          <a:extLst>
            <a:ext uri="{FF2B5EF4-FFF2-40B4-BE49-F238E27FC236}">
              <a16:creationId xmlns:a16="http://schemas.microsoft.com/office/drawing/2014/main" id="{40D45C9B-6D0D-A344-95B6-91C2F43D02EB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415925"/>
    <xdr:sp macro="" textlink="">
      <xdr:nvSpPr>
        <xdr:cNvPr id="1863" name="Text Box 13">
          <a:extLst>
            <a:ext uri="{FF2B5EF4-FFF2-40B4-BE49-F238E27FC236}">
              <a16:creationId xmlns:a16="http://schemas.microsoft.com/office/drawing/2014/main" id="{C8CAA4D3-FDF7-1247-A6B4-7CF6BA2EEF53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406400"/>
    <xdr:sp macro="" textlink="">
      <xdr:nvSpPr>
        <xdr:cNvPr id="1864" name="Text Box 24">
          <a:extLst>
            <a:ext uri="{FF2B5EF4-FFF2-40B4-BE49-F238E27FC236}">
              <a16:creationId xmlns:a16="http://schemas.microsoft.com/office/drawing/2014/main" id="{1D194734-0DA1-A043-AA5E-8E68E56442F5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406400"/>
    <xdr:sp macro="" textlink="">
      <xdr:nvSpPr>
        <xdr:cNvPr id="1865" name="Text Box 24">
          <a:extLst>
            <a:ext uri="{FF2B5EF4-FFF2-40B4-BE49-F238E27FC236}">
              <a16:creationId xmlns:a16="http://schemas.microsoft.com/office/drawing/2014/main" id="{B4DEA444-C921-B84C-A3D7-06400F36304C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415925"/>
    <xdr:sp macro="" textlink="">
      <xdr:nvSpPr>
        <xdr:cNvPr id="1866" name="Text Box 13">
          <a:extLst>
            <a:ext uri="{FF2B5EF4-FFF2-40B4-BE49-F238E27FC236}">
              <a16:creationId xmlns:a16="http://schemas.microsoft.com/office/drawing/2014/main" id="{00F22A2F-0F64-3542-9154-3525EF60C1B7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415925"/>
    <xdr:sp macro="" textlink="">
      <xdr:nvSpPr>
        <xdr:cNvPr id="1867" name="Text Box 13">
          <a:extLst>
            <a:ext uri="{FF2B5EF4-FFF2-40B4-BE49-F238E27FC236}">
              <a16:creationId xmlns:a16="http://schemas.microsoft.com/office/drawing/2014/main" id="{7B66A0EE-F540-7F49-BCA6-377693439BFE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415925"/>
    <xdr:sp macro="" textlink="">
      <xdr:nvSpPr>
        <xdr:cNvPr id="1868" name="Text Box 13">
          <a:extLst>
            <a:ext uri="{FF2B5EF4-FFF2-40B4-BE49-F238E27FC236}">
              <a16:creationId xmlns:a16="http://schemas.microsoft.com/office/drawing/2014/main" id="{AD5CB2CE-63F1-C84F-A210-ECF4A06AF70F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415925"/>
    <xdr:sp macro="" textlink="">
      <xdr:nvSpPr>
        <xdr:cNvPr id="1869" name="Text Box 13">
          <a:extLst>
            <a:ext uri="{FF2B5EF4-FFF2-40B4-BE49-F238E27FC236}">
              <a16:creationId xmlns:a16="http://schemas.microsoft.com/office/drawing/2014/main" id="{E078D2FD-E0D6-F04D-8B93-5726C387BE3D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406400"/>
    <xdr:sp macro="" textlink="">
      <xdr:nvSpPr>
        <xdr:cNvPr id="1870" name="Text Box 24">
          <a:extLst>
            <a:ext uri="{FF2B5EF4-FFF2-40B4-BE49-F238E27FC236}">
              <a16:creationId xmlns:a16="http://schemas.microsoft.com/office/drawing/2014/main" id="{EE7F1746-6EAB-5F49-AECA-A0386A86FE06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415925"/>
    <xdr:sp macro="" textlink="">
      <xdr:nvSpPr>
        <xdr:cNvPr id="1871" name="Text Box 13">
          <a:extLst>
            <a:ext uri="{FF2B5EF4-FFF2-40B4-BE49-F238E27FC236}">
              <a16:creationId xmlns:a16="http://schemas.microsoft.com/office/drawing/2014/main" id="{7B3B91E1-4D81-3D4C-BA34-A7EBDD18748D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415925"/>
    <xdr:sp macro="" textlink="">
      <xdr:nvSpPr>
        <xdr:cNvPr id="1872" name="Text Box 13">
          <a:extLst>
            <a:ext uri="{FF2B5EF4-FFF2-40B4-BE49-F238E27FC236}">
              <a16:creationId xmlns:a16="http://schemas.microsoft.com/office/drawing/2014/main" id="{51960922-2B00-7143-90A2-347D8DAF5BB9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406400"/>
    <xdr:sp macro="" textlink="">
      <xdr:nvSpPr>
        <xdr:cNvPr id="1873" name="Text Box 24">
          <a:extLst>
            <a:ext uri="{FF2B5EF4-FFF2-40B4-BE49-F238E27FC236}">
              <a16:creationId xmlns:a16="http://schemas.microsoft.com/office/drawing/2014/main" id="{83C68AD7-A809-DF4D-A7E0-9499F73E2216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406400"/>
    <xdr:sp macro="" textlink="">
      <xdr:nvSpPr>
        <xdr:cNvPr id="1874" name="Text Box 24">
          <a:extLst>
            <a:ext uri="{FF2B5EF4-FFF2-40B4-BE49-F238E27FC236}">
              <a16:creationId xmlns:a16="http://schemas.microsoft.com/office/drawing/2014/main" id="{87C77747-18AA-F54A-8B73-407F6DC2E76E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415925"/>
    <xdr:sp macro="" textlink="">
      <xdr:nvSpPr>
        <xdr:cNvPr id="1875" name="Text Box 13">
          <a:extLst>
            <a:ext uri="{FF2B5EF4-FFF2-40B4-BE49-F238E27FC236}">
              <a16:creationId xmlns:a16="http://schemas.microsoft.com/office/drawing/2014/main" id="{D4874EF0-096C-FE43-BD88-3F2B52BF6276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6517" cy="415925"/>
    <xdr:sp macro="" textlink="">
      <xdr:nvSpPr>
        <xdr:cNvPr id="1876" name="Text Box 13">
          <a:extLst>
            <a:ext uri="{FF2B5EF4-FFF2-40B4-BE49-F238E27FC236}">
              <a16:creationId xmlns:a16="http://schemas.microsoft.com/office/drawing/2014/main" id="{15324FEF-87D4-E049-A95E-93313DCB5F32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76074"/>
    <xdr:sp macro="" textlink="">
      <xdr:nvSpPr>
        <xdr:cNvPr id="1877" name="Text Box 13">
          <a:extLst>
            <a:ext uri="{FF2B5EF4-FFF2-40B4-BE49-F238E27FC236}">
              <a16:creationId xmlns:a16="http://schemas.microsoft.com/office/drawing/2014/main" id="{BDCDFBE9-C6CD-5447-804C-2FDE8A30F76C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76074"/>
    <xdr:sp macro="" textlink="">
      <xdr:nvSpPr>
        <xdr:cNvPr id="1878" name="Text Box 13">
          <a:extLst>
            <a:ext uri="{FF2B5EF4-FFF2-40B4-BE49-F238E27FC236}">
              <a16:creationId xmlns:a16="http://schemas.microsoft.com/office/drawing/2014/main" id="{3A1B9A55-29FC-8E48-B253-7FEE80673578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66549"/>
    <xdr:sp macro="" textlink="">
      <xdr:nvSpPr>
        <xdr:cNvPr id="1879" name="Text Box 24">
          <a:extLst>
            <a:ext uri="{FF2B5EF4-FFF2-40B4-BE49-F238E27FC236}">
              <a16:creationId xmlns:a16="http://schemas.microsoft.com/office/drawing/2014/main" id="{569412A0-F32A-194B-945A-65622BC7DAA2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76074"/>
    <xdr:sp macro="" textlink="">
      <xdr:nvSpPr>
        <xdr:cNvPr id="1880" name="Text Box 13">
          <a:extLst>
            <a:ext uri="{FF2B5EF4-FFF2-40B4-BE49-F238E27FC236}">
              <a16:creationId xmlns:a16="http://schemas.microsoft.com/office/drawing/2014/main" id="{27C736C0-822A-EC46-A0AB-4312B8F06F8E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76074"/>
    <xdr:sp macro="" textlink="">
      <xdr:nvSpPr>
        <xdr:cNvPr id="1881" name="Text Box 13">
          <a:extLst>
            <a:ext uri="{FF2B5EF4-FFF2-40B4-BE49-F238E27FC236}">
              <a16:creationId xmlns:a16="http://schemas.microsoft.com/office/drawing/2014/main" id="{7FF8B880-B789-8540-9BA9-3D746A432A5E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66549"/>
    <xdr:sp macro="" textlink="">
      <xdr:nvSpPr>
        <xdr:cNvPr id="1882" name="Text Box 24">
          <a:extLst>
            <a:ext uri="{FF2B5EF4-FFF2-40B4-BE49-F238E27FC236}">
              <a16:creationId xmlns:a16="http://schemas.microsoft.com/office/drawing/2014/main" id="{56A4FD2A-C36F-6048-9C35-82A3C23E10E9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66549"/>
    <xdr:sp macro="" textlink="">
      <xdr:nvSpPr>
        <xdr:cNvPr id="1883" name="Text Box 24">
          <a:extLst>
            <a:ext uri="{FF2B5EF4-FFF2-40B4-BE49-F238E27FC236}">
              <a16:creationId xmlns:a16="http://schemas.microsoft.com/office/drawing/2014/main" id="{1C84C78A-5D69-A845-A1D8-12C94D18ECD7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76074"/>
    <xdr:sp macro="" textlink="">
      <xdr:nvSpPr>
        <xdr:cNvPr id="1884" name="Text Box 13">
          <a:extLst>
            <a:ext uri="{FF2B5EF4-FFF2-40B4-BE49-F238E27FC236}">
              <a16:creationId xmlns:a16="http://schemas.microsoft.com/office/drawing/2014/main" id="{1BB1AA20-06A8-4343-A2D5-984BAC9FC298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76074"/>
    <xdr:sp macro="" textlink="">
      <xdr:nvSpPr>
        <xdr:cNvPr id="1885" name="Text Box 13">
          <a:extLst>
            <a:ext uri="{FF2B5EF4-FFF2-40B4-BE49-F238E27FC236}">
              <a16:creationId xmlns:a16="http://schemas.microsoft.com/office/drawing/2014/main" id="{190E1779-A93F-FD4F-ABDF-AB5A284A79D6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76074"/>
    <xdr:sp macro="" textlink="">
      <xdr:nvSpPr>
        <xdr:cNvPr id="1886" name="Text Box 13">
          <a:extLst>
            <a:ext uri="{FF2B5EF4-FFF2-40B4-BE49-F238E27FC236}">
              <a16:creationId xmlns:a16="http://schemas.microsoft.com/office/drawing/2014/main" id="{784A55DF-4DC0-B94A-97EB-299305035FDC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76074"/>
    <xdr:sp macro="" textlink="">
      <xdr:nvSpPr>
        <xdr:cNvPr id="1887" name="Text Box 13">
          <a:extLst>
            <a:ext uri="{FF2B5EF4-FFF2-40B4-BE49-F238E27FC236}">
              <a16:creationId xmlns:a16="http://schemas.microsoft.com/office/drawing/2014/main" id="{1B76491E-0290-1442-BC1E-131BAADE2941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66549"/>
    <xdr:sp macro="" textlink="">
      <xdr:nvSpPr>
        <xdr:cNvPr id="1888" name="Text Box 24">
          <a:extLst>
            <a:ext uri="{FF2B5EF4-FFF2-40B4-BE49-F238E27FC236}">
              <a16:creationId xmlns:a16="http://schemas.microsoft.com/office/drawing/2014/main" id="{4DBD33EE-B5AE-D54E-8FF3-A0AC1034645A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76074"/>
    <xdr:sp macro="" textlink="">
      <xdr:nvSpPr>
        <xdr:cNvPr id="1889" name="Text Box 13">
          <a:extLst>
            <a:ext uri="{FF2B5EF4-FFF2-40B4-BE49-F238E27FC236}">
              <a16:creationId xmlns:a16="http://schemas.microsoft.com/office/drawing/2014/main" id="{FB2A5E11-5ECE-5647-BFF5-E24EF7103B9D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76074"/>
    <xdr:sp macro="" textlink="">
      <xdr:nvSpPr>
        <xdr:cNvPr id="1890" name="Text Box 13">
          <a:extLst>
            <a:ext uri="{FF2B5EF4-FFF2-40B4-BE49-F238E27FC236}">
              <a16:creationId xmlns:a16="http://schemas.microsoft.com/office/drawing/2014/main" id="{C1375175-00D7-6148-BD88-3AD15F2F1835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66549"/>
    <xdr:sp macro="" textlink="">
      <xdr:nvSpPr>
        <xdr:cNvPr id="1891" name="Text Box 24">
          <a:extLst>
            <a:ext uri="{FF2B5EF4-FFF2-40B4-BE49-F238E27FC236}">
              <a16:creationId xmlns:a16="http://schemas.microsoft.com/office/drawing/2014/main" id="{3890BEBA-18BF-0F45-810E-12927A30E6CC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66549"/>
    <xdr:sp macro="" textlink="">
      <xdr:nvSpPr>
        <xdr:cNvPr id="1892" name="Text Box 24">
          <a:extLst>
            <a:ext uri="{FF2B5EF4-FFF2-40B4-BE49-F238E27FC236}">
              <a16:creationId xmlns:a16="http://schemas.microsoft.com/office/drawing/2014/main" id="{ED74956A-904A-AD4B-9522-AEBFA4317744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76074"/>
    <xdr:sp macro="" textlink="">
      <xdr:nvSpPr>
        <xdr:cNvPr id="1893" name="Text Box 13">
          <a:extLst>
            <a:ext uri="{FF2B5EF4-FFF2-40B4-BE49-F238E27FC236}">
              <a16:creationId xmlns:a16="http://schemas.microsoft.com/office/drawing/2014/main" id="{1DD55B03-884C-BA40-8F4F-1DC3BB4716C2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76074"/>
    <xdr:sp macro="" textlink="">
      <xdr:nvSpPr>
        <xdr:cNvPr id="1894" name="Text Box 13">
          <a:extLst>
            <a:ext uri="{FF2B5EF4-FFF2-40B4-BE49-F238E27FC236}">
              <a16:creationId xmlns:a16="http://schemas.microsoft.com/office/drawing/2014/main" id="{80E0E620-4859-0448-8FE9-8CF1BD687E2C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1895" name="Text Box 13">
          <a:extLst>
            <a:ext uri="{FF2B5EF4-FFF2-40B4-BE49-F238E27FC236}">
              <a16:creationId xmlns:a16="http://schemas.microsoft.com/office/drawing/2014/main" id="{66CC2D24-446D-6A4F-AAF4-C3DFE27548BD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1896" name="Text Box 13">
          <a:extLst>
            <a:ext uri="{FF2B5EF4-FFF2-40B4-BE49-F238E27FC236}">
              <a16:creationId xmlns:a16="http://schemas.microsoft.com/office/drawing/2014/main" id="{90D3C387-9770-6346-8CA9-DC928555A565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66549"/>
    <xdr:sp macro="" textlink="">
      <xdr:nvSpPr>
        <xdr:cNvPr id="1897" name="Text Box 24">
          <a:extLst>
            <a:ext uri="{FF2B5EF4-FFF2-40B4-BE49-F238E27FC236}">
              <a16:creationId xmlns:a16="http://schemas.microsoft.com/office/drawing/2014/main" id="{06F1D162-F453-8A44-AFF0-41F4CA81C78B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1898" name="Text Box 13">
          <a:extLst>
            <a:ext uri="{FF2B5EF4-FFF2-40B4-BE49-F238E27FC236}">
              <a16:creationId xmlns:a16="http://schemas.microsoft.com/office/drawing/2014/main" id="{0E86C480-CE39-D445-A473-FFD76D7EBE3F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1899" name="Text Box 13">
          <a:extLst>
            <a:ext uri="{FF2B5EF4-FFF2-40B4-BE49-F238E27FC236}">
              <a16:creationId xmlns:a16="http://schemas.microsoft.com/office/drawing/2014/main" id="{88128C87-2446-0345-8F65-95A11FA94CC1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66549"/>
    <xdr:sp macro="" textlink="">
      <xdr:nvSpPr>
        <xdr:cNvPr id="1900" name="Text Box 24">
          <a:extLst>
            <a:ext uri="{FF2B5EF4-FFF2-40B4-BE49-F238E27FC236}">
              <a16:creationId xmlns:a16="http://schemas.microsoft.com/office/drawing/2014/main" id="{DE183631-AFB2-EB45-8795-5E6591E8499D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66549"/>
    <xdr:sp macro="" textlink="">
      <xdr:nvSpPr>
        <xdr:cNvPr id="1901" name="Text Box 24">
          <a:extLst>
            <a:ext uri="{FF2B5EF4-FFF2-40B4-BE49-F238E27FC236}">
              <a16:creationId xmlns:a16="http://schemas.microsoft.com/office/drawing/2014/main" id="{9E3914A0-7403-2446-BFC5-6D06A2801A15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1902" name="Text Box 13">
          <a:extLst>
            <a:ext uri="{FF2B5EF4-FFF2-40B4-BE49-F238E27FC236}">
              <a16:creationId xmlns:a16="http://schemas.microsoft.com/office/drawing/2014/main" id="{880AAA4A-714E-AC4A-98F9-B06C7905713F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1903" name="Text Box 13">
          <a:extLst>
            <a:ext uri="{FF2B5EF4-FFF2-40B4-BE49-F238E27FC236}">
              <a16:creationId xmlns:a16="http://schemas.microsoft.com/office/drawing/2014/main" id="{37DE9BC5-4C1F-2B44-8A5B-57D94FBB7E3A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1904" name="Text Box 13">
          <a:extLst>
            <a:ext uri="{FF2B5EF4-FFF2-40B4-BE49-F238E27FC236}">
              <a16:creationId xmlns:a16="http://schemas.microsoft.com/office/drawing/2014/main" id="{0348173F-3E5D-6846-AF4B-BF08DFDA5BAC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1905" name="Text Box 13">
          <a:extLst>
            <a:ext uri="{FF2B5EF4-FFF2-40B4-BE49-F238E27FC236}">
              <a16:creationId xmlns:a16="http://schemas.microsoft.com/office/drawing/2014/main" id="{AB2D6958-727E-1C4A-945E-BD21605DF7E6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66549"/>
    <xdr:sp macro="" textlink="">
      <xdr:nvSpPr>
        <xdr:cNvPr id="1906" name="Text Box 24">
          <a:extLst>
            <a:ext uri="{FF2B5EF4-FFF2-40B4-BE49-F238E27FC236}">
              <a16:creationId xmlns:a16="http://schemas.microsoft.com/office/drawing/2014/main" id="{73FF3FE7-0BE2-2F49-A932-D17F21BD9C5C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1907" name="Text Box 13">
          <a:extLst>
            <a:ext uri="{FF2B5EF4-FFF2-40B4-BE49-F238E27FC236}">
              <a16:creationId xmlns:a16="http://schemas.microsoft.com/office/drawing/2014/main" id="{787ABFC3-D554-8742-9BC1-C0DE46C63BE2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1908" name="Text Box 13">
          <a:extLst>
            <a:ext uri="{FF2B5EF4-FFF2-40B4-BE49-F238E27FC236}">
              <a16:creationId xmlns:a16="http://schemas.microsoft.com/office/drawing/2014/main" id="{02E512B5-4301-464B-9077-F9B0F8A028FC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66549"/>
    <xdr:sp macro="" textlink="">
      <xdr:nvSpPr>
        <xdr:cNvPr id="1909" name="Text Box 24">
          <a:extLst>
            <a:ext uri="{FF2B5EF4-FFF2-40B4-BE49-F238E27FC236}">
              <a16:creationId xmlns:a16="http://schemas.microsoft.com/office/drawing/2014/main" id="{0D8FC4C1-D0A2-554B-B9D5-275F78474CE7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66549"/>
    <xdr:sp macro="" textlink="">
      <xdr:nvSpPr>
        <xdr:cNvPr id="1910" name="Text Box 24">
          <a:extLst>
            <a:ext uri="{FF2B5EF4-FFF2-40B4-BE49-F238E27FC236}">
              <a16:creationId xmlns:a16="http://schemas.microsoft.com/office/drawing/2014/main" id="{50F2215F-A41F-2041-8035-95E53DAE6A6B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1911" name="Text Box 13">
          <a:extLst>
            <a:ext uri="{FF2B5EF4-FFF2-40B4-BE49-F238E27FC236}">
              <a16:creationId xmlns:a16="http://schemas.microsoft.com/office/drawing/2014/main" id="{DDC68B9B-A12F-E647-BCDE-35D649DFD741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1912" name="Text Box 13">
          <a:extLst>
            <a:ext uri="{FF2B5EF4-FFF2-40B4-BE49-F238E27FC236}">
              <a16:creationId xmlns:a16="http://schemas.microsoft.com/office/drawing/2014/main" id="{A329D587-7974-7D41-B7E3-249C27918012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13" name="Text Box 13">
          <a:extLst>
            <a:ext uri="{FF2B5EF4-FFF2-40B4-BE49-F238E27FC236}">
              <a16:creationId xmlns:a16="http://schemas.microsoft.com/office/drawing/2014/main" id="{E36AE596-A8A1-8643-8D15-E80403691257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14" name="Text Box 13">
          <a:extLst>
            <a:ext uri="{FF2B5EF4-FFF2-40B4-BE49-F238E27FC236}">
              <a16:creationId xmlns:a16="http://schemas.microsoft.com/office/drawing/2014/main" id="{F2F098D0-B0EB-9141-ACC6-BEFE2A9C0EA8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09903"/>
    <xdr:sp macro="" textlink="">
      <xdr:nvSpPr>
        <xdr:cNvPr id="1915" name="Text Box 24">
          <a:extLst>
            <a:ext uri="{FF2B5EF4-FFF2-40B4-BE49-F238E27FC236}">
              <a16:creationId xmlns:a16="http://schemas.microsoft.com/office/drawing/2014/main" id="{E27E9BA8-599E-774D-BEF8-CFF3F9AEEFED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16" name="Text Box 13">
          <a:extLst>
            <a:ext uri="{FF2B5EF4-FFF2-40B4-BE49-F238E27FC236}">
              <a16:creationId xmlns:a16="http://schemas.microsoft.com/office/drawing/2014/main" id="{000004CF-2366-6B46-97E6-A6A42D9E50E5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17" name="Text Box 13">
          <a:extLst>
            <a:ext uri="{FF2B5EF4-FFF2-40B4-BE49-F238E27FC236}">
              <a16:creationId xmlns:a16="http://schemas.microsoft.com/office/drawing/2014/main" id="{893EBD25-5F76-F147-95F8-3833786077C6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09903"/>
    <xdr:sp macro="" textlink="">
      <xdr:nvSpPr>
        <xdr:cNvPr id="1918" name="Text Box 24">
          <a:extLst>
            <a:ext uri="{FF2B5EF4-FFF2-40B4-BE49-F238E27FC236}">
              <a16:creationId xmlns:a16="http://schemas.microsoft.com/office/drawing/2014/main" id="{60F34D24-D317-0546-AD97-0E36B444B0F4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09903"/>
    <xdr:sp macro="" textlink="">
      <xdr:nvSpPr>
        <xdr:cNvPr id="1919" name="Text Box 24">
          <a:extLst>
            <a:ext uri="{FF2B5EF4-FFF2-40B4-BE49-F238E27FC236}">
              <a16:creationId xmlns:a16="http://schemas.microsoft.com/office/drawing/2014/main" id="{667EFDFE-C998-A645-A817-B71898822736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20" name="Text Box 13">
          <a:extLst>
            <a:ext uri="{FF2B5EF4-FFF2-40B4-BE49-F238E27FC236}">
              <a16:creationId xmlns:a16="http://schemas.microsoft.com/office/drawing/2014/main" id="{6B064146-70EE-2042-B17B-F01B17C821C4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21" name="Text Box 13">
          <a:extLst>
            <a:ext uri="{FF2B5EF4-FFF2-40B4-BE49-F238E27FC236}">
              <a16:creationId xmlns:a16="http://schemas.microsoft.com/office/drawing/2014/main" id="{ED94D7B5-D748-EA46-A3EC-A77F818BCD6C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22" name="Text Box 13">
          <a:extLst>
            <a:ext uri="{FF2B5EF4-FFF2-40B4-BE49-F238E27FC236}">
              <a16:creationId xmlns:a16="http://schemas.microsoft.com/office/drawing/2014/main" id="{AF6127EF-828A-7E43-BB47-28D15AB9C4D4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23" name="Text Box 13">
          <a:extLst>
            <a:ext uri="{FF2B5EF4-FFF2-40B4-BE49-F238E27FC236}">
              <a16:creationId xmlns:a16="http://schemas.microsoft.com/office/drawing/2014/main" id="{2E983AA2-1663-2946-8316-7FFDFFFA0C41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09903"/>
    <xdr:sp macro="" textlink="">
      <xdr:nvSpPr>
        <xdr:cNvPr id="1924" name="Text Box 24">
          <a:extLst>
            <a:ext uri="{FF2B5EF4-FFF2-40B4-BE49-F238E27FC236}">
              <a16:creationId xmlns:a16="http://schemas.microsoft.com/office/drawing/2014/main" id="{EA99702A-66F8-4749-B2B6-F66E6B119399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25" name="Text Box 13">
          <a:extLst>
            <a:ext uri="{FF2B5EF4-FFF2-40B4-BE49-F238E27FC236}">
              <a16:creationId xmlns:a16="http://schemas.microsoft.com/office/drawing/2014/main" id="{26F486A2-C4BA-7244-A711-B23424A632DF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26" name="Text Box 13">
          <a:extLst>
            <a:ext uri="{FF2B5EF4-FFF2-40B4-BE49-F238E27FC236}">
              <a16:creationId xmlns:a16="http://schemas.microsoft.com/office/drawing/2014/main" id="{961A957E-207B-5F48-9D89-FEB7771E22DB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09903"/>
    <xdr:sp macro="" textlink="">
      <xdr:nvSpPr>
        <xdr:cNvPr id="1927" name="Text Box 24">
          <a:extLst>
            <a:ext uri="{FF2B5EF4-FFF2-40B4-BE49-F238E27FC236}">
              <a16:creationId xmlns:a16="http://schemas.microsoft.com/office/drawing/2014/main" id="{5326082E-951D-B44E-A9D7-7FF76FF99DB3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09903"/>
    <xdr:sp macro="" textlink="">
      <xdr:nvSpPr>
        <xdr:cNvPr id="1928" name="Text Box 24">
          <a:extLst>
            <a:ext uri="{FF2B5EF4-FFF2-40B4-BE49-F238E27FC236}">
              <a16:creationId xmlns:a16="http://schemas.microsoft.com/office/drawing/2014/main" id="{20E99682-0756-A342-BA38-AC7CA1886EB7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29" name="Text Box 13">
          <a:extLst>
            <a:ext uri="{FF2B5EF4-FFF2-40B4-BE49-F238E27FC236}">
              <a16:creationId xmlns:a16="http://schemas.microsoft.com/office/drawing/2014/main" id="{5DD44193-DB7F-DE4A-BCCA-29016ECEFA0E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30" name="Text Box 13">
          <a:extLst>
            <a:ext uri="{FF2B5EF4-FFF2-40B4-BE49-F238E27FC236}">
              <a16:creationId xmlns:a16="http://schemas.microsoft.com/office/drawing/2014/main" id="{06E12310-6FAA-7A42-9D58-B6F8D8B88CA7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31" name="Text Box 13">
          <a:extLst>
            <a:ext uri="{FF2B5EF4-FFF2-40B4-BE49-F238E27FC236}">
              <a16:creationId xmlns:a16="http://schemas.microsoft.com/office/drawing/2014/main" id="{0C321AF4-6A67-F149-9966-E8C8D9BB9A6C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32" name="Text Box 13">
          <a:extLst>
            <a:ext uri="{FF2B5EF4-FFF2-40B4-BE49-F238E27FC236}">
              <a16:creationId xmlns:a16="http://schemas.microsoft.com/office/drawing/2014/main" id="{FFC11F7F-C027-C243-8486-A2EF0350652F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09903"/>
    <xdr:sp macro="" textlink="">
      <xdr:nvSpPr>
        <xdr:cNvPr id="1933" name="Text Box 24">
          <a:extLst>
            <a:ext uri="{FF2B5EF4-FFF2-40B4-BE49-F238E27FC236}">
              <a16:creationId xmlns:a16="http://schemas.microsoft.com/office/drawing/2014/main" id="{725C108C-C634-F147-B57D-85529A94511A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34" name="Text Box 13">
          <a:extLst>
            <a:ext uri="{FF2B5EF4-FFF2-40B4-BE49-F238E27FC236}">
              <a16:creationId xmlns:a16="http://schemas.microsoft.com/office/drawing/2014/main" id="{F8E0BF04-511A-6B43-83BC-2C392DDB869A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35" name="Text Box 13">
          <a:extLst>
            <a:ext uri="{FF2B5EF4-FFF2-40B4-BE49-F238E27FC236}">
              <a16:creationId xmlns:a16="http://schemas.microsoft.com/office/drawing/2014/main" id="{8E9D0F4E-2B50-CA49-B0B3-23A06987CC6F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09903"/>
    <xdr:sp macro="" textlink="">
      <xdr:nvSpPr>
        <xdr:cNvPr id="1936" name="Text Box 24">
          <a:extLst>
            <a:ext uri="{FF2B5EF4-FFF2-40B4-BE49-F238E27FC236}">
              <a16:creationId xmlns:a16="http://schemas.microsoft.com/office/drawing/2014/main" id="{52404966-8FEB-D343-91EA-C5BB58C0DB9E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09903"/>
    <xdr:sp macro="" textlink="">
      <xdr:nvSpPr>
        <xdr:cNvPr id="1937" name="Text Box 24">
          <a:extLst>
            <a:ext uri="{FF2B5EF4-FFF2-40B4-BE49-F238E27FC236}">
              <a16:creationId xmlns:a16="http://schemas.microsoft.com/office/drawing/2014/main" id="{D60F437D-AD9E-5A43-BEDA-1E8F372A7D39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38" name="Text Box 13">
          <a:extLst>
            <a:ext uri="{FF2B5EF4-FFF2-40B4-BE49-F238E27FC236}">
              <a16:creationId xmlns:a16="http://schemas.microsoft.com/office/drawing/2014/main" id="{70581AEC-22C5-7B4B-85FC-808024038677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39" name="Text Box 13">
          <a:extLst>
            <a:ext uri="{FF2B5EF4-FFF2-40B4-BE49-F238E27FC236}">
              <a16:creationId xmlns:a16="http://schemas.microsoft.com/office/drawing/2014/main" id="{D6C2D35C-BB21-EA45-8CB6-B40EC6A6FDA4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76074"/>
    <xdr:sp macro="" textlink="">
      <xdr:nvSpPr>
        <xdr:cNvPr id="1940" name="Text Box 13">
          <a:extLst>
            <a:ext uri="{FF2B5EF4-FFF2-40B4-BE49-F238E27FC236}">
              <a16:creationId xmlns:a16="http://schemas.microsoft.com/office/drawing/2014/main" id="{2A9751D8-5363-A548-908E-2E48DA08A940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76074"/>
    <xdr:sp macro="" textlink="">
      <xdr:nvSpPr>
        <xdr:cNvPr id="1941" name="Text Box 13">
          <a:extLst>
            <a:ext uri="{FF2B5EF4-FFF2-40B4-BE49-F238E27FC236}">
              <a16:creationId xmlns:a16="http://schemas.microsoft.com/office/drawing/2014/main" id="{D3A7B951-02D3-D949-953A-BD71F0ACF246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66549"/>
    <xdr:sp macro="" textlink="">
      <xdr:nvSpPr>
        <xdr:cNvPr id="1942" name="Text Box 24">
          <a:extLst>
            <a:ext uri="{FF2B5EF4-FFF2-40B4-BE49-F238E27FC236}">
              <a16:creationId xmlns:a16="http://schemas.microsoft.com/office/drawing/2014/main" id="{93763229-2432-C846-9596-4EA9118705A1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76074"/>
    <xdr:sp macro="" textlink="">
      <xdr:nvSpPr>
        <xdr:cNvPr id="1943" name="Text Box 13">
          <a:extLst>
            <a:ext uri="{FF2B5EF4-FFF2-40B4-BE49-F238E27FC236}">
              <a16:creationId xmlns:a16="http://schemas.microsoft.com/office/drawing/2014/main" id="{5B796062-E205-B546-A393-935F1756647E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76074"/>
    <xdr:sp macro="" textlink="">
      <xdr:nvSpPr>
        <xdr:cNvPr id="1944" name="Text Box 13">
          <a:extLst>
            <a:ext uri="{FF2B5EF4-FFF2-40B4-BE49-F238E27FC236}">
              <a16:creationId xmlns:a16="http://schemas.microsoft.com/office/drawing/2014/main" id="{33AD1BD3-3538-4F4F-9098-647F1890B341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66549"/>
    <xdr:sp macro="" textlink="">
      <xdr:nvSpPr>
        <xdr:cNvPr id="1945" name="Text Box 24">
          <a:extLst>
            <a:ext uri="{FF2B5EF4-FFF2-40B4-BE49-F238E27FC236}">
              <a16:creationId xmlns:a16="http://schemas.microsoft.com/office/drawing/2014/main" id="{CF25B2C1-DBB4-7140-9D91-058B679A31BF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66549"/>
    <xdr:sp macro="" textlink="">
      <xdr:nvSpPr>
        <xdr:cNvPr id="1946" name="Text Box 24">
          <a:extLst>
            <a:ext uri="{FF2B5EF4-FFF2-40B4-BE49-F238E27FC236}">
              <a16:creationId xmlns:a16="http://schemas.microsoft.com/office/drawing/2014/main" id="{1A2B1E68-E50F-D340-9C03-2C128D6F71E7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76074"/>
    <xdr:sp macro="" textlink="">
      <xdr:nvSpPr>
        <xdr:cNvPr id="1947" name="Text Box 13">
          <a:extLst>
            <a:ext uri="{FF2B5EF4-FFF2-40B4-BE49-F238E27FC236}">
              <a16:creationId xmlns:a16="http://schemas.microsoft.com/office/drawing/2014/main" id="{4C520872-9DE2-2443-B759-BEBCBAAD9C39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76074"/>
    <xdr:sp macro="" textlink="">
      <xdr:nvSpPr>
        <xdr:cNvPr id="1948" name="Text Box 13">
          <a:extLst>
            <a:ext uri="{FF2B5EF4-FFF2-40B4-BE49-F238E27FC236}">
              <a16:creationId xmlns:a16="http://schemas.microsoft.com/office/drawing/2014/main" id="{9714F833-9B0F-434C-8399-3D1902118F37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76074"/>
    <xdr:sp macro="" textlink="">
      <xdr:nvSpPr>
        <xdr:cNvPr id="1949" name="Text Box 13">
          <a:extLst>
            <a:ext uri="{FF2B5EF4-FFF2-40B4-BE49-F238E27FC236}">
              <a16:creationId xmlns:a16="http://schemas.microsoft.com/office/drawing/2014/main" id="{64461FC0-F146-7640-A91E-E75562E9A87B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76074"/>
    <xdr:sp macro="" textlink="">
      <xdr:nvSpPr>
        <xdr:cNvPr id="1950" name="Text Box 13">
          <a:extLst>
            <a:ext uri="{FF2B5EF4-FFF2-40B4-BE49-F238E27FC236}">
              <a16:creationId xmlns:a16="http://schemas.microsoft.com/office/drawing/2014/main" id="{22D45A3E-F0BB-8C41-BB64-10009830554C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66549"/>
    <xdr:sp macro="" textlink="">
      <xdr:nvSpPr>
        <xdr:cNvPr id="1951" name="Text Box 24">
          <a:extLst>
            <a:ext uri="{FF2B5EF4-FFF2-40B4-BE49-F238E27FC236}">
              <a16:creationId xmlns:a16="http://schemas.microsoft.com/office/drawing/2014/main" id="{292CFBAD-AF4D-4E45-A2C7-BCB0BB597CBD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76074"/>
    <xdr:sp macro="" textlink="">
      <xdr:nvSpPr>
        <xdr:cNvPr id="1952" name="Text Box 13">
          <a:extLst>
            <a:ext uri="{FF2B5EF4-FFF2-40B4-BE49-F238E27FC236}">
              <a16:creationId xmlns:a16="http://schemas.microsoft.com/office/drawing/2014/main" id="{491CA4FC-C9E0-E649-AEAE-FAA5DE956707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76074"/>
    <xdr:sp macro="" textlink="">
      <xdr:nvSpPr>
        <xdr:cNvPr id="1953" name="Text Box 13">
          <a:extLst>
            <a:ext uri="{FF2B5EF4-FFF2-40B4-BE49-F238E27FC236}">
              <a16:creationId xmlns:a16="http://schemas.microsoft.com/office/drawing/2014/main" id="{1C1A946A-09A4-4E45-94F8-03BFD8405E56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66549"/>
    <xdr:sp macro="" textlink="">
      <xdr:nvSpPr>
        <xdr:cNvPr id="1954" name="Text Box 24">
          <a:extLst>
            <a:ext uri="{FF2B5EF4-FFF2-40B4-BE49-F238E27FC236}">
              <a16:creationId xmlns:a16="http://schemas.microsoft.com/office/drawing/2014/main" id="{C892D976-8C6F-AC42-A1B9-60B45DBA0C00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66549"/>
    <xdr:sp macro="" textlink="">
      <xdr:nvSpPr>
        <xdr:cNvPr id="1955" name="Text Box 24">
          <a:extLst>
            <a:ext uri="{FF2B5EF4-FFF2-40B4-BE49-F238E27FC236}">
              <a16:creationId xmlns:a16="http://schemas.microsoft.com/office/drawing/2014/main" id="{23CABAF8-D41D-5B43-B6D8-26C5905E7FD8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76074"/>
    <xdr:sp macro="" textlink="">
      <xdr:nvSpPr>
        <xdr:cNvPr id="1956" name="Text Box 13">
          <a:extLst>
            <a:ext uri="{FF2B5EF4-FFF2-40B4-BE49-F238E27FC236}">
              <a16:creationId xmlns:a16="http://schemas.microsoft.com/office/drawing/2014/main" id="{56F460AF-E713-B84C-86F9-7698E904F024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376074"/>
    <xdr:sp macro="" textlink="">
      <xdr:nvSpPr>
        <xdr:cNvPr id="1957" name="Text Box 13">
          <a:extLst>
            <a:ext uri="{FF2B5EF4-FFF2-40B4-BE49-F238E27FC236}">
              <a16:creationId xmlns:a16="http://schemas.microsoft.com/office/drawing/2014/main" id="{5F0A3B7D-FF35-9948-B628-3A6AF5B96C21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1958" name="Text Box 13">
          <a:extLst>
            <a:ext uri="{FF2B5EF4-FFF2-40B4-BE49-F238E27FC236}">
              <a16:creationId xmlns:a16="http://schemas.microsoft.com/office/drawing/2014/main" id="{BF7860A1-2BBC-FF4F-8C5A-ED818DE29CE4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1959" name="Text Box 13">
          <a:extLst>
            <a:ext uri="{FF2B5EF4-FFF2-40B4-BE49-F238E27FC236}">
              <a16:creationId xmlns:a16="http://schemas.microsoft.com/office/drawing/2014/main" id="{45BBDE57-2F7E-BB4A-8874-9CE4AFFDFED0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66549"/>
    <xdr:sp macro="" textlink="">
      <xdr:nvSpPr>
        <xdr:cNvPr id="1960" name="Text Box 24">
          <a:extLst>
            <a:ext uri="{FF2B5EF4-FFF2-40B4-BE49-F238E27FC236}">
              <a16:creationId xmlns:a16="http://schemas.microsoft.com/office/drawing/2014/main" id="{7667B378-3D36-CF4C-95E5-2781D69AEFD6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1961" name="Text Box 13">
          <a:extLst>
            <a:ext uri="{FF2B5EF4-FFF2-40B4-BE49-F238E27FC236}">
              <a16:creationId xmlns:a16="http://schemas.microsoft.com/office/drawing/2014/main" id="{D57C0B67-A1CC-9342-BDB0-B69FE0F9B8D5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1962" name="Text Box 13">
          <a:extLst>
            <a:ext uri="{FF2B5EF4-FFF2-40B4-BE49-F238E27FC236}">
              <a16:creationId xmlns:a16="http://schemas.microsoft.com/office/drawing/2014/main" id="{D73D1179-F135-404C-AF5A-F6B3ED859779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66549"/>
    <xdr:sp macro="" textlink="">
      <xdr:nvSpPr>
        <xdr:cNvPr id="1963" name="Text Box 24">
          <a:extLst>
            <a:ext uri="{FF2B5EF4-FFF2-40B4-BE49-F238E27FC236}">
              <a16:creationId xmlns:a16="http://schemas.microsoft.com/office/drawing/2014/main" id="{A9C74026-A33A-A24D-BB8E-15A04A16D1AC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66549"/>
    <xdr:sp macro="" textlink="">
      <xdr:nvSpPr>
        <xdr:cNvPr id="1964" name="Text Box 24">
          <a:extLst>
            <a:ext uri="{FF2B5EF4-FFF2-40B4-BE49-F238E27FC236}">
              <a16:creationId xmlns:a16="http://schemas.microsoft.com/office/drawing/2014/main" id="{199363B1-B46E-B34D-892A-6A605BDAAA00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1965" name="Text Box 13">
          <a:extLst>
            <a:ext uri="{FF2B5EF4-FFF2-40B4-BE49-F238E27FC236}">
              <a16:creationId xmlns:a16="http://schemas.microsoft.com/office/drawing/2014/main" id="{6F5C8653-6BF2-8140-8CA2-D5D6DA963C30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1966" name="Text Box 13">
          <a:extLst>
            <a:ext uri="{FF2B5EF4-FFF2-40B4-BE49-F238E27FC236}">
              <a16:creationId xmlns:a16="http://schemas.microsoft.com/office/drawing/2014/main" id="{04BDBA85-CED0-5549-89D2-0F5B09B022CF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1967" name="Text Box 13">
          <a:extLst>
            <a:ext uri="{FF2B5EF4-FFF2-40B4-BE49-F238E27FC236}">
              <a16:creationId xmlns:a16="http://schemas.microsoft.com/office/drawing/2014/main" id="{B2B8DA0C-164C-8440-B171-0C3F2F8EAAAA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1968" name="Text Box 13">
          <a:extLst>
            <a:ext uri="{FF2B5EF4-FFF2-40B4-BE49-F238E27FC236}">
              <a16:creationId xmlns:a16="http://schemas.microsoft.com/office/drawing/2014/main" id="{BFE1F018-45E0-5649-A47D-96473A00A605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66549"/>
    <xdr:sp macro="" textlink="">
      <xdr:nvSpPr>
        <xdr:cNvPr id="1969" name="Text Box 24">
          <a:extLst>
            <a:ext uri="{FF2B5EF4-FFF2-40B4-BE49-F238E27FC236}">
              <a16:creationId xmlns:a16="http://schemas.microsoft.com/office/drawing/2014/main" id="{EC2A6CA0-7AD1-8D46-88D0-393502A5B989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1970" name="Text Box 13">
          <a:extLst>
            <a:ext uri="{FF2B5EF4-FFF2-40B4-BE49-F238E27FC236}">
              <a16:creationId xmlns:a16="http://schemas.microsoft.com/office/drawing/2014/main" id="{EFFB0333-1539-564D-8BA3-226C219FD7C7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1971" name="Text Box 13">
          <a:extLst>
            <a:ext uri="{FF2B5EF4-FFF2-40B4-BE49-F238E27FC236}">
              <a16:creationId xmlns:a16="http://schemas.microsoft.com/office/drawing/2014/main" id="{CC96B9F8-30B8-FA4B-B99B-FE22C9CC710B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66549"/>
    <xdr:sp macro="" textlink="">
      <xdr:nvSpPr>
        <xdr:cNvPr id="1972" name="Text Box 24">
          <a:extLst>
            <a:ext uri="{FF2B5EF4-FFF2-40B4-BE49-F238E27FC236}">
              <a16:creationId xmlns:a16="http://schemas.microsoft.com/office/drawing/2014/main" id="{67A6BBD8-2DA8-784C-8B81-8EB85E56B6A5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66549"/>
    <xdr:sp macro="" textlink="">
      <xdr:nvSpPr>
        <xdr:cNvPr id="1973" name="Text Box 24">
          <a:extLst>
            <a:ext uri="{FF2B5EF4-FFF2-40B4-BE49-F238E27FC236}">
              <a16:creationId xmlns:a16="http://schemas.microsoft.com/office/drawing/2014/main" id="{BA8A6EF5-AFDF-8448-9D3F-F815B9829736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1974" name="Text Box 13">
          <a:extLst>
            <a:ext uri="{FF2B5EF4-FFF2-40B4-BE49-F238E27FC236}">
              <a16:creationId xmlns:a16="http://schemas.microsoft.com/office/drawing/2014/main" id="{0926DABA-B754-5B43-AE43-6A099F8D9264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1975" name="Text Box 13">
          <a:extLst>
            <a:ext uri="{FF2B5EF4-FFF2-40B4-BE49-F238E27FC236}">
              <a16:creationId xmlns:a16="http://schemas.microsoft.com/office/drawing/2014/main" id="{7AE782C4-4AF0-6543-AE5C-C29251A0FFAB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76" name="Text Box 13">
          <a:extLst>
            <a:ext uri="{FF2B5EF4-FFF2-40B4-BE49-F238E27FC236}">
              <a16:creationId xmlns:a16="http://schemas.microsoft.com/office/drawing/2014/main" id="{85E76C48-0843-8548-8B08-C12F5B8340A5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77" name="Text Box 13">
          <a:extLst>
            <a:ext uri="{FF2B5EF4-FFF2-40B4-BE49-F238E27FC236}">
              <a16:creationId xmlns:a16="http://schemas.microsoft.com/office/drawing/2014/main" id="{BF7BE612-A2C4-1E48-9AAE-06184353DB94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09903"/>
    <xdr:sp macro="" textlink="">
      <xdr:nvSpPr>
        <xdr:cNvPr id="1978" name="Text Box 24">
          <a:extLst>
            <a:ext uri="{FF2B5EF4-FFF2-40B4-BE49-F238E27FC236}">
              <a16:creationId xmlns:a16="http://schemas.microsoft.com/office/drawing/2014/main" id="{1689A227-A4B5-BD41-AA96-86257071B9E6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79" name="Text Box 13">
          <a:extLst>
            <a:ext uri="{FF2B5EF4-FFF2-40B4-BE49-F238E27FC236}">
              <a16:creationId xmlns:a16="http://schemas.microsoft.com/office/drawing/2014/main" id="{0BAACD68-23D1-D34A-99B7-D17D46E0D37E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80" name="Text Box 13">
          <a:extLst>
            <a:ext uri="{FF2B5EF4-FFF2-40B4-BE49-F238E27FC236}">
              <a16:creationId xmlns:a16="http://schemas.microsoft.com/office/drawing/2014/main" id="{195A2A71-7408-C649-B7B0-5011372660B3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09903"/>
    <xdr:sp macro="" textlink="">
      <xdr:nvSpPr>
        <xdr:cNvPr id="1981" name="Text Box 24">
          <a:extLst>
            <a:ext uri="{FF2B5EF4-FFF2-40B4-BE49-F238E27FC236}">
              <a16:creationId xmlns:a16="http://schemas.microsoft.com/office/drawing/2014/main" id="{93FB23FA-55FA-6B4F-A980-26022267101C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09903"/>
    <xdr:sp macro="" textlink="">
      <xdr:nvSpPr>
        <xdr:cNvPr id="1982" name="Text Box 24">
          <a:extLst>
            <a:ext uri="{FF2B5EF4-FFF2-40B4-BE49-F238E27FC236}">
              <a16:creationId xmlns:a16="http://schemas.microsoft.com/office/drawing/2014/main" id="{E84A7FA5-C3CA-0546-A980-FD06A7011669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83" name="Text Box 13">
          <a:extLst>
            <a:ext uri="{FF2B5EF4-FFF2-40B4-BE49-F238E27FC236}">
              <a16:creationId xmlns:a16="http://schemas.microsoft.com/office/drawing/2014/main" id="{CC69D607-F1ED-1A44-8DF7-22B4E334A75E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84" name="Text Box 13">
          <a:extLst>
            <a:ext uri="{FF2B5EF4-FFF2-40B4-BE49-F238E27FC236}">
              <a16:creationId xmlns:a16="http://schemas.microsoft.com/office/drawing/2014/main" id="{CD35A309-784B-A142-865A-4132725B2D9E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85" name="Text Box 13">
          <a:extLst>
            <a:ext uri="{FF2B5EF4-FFF2-40B4-BE49-F238E27FC236}">
              <a16:creationId xmlns:a16="http://schemas.microsoft.com/office/drawing/2014/main" id="{BE88FB14-7280-9341-89EC-624DF91FDA84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86" name="Text Box 13">
          <a:extLst>
            <a:ext uri="{FF2B5EF4-FFF2-40B4-BE49-F238E27FC236}">
              <a16:creationId xmlns:a16="http://schemas.microsoft.com/office/drawing/2014/main" id="{02001066-656F-7845-9715-BD88388C7A0C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09903"/>
    <xdr:sp macro="" textlink="">
      <xdr:nvSpPr>
        <xdr:cNvPr id="1987" name="Text Box 24">
          <a:extLst>
            <a:ext uri="{FF2B5EF4-FFF2-40B4-BE49-F238E27FC236}">
              <a16:creationId xmlns:a16="http://schemas.microsoft.com/office/drawing/2014/main" id="{44A761D1-BC12-2F42-B989-1C5FE7E6F6BD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88" name="Text Box 13">
          <a:extLst>
            <a:ext uri="{FF2B5EF4-FFF2-40B4-BE49-F238E27FC236}">
              <a16:creationId xmlns:a16="http://schemas.microsoft.com/office/drawing/2014/main" id="{49E6BB27-8AB1-6149-B8F9-9DB670B03E27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89" name="Text Box 13">
          <a:extLst>
            <a:ext uri="{FF2B5EF4-FFF2-40B4-BE49-F238E27FC236}">
              <a16:creationId xmlns:a16="http://schemas.microsoft.com/office/drawing/2014/main" id="{C18803FA-7A54-F849-8E82-451AAAA777AF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09903"/>
    <xdr:sp macro="" textlink="">
      <xdr:nvSpPr>
        <xdr:cNvPr id="1990" name="Text Box 24">
          <a:extLst>
            <a:ext uri="{FF2B5EF4-FFF2-40B4-BE49-F238E27FC236}">
              <a16:creationId xmlns:a16="http://schemas.microsoft.com/office/drawing/2014/main" id="{46E94543-B222-1549-BDFB-45D56B53BC3E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09903"/>
    <xdr:sp macro="" textlink="">
      <xdr:nvSpPr>
        <xdr:cNvPr id="1991" name="Text Box 24">
          <a:extLst>
            <a:ext uri="{FF2B5EF4-FFF2-40B4-BE49-F238E27FC236}">
              <a16:creationId xmlns:a16="http://schemas.microsoft.com/office/drawing/2014/main" id="{C96C5D43-A7EB-5B4D-ACB2-9E440921EC8F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92" name="Text Box 13">
          <a:extLst>
            <a:ext uri="{FF2B5EF4-FFF2-40B4-BE49-F238E27FC236}">
              <a16:creationId xmlns:a16="http://schemas.microsoft.com/office/drawing/2014/main" id="{D974960E-5888-C448-9A78-92D3563262D2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93" name="Text Box 13">
          <a:extLst>
            <a:ext uri="{FF2B5EF4-FFF2-40B4-BE49-F238E27FC236}">
              <a16:creationId xmlns:a16="http://schemas.microsoft.com/office/drawing/2014/main" id="{D371153C-67E0-CD4E-A593-E9F8EF8C3F9F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94" name="Text Box 13">
          <a:extLst>
            <a:ext uri="{FF2B5EF4-FFF2-40B4-BE49-F238E27FC236}">
              <a16:creationId xmlns:a16="http://schemas.microsoft.com/office/drawing/2014/main" id="{8FFB6F92-CDC9-444A-BB2F-6982784E43F0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95" name="Text Box 13">
          <a:extLst>
            <a:ext uri="{FF2B5EF4-FFF2-40B4-BE49-F238E27FC236}">
              <a16:creationId xmlns:a16="http://schemas.microsoft.com/office/drawing/2014/main" id="{284419B1-A883-C042-8724-D9464801B6D4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09903"/>
    <xdr:sp macro="" textlink="">
      <xdr:nvSpPr>
        <xdr:cNvPr id="1996" name="Text Box 24">
          <a:extLst>
            <a:ext uri="{FF2B5EF4-FFF2-40B4-BE49-F238E27FC236}">
              <a16:creationId xmlns:a16="http://schemas.microsoft.com/office/drawing/2014/main" id="{80E035C8-3F29-1B4E-84B9-BDCC07FD9D62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97" name="Text Box 13">
          <a:extLst>
            <a:ext uri="{FF2B5EF4-FFF2-40B4-BE49-F238E27FC236}">
              <a16:creationId xmlns:a16="http://schemas.microsoft.com/office/drawing/2014/main" id="{14FD2FDC-8FDC-7248-B4B6-37565FF2967D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1998" name="Text Box 13">
          <a:extLst>
            <a:ext uri="{FF2B5EF4-FFF2-40B4-BE49-F238E27FC236}">
              <a16:creationId xmlns:a16="http://schemas.microsoft.com/office/drawing/2014/main" id="{77E20551-7C58-624D-B257-26868CE8C4F2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09903"/>
    <xdr:sp macro="" textlink="">
      <xdr:nvSpPr>
        <xdr:cNvPr id="1999" name="Text Box 24">
          <a:extLst>
            <a:ext uri="{FF2B5EF4-FFF2-40B4-BE49-F238E27FC236}">
              <a16:creationId xmlns:a16="http://schemas.microsoft.com/office/drawing/2014/main" id="{DD4C83C8-CA31-1C4F-818C-18A1F278D319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09903"/>
    <xdr:sp macro="" textlink="">
      <xdr:nvSpPr>
        <xdr:cNvPr id="2000" name="Text Box 24">
          <a:extLst>
            <a:ext uri="{FF2B5EF4-FFF2-40B4-BE49-F238E27FC236}">
              <a16:creationId xmlns:a16="http://schemas.microsoft.com/office/drawing/2014/main" id="{FBAF22AF-BC72-0248-87BF-349A5D992076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2001" name="Text Box 13">
          <a:extLst>
            <a:ext uri="{FF2B5EF4-FFF2-40B4-BE49-F238E27FC236}">
              <a16:creationId xmlns:a16="http://schemas.microsoft.com/office/drawing/2014/main" id="{6CB74F23-8A75-AF46-99C6-E18EB509B2B4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3992</xdr:row>
      <xdr:rowOff>0</xdr:rowOff>
    </xdr:from>
    <xdr:ext cx="72313" cy="419428"/>
    <xdr:sp macro="" textlink="">
      <xdr:nvSpPr>
        <xdr:cNvPr id="2002" name="Text Box 13">
          <a:extLst>
            <a:ext uri="{FF2B5EF4-FFF2-40B4-BE49-F238E27FC236}">
              <a16:creationId xmlns:a16="http://schemas.microsoft.com/office/drawing/2014/main" id="{4AE4C02E-40DD-214A-8821-4FDB8289307B}"/>
            </a:ext>
          </a:extLst>
        </xdr:cNvPr>
        <xdr:cNvSpPr txBox="1">
          <a:spLocks noChangeArrowheads="1"/>
        </xdr:cNvSpPr>
      </xdr:nvSpPr>
      <xdr:spPr bwMode="auto">
        <a:xfrm>
          <a:off x="1530350" y="7022846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003" name="Text Box 13">
          <a:extLst>
            <a:ext uri="{FF2B5EF4-FFF2-40B4-BE49-F238E27FC236}">
              <a16:creationId xmlns:a16="http://schemas.microsoft.com/office/drawing/2014/main" id="{000CE5A5-D251-364A-B787-2F57C2C678AE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004" name="Text Box 13">
          <a:extLst>
            <a:ext uri="{FF2B5EF4-FFF2-40B4-BE49-F238E27FC236}">
              <a16:creationId xmlns:a16="http://schemas.microsoft.com/office/drawing/2014/main" id="{9EE7D0DF-D556-D544-9C9D-27522AA874A5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2005" name="Text Box 24">
          <a:extLst>
            <a:ext uri="{FF2B5EF4-FFF2-40B4-BE49-F238E27FC236}">
              <a16:creationId xmlns:a16="http://schemas.microsoft.com/office/drawing/2014/main" id="{45C59CEA-0F50-F540-8C62-D89BB5684F7E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006" name="Text Box 13">
          <a:extLst>
            <a:ext uri="{FF2B5EF4-FFF2-40B4-BE49-F238E27FC236}">
              <a16:creationId xmlns:a16="http://schemas.microsoft.com/office/drawing/2014/main" id="{859A6126-0E5D-FD4A-ABA2-552330952917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007" name="Text Box 13">
          <a:extLst>
            <a:ext uri="{FF2B5EF4-FFF2-40B4-BE49-F238E27FC236}">
              <a16:creationId xmlns:a16="http://schemas.microsoft.com/office/drawing/2014/main" id="{399169FB-E672-3845-8B7E-653CE0917B94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2008" name="Text Box 24">
          <a:extLst>
            <a:ext uri="{FF2B5EF4-FFF2-40B4-BE49-F238E27FC236}">
              <a16:creationId xmlns:a16="http://schemas.microsoft.com/office/drawing/2014/main" id="{A321D10D-E1E1-B848-8952-57B20181FCDF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2009" name="Text Box 24">
          <a:extLst>
            <a:ext uri="{FF2B5EF4-FFF2-40B4-BE49-F238E27FC236}">
              <a16:creationId xmlns:a16="http://schemas.microsoft.com/office/drawing/2014/main" id="{2F2DE31A-E985-BC42-A90C-F7D9A4C7A94B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010" name="Text Box 13">
          <a:extLst>
            <a:ext uri="{FF2B5EF4-FFF2-40B4-BE49-F238E27FC236}">
              <a16:creationId xmlns:a16="http://schemas.microsoft.com/office/drawing/2014/main" id="{9B464C55-0A96-3240-876F-C380161994F9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011" name="Text Box 13">
          <a:extLst>
            <a:ext uri="{FF2B5EF4-FFF2-40B4-BE49-F238E27FC236}">
              <a16:creationId xmlns:a16="http://schemas.microsoft.com/office/drawing/2014/main" id="{973C0A49-9553-844D-934A-80A8F10B5641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012" name="Text Box 13">
          <a:extLst>
            <a:ext uri="{FF2B5EF4-FFF2-40B4-BE49-F238E27FC236}">
              <a16:creationId xmlns:a16="http://schemas.microsoft.com/office/drawing/2014/main" id="{FE877144-1206-7A43-9FE9-084A44821359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013" name="Text Box 13">
          <a:extLst>
            <a:ext uri="{FF2B5EF4-FFF2-40B4-BE49-F238E27FC236}">
              <a16:creationId xmlns:a16="http://schemas.microsoft.com/office/drawing/2014/main" id="{6CDCB50C-E35D-7B48-AD35-4D741042FE5E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2014" name="Text Box 24">
          <a:extLst>
            <a:ext uri="{FF2B5EF4-FFF2-40B4-BE49-F238E27FC236}">
              <a16:creationId xmlns:a16="http://schemas.microsoft.com/office/drawing/2014/main" id="{D04506E2-D326-FD43-BA90-C723604D1189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015" name="Text Box 13">
          <a:extLst>
            <a:ext uri="{FF2B5EF4-FFF2-40B4-BE49-F238E27FC236}">
              <a16:creationId xmlns:a16="http://schemas.microsoft.com/office/drawing/2014/main" id="{ECD38EC5-0F37-844A-A5C4-9638C11F7362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016" name="Text Box 13">
          <a:extLst>
            <a:ext uri="{FF2B5EF4-FFF2-40B4-BE49-F238E27FC236}">
              <a16:creationId xmlns:a16="http://schemas.microsoft.com/office/drawing/2014/main" id="{400EDB02-B9F9-CC42-A1A3-67229CE87C8B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2017" name="Text Box 24">
          <a:extLst>
            <a:ext uri="{FF2B5EF4-FFF2-40B4-BE49-F238E27FC236}">
              <a16:creationId xmlns:a16="http://schemas.microsoft.com/office/drawing/2014/main" id="{AAD04846-FF32-F745-B8DE-FE79E0012BB6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2018" name="Text Box 24">
          <a:extLst>
            <a:ext uri="{FF2B5EF4-FFF2-40B4-BE49-F238E27FC236}">
              <a16:creationId xmlns:a16="http://schemas.microsoft.com/office/drawing/2014/main" id="{D1D51CAB-C57F-D746-949E-1DA9EFB63A82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019" name="Text Box 13">
          <a:extLst>
            <a:ext uri="{FF2B5EF4-FFF2-40B4-BE49-F238E27FC236}">
              <a16:creationId xmlns:a16="http://schemas.microsoft.com/office/drawing/2014/main" id="{2CE18654-BA4B-8640-B8A3-3002C523C643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020" name="Text Box 13">
          <a:extLst>
            <a:ext uri="{FF2B5EF4-FFF2-40B4-BE49-F238E27FC236}">
              <a16:creationId xmlns:a16="http://schemas.microsoft.com/office/drawing/2014/main" id="{238F2F38-55A7-9B49-BABE-FA3728D160E9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21" name="Text Box 13">
          <a:extLst>
            <a:ext uri="{FF2B5EF4-FFF2-40B4-BE49-F238E27FC236}">
              <a16:creationId xmlns:a16="http://schemas.microsoft.com/office/drawing/2014/main" id="{0AD42FCE-85C8-BA4E-A959-FC7EA363A7E3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22" name="Text Box 13">
          <a:extLst>
            <a:ext uri="{FF2B5EF4-FFF2-40B4-BE49-F238E27FC236}">
              <a16:creationId xmlns:a16="http://schemas.microsoft.com/office/drawing/2014/main" id="{444A5F6A-55CF-424C-8136-91EA71EBA752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023" name="Text Box 24">
          <a:extLst>
            <a:ext uri="{FF2B5EF4-FFF2-40B4-BE49-F238E27FC236}">
              <a16:creationId xmlns:a16="http://schemas.microsoft.com/office/drawing/2014/main" id="{8320688B-27F1-0B4B-9FC3-00E951084723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24" name="Text Box 13">
          <a:extLst>
            <a:ext uri="{FF2B5EF4-FFF2-40B4-BE49-F238E27FC236}">
              <a16:creationId xmlns:a16="http://schemas.microsoft.com/office/drawing/2014/main" id="{12E7E789-8454-4D4C-96B2-9886CC363983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25" name="Text Box 13">
          <a:extLst>
            <a:ext uri="{FF2B5EF4-FFF2-40B4-BE49-F238E27FC236}">
              <a16:creationId xmlns:a16="http://schemas.microsoft.com/office/drawing/2014/main" id="{2B144BFB-DFC9-6E4C-B2DC-09764D427DC2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026" name="Text Box 24">
          <a:extLst>
            <a:ext uri="{FF2B5EF4-FFF2-40B4-BE49-F238E27FC236}">
              <a16:creationId xmlns:a16="http://schemas.microsoft.com/office/drawing/2014/main" id="{87540B1B-D698-0547-BE74-F3EA3E71D12A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027" name="Text Box 24">
          <a:extLst>
            <a:ext uri="{FF2B5EF4-FFF2-40B4-BE49-F238E27FC236}">
              <a16:creationId xmlns:a16="http://schemas.microsoft.com/office/drawing/2014/main" id="{FD488415-A17D-444E-B88A-B80191CA4D20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28" name="Text Box 13">
          <a:extLst>
            <a:ext uri="{FF2B5EF4-FFF2-40B4-BE49-F238E27FC236}">
              <a16:creationId xmlns:a16="http://schemas.microsoft.com/office/drawing/2014/main" id="{B02A43EC-FD9D-E946-A3B6-D9C732259736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29" name="Text Box 13">
          <a:extLst>
            <a:ext uri="{FF2B5EF4-FFF2-40B4-BE49-F238E27FC236}">
              <a16:creationId xmlns:a16="http://schemas.microsoft.com/office/drawing/2014/main" id="{6EC448E6-632C-9640-8058-7D38ED38F03B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30" name="Text Box 13">
          <a:extLst>
            <a:ext uri="{FF2B5EF4-FFF2-40B4-BE49-F238E27FC236}">
              <a16:creationId xmlns:a16="http://schemas.microsoft.com/office/drawing/2014/main" id="{166D312E-41C1-AA4D-AA1D-A6C5FAC487B9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31" name="Text Box 13">
          <a:extLst>
            <a:ext uri="{FF2B5EF4-FFF2-40B4-BE49-F238E27FC236}">
              <a16:creationId xmlns:a16="http://schemas.microsoft.com/office/drawing/2014/main" id="{A56B8DF2-8DF3-F14F-8E28-1AA1E1E0BAB5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032" name="Text Box 24">
          <a:extLst>
            <a:ext uri="{FF2B5EF4-FFF2-40B4-BE49-F238E27FC236}">
              <a16:creationId xmlns:a16="http://schemas.microsoft.com/office/drawing/2014/main" id="{AE3BBCFE-D773-0B4D-B927-3117DA0875FC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33" name="Text Box 13">
          <a:extLst>
            <a:ext uri="{FF2B5EF4-FFF2-40B4-BE49-F238E27FC236}">
              <a16:creationId xmlns:a16="http://schemas.microsoft.com/office/drawing/2014/main" id="{BBD8FD3E-E58E-F340-8E88-7A836D1C2849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34" name="Text Box 13">
          <a:extLst>
            <a:ext uri="{FF2B5EF4-FFF2-40B4-BE49-F238E27FC236}">
              <a16:creationId xmlns:a16="http://schemas.microsoft.com/office/drawing/2014/main" id="{53587C9F-3097-F945-B0AF-D965904BB1E0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035" name="Text Box 24">
          <a:extLst>
            <a:ext uri="{FF2B5EF4-FFF2-40B4-BE49-F238E27FC236}">
              <a16:creationId xmlns:a16="http://schemas.microsoft.com/office/drawing/2014/main" id="{0141189E-1166-3C4D-9D7A-4B8BCBB80EF0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036" name="Text Box 24">
          <a:extLst>
            <a:ext uri="{FF2B5EF4-FFF2-40B4-BE49-F238E27FC236}">
              <a16:creationId xmlns:a16="http://schemas.microsoft.com/office/drawing/2014/main" id="{0EAD78B6-53C8-BA42-87FA-D8A3BB6383F6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37" name="Text Box 13">
          <a:extLst>
            <a:ext uri="{FF2B5EF4-FFF2-40B4-BE49-F238E27FC236}">
              <a16:creationId xmlns:a16="http://schemas.microsoft.com/office/drawing/2014/main" id="{26E5CE3F-3272-0741-BDB5-98811678E0C5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38" name="Text Box 13">
          <a:extLst>
            <a:ext uri="{FF2B5EF4-FFF2-40B4-BE49-F238E27FC236}">
              <a16:creationId xmlns:a16="http://schemas.microsoft.com/office/drawing/2014/main" id="{6445FB30-4690-ED49-A17D-BB2FE68F7D1C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039" name="Text Box 13">
          <a:extLst>
            <a:ext uri="{FF2B5EF4-FFF2-40B4-BE49-F238E27FC236}">
              <a16:creationId xmlns:a16="http://schemas.microsoft.com/office/drawing/2014/main" id="{BC8ADA08-88FB-5E46-AE51-1AF7CDA9370E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040" name="Text Box 13">
          <a:extLst>
            <a:ext uri="{FF2B5EF4-FFF2-40B4-BE49-F238E27FC236}">
              <a16:creationId xmlns:a16="http://schemas.microsoft.com/office/drawing/2014/main" id="{C078F952-63D8-D541-A564-16A78175252A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2041" name="Text Box 24">
          <a:extLst>
            <a:ext uri="{FF2B5EF4-FFF2-40B4-BE49-F238E27FC236}">
              <a16:creationId xmlns:a16="http://schemas.microsoft.com/office/drawing/2014/main" id="{B09009C2-F147-B346-960B-C5F3F3CC88C8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042" name="Text Box 13">
          <a:extLst>
            <a:ext uri="{FF2B5EF4-FFF2-40B4-BE49-F238E27FC236}">
              <a16:creationId xmlns:a16="http://schemas.microsoft.com/office/drawing/2014/main" id="{5C30CBB5-AF5B-B54D-9EB0-A9CF5DC37B49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043" name="Text Box 13">
          <a:extLst>
            <a:ext uri="{FF2B5EF4-FFF2-40B4-BE49-F238E27FC236}">
              <a16:creationId xmlns:a16="http://schemas.microsoft.com/office/drawing/2014/main" id="{5304F047-678A-6E47-846E-9D0E766CE1FA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2044" name="Text Box 24">
          <a:extLst>
            <a:ext uri="{FF2B5EF4-FFF2-40B4-BE49-F238E27FC236}">
              <a16:creationId xmlns:a16="http://schemas.microsoft.com/office/drawing/2014/main" id="{6D373781-383D-434E-AE84-5E877BE34BCD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2045" name="Text Box 24">
          <a:extLst>
            <a:ext uri="{FF2B5EF4-FFF2-40B4-BE49-F238E27FC236}">
              <a16:creationId xmlns:a16="http://schemas.microsoft.com/office/drawing/2014/main" id="{D7359D6E-3E2B-F741-82C3-5F1A7AC2A144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046" name="Text Box 13">
          <a:extLst>
            <a:ext uri="{FF2B5EF4-FFF2-40B4-BE49-F238E27FC236}">
              <a16:creationId xmlns:a16="http://schemas.microsoft.com/office/drawing/2014/main" id="{845F411B-12E3-B64F-8703-34BA8B0EB946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047" name="Text Box 13">
          <a:extLst>
            <a:ext uri="{FF2B5EF4-FFF2-40B4-BE49-F238E27FC236}">
              <a16:creationId xmlns:a16="http://schemas.microsoft.com/office/drawing/2014/main" id="{CDCA9752-9D80-9B4D-969A-F22A924E335E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048" name="Text Box 13">
          <a:extLst>
            <a:ext uri="{FF2B5EF4-FFF2-40B4-BE49-F238E27FC236}">
              <a16:creationId xmlns:a16="http://schemas.microsoft.com/office/drawing/2014/main" id="{3DF4CEB1-049B-5A42-AB99-6C74F80E238F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049" name="Text Box 13">
          <a:extLst>
            <a:ext uri="{FF2B5EF4-FFF2-40B4-BE49-F238E27FC236}">
              <a16:creationId xmlns:a16="http://schemas.microsoft.com/office/drawing/2014/main" id="{5EE6C4F4-D60C-2743-9FA7-741E86EADB57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2050" name="Text Box 24">
          <a:extLst>
            <a:ext uri="{FF2B5EF4-FFF2-40B4-BE49-F238E27FC236}">
              <a16:creationId xmlns:a16="http://schemas.microsoft.com/office/drawing/2014/main" id="{FC3B2FED-2BB6-BE4E-AE39-2144A7E5426E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051" name="Text Box 13">
          <a:extLst>
            <a:ext uri="{FF2B5EF4-FFF2-40B4-BE49-F238E27FC236}">
              <a16:creationId xmlns:a16="http://schemas.microsoft.com/office/drawing/2014/main" id="{F90102E8-E1EB-3549-81EA-59486A0817EC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052" name="Text Box 13">
          <a:extLst>
            <a:ext uri="{FF2B5EF4-FFF2-40B4-BE49-F238E27FC236}">
              <a16:creationId xmlns:a16="http://schemas.microsoft.com/office/drawing/2014/main" id="{C924AACC-0CE1-9D4F-857C-948998AFA998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2053" name="Text Box 24">
          <a:extLst>
            <a:ext uri="{FF2B5EF4-FFF2-40B4-BE49-F238E27FC236}">
              <a16:creationId xmlns:a16="http://schemas.microsoft.com/office/drawing/2014/main" id="{498FCABF-D902-4341-BECB-A7B32FB05447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2054" name="Text Box 24">
          <a:extLst>
            <a:ext uri="{FF2B5EF4-FFF2-40B4-BE49-F238E27FC236}">
              <a16:creationId xmlns:a16="http://schemas.microsoft.com/office/drawing/2014/main" id="{B034631A-F567-CE4F-A091-A56B5DCA3533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055" name="Text Box 13">
          <a:extLst>
            <a:ext uri="{FF2B5EF4-FFF2-40B4-BE49-F238E27FC236}">
              <a16:creationId xmlns:a16="http://schemas.microsoft.com/office/drawing/2014/main" id="{9CFBE6D0-728F-4141-8E77-143FB0B52D11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056" name="Text Box 13">
          <a:extLst>
            <a:ext uri="{FF2B5EF4-FFF2-40B4-BE49-F238E27FC236}">
              <a16:creationId xmlns:a16="http://schemas.microsoft.com/office/drawing/2014/main" id="{DFA7B33A-56DD-4845-A32F-98B28F4FD0FF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57" name="Text Box 13">
          <a:extLst>
            <a:ext uri="{FF2B5EF4-FFF2-40B4-BE49-F238E27FC236}">
              <a16:creationId xmlns:a16="http://schemas.microsoft.com/office/drawing/2014/main" id="{498847C3-D840-8346-9F66-E3B6625314F8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58" name="Text Box 13">
          <a:extLst>
            <a:ext uri="{FF2B5EF4-FFF2-40B4-BE49-F238E27FC236}">
              <a16:creationId xmlns:a16="http://schemas.microsoft.com/office/drawing/2014/main" id="{49753902-404C-2648-B44A-3B80A54E9DE1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059" name="Text Box 24">
          <a:extLst>
            <a:ext uri="{FF2B5EF4-FFF2-40B4-BE49-F238E27FC236}">
              <a16:creationId xmlns:a16="http://schemas.microsoft.com/office/drawing/2014/main" id="{C28ED012-7D1C-2247-9004-2E9FE68672E4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60" name="Text Box 13">
          <a:extLst>
            <a:ext uri="{FF2B5EF4-FFF2-40B4-BE49-F238E27FC236}">
              <a16:creationId xmlns:a16="http://schemas.microsoft.com/office/drawing/2014/main" id="{ECDE76B2-6F39-9346-9491-04B2B8B6AAC4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61" name="Text Box 13">
          <a:extLst>
            <a:ext uri="{FF2B5EF4-FFF2-40B4-BE49-F238E27FC236}">
              <a16:creationId xmlns:a16="http://schemas.microsoft.com/office/drawing/2014/main" id="{F5A47E6F-8925-D54A-8FD3-83BBAD35CE69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062" name="Text Box 24">
          <a:extLst>
            <a:ext uri="{FF2B5EF4-FFF2-40B4-BE49-F238E27FC236}">
              <a16:creationId xmlns:a16="http://schemas.microsoft.com/office/drawing/2014/main" id="{44A0D081-4A59-1B4F-911B-9086A4DD16B0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063" name="Text Box 24">
          <a:extLst>
            <a:ext uri="{FF2B5EF4-FFF2-40B4-BE49-F238E27FC236}">
              <a16:creationId xmlns:a16="http://schemas.microsoft.com/office/drawing/2014/main" id="{4BDD5C71-56E5-2E46-86F8-1219F48759AD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64" name="Text Box 13">
          <a:extLst>
            <a:ext uri="{FF2B5EF4-FFF2-40B4-BE49-F238E27FC236}">
              <a16:creationId xmlns:a16="http://schemas.microsoft.com/office/drawing/2014/main" id="{E1FD4AC2-4A8A-884C-B413-82DCDC008C5B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65" name="Text Box 13">
          <a:extLst>
            <a:ext uri="{FF2B5EF4-FFF2-40B4-BE49-F238E27FC236}">
              <a16:creationId xmlns:a16="http://schemas.microsoft.com/office/drawing/2014/main" id="{F04013E4-3A8A-8340-867D-2AFE8FA4027F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066" name="Text Box 13">
          <a:extLst>
            <a:ext uri="{FF2B5EF4-FFF2-40B4-BE49-F238E27FC236}">
              <a16:creationId xmlns:a16="http://schemas.microsoft.com/office/drawing/2014/main" id="{D845E138-C2BB-2246-864E-2DBD7EEDC779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067" name="Text Box 13">
          <a:extLst>
            <a:ext uri="{FF2B5EF4-FFF2-40B4-BE49-F238E27FC236}">
              <a16:creationId xmlns:a16="http://schemas.microsoft.com/office/drawing/2014/main" id="{D06E9C77-58F5-4244-9BE4-D1A23E7F9C07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2068" name="Text Box 24">
          <a:extLst>
            <a:ext uri="{FF2B5EF4-FFF2-40B4-BE49-F238E27FC236}">
              <a16:creationId xmlns:a16="http://schemas.microsoft.com/office/drawing/2014/main" id="{68B48F88-D333-5543-9626-7B63A4AC5166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069" name="Text Box 13">
          <a:extLst>
            <a:ext uri="{FF2B5EF4-FFF2-40B4-BE49-F238E27FC236}">
              <a16:creationId xmlns:a16="http://schemas.microsoft.com/office/drawing/2014/main" id="{CF769775-3BDF-9547-A418-BBBC84543141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070" name="Text Box 13">
          <a:extLst>
            <a:ext uri="{FF2B5EF4-FFF2-40B4-BE49-F238E27FC236}">
              <a16:creationId xmlns:a16="http://schemas.microsoft.com/office/drawing/2014/main" id="{89260250-E73B-C247-8EA1-98116F92AAA6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2071" name="Text Box 24">
          <a:extLst>
            <a:ext uri="{FF2B5EF4-FFF2-40B4-BE49-F238E27FC236}">
              <a16:creationId xmlns:a16="http://schemas.microsoft.com/office/drawing/2014/main" id="{9C2639DA-1FDD-F14E-9BC9-963AFC9A9159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2072" name="Text Box 24">
          <a:extLst>
            <a:ext uri="{FF2B5EF4-FFF2-40B4-BE49-F238E27FC236}">
              <a16:creationId xmlns:a16="http://schemas.microsoft.com/office/drawing/2014/main" id="{FC8DFDE9-0E24-A745-98B9-760FB0B1A4BE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073" name="Text Box 13">
          <a:extLst>
            <a:ext uri="{FF2B5EF4-FFF2-40B4-BE49-F238E27FC236}">
              <a16:creationId xmlns:a16="http://schemas.microsoft.com/office/drawing/2014/main" id="{FA3BD5FD-A3B0-AE4F-AC0D-F4E46A2298F5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074" name="Text Box 13">
          <a:extLst>
            <a:ext uri="{FF2B5EF4-FFF2-40B4-BE49-F238E27FC236}">
              <a16:creationId xmlns:a16="http://schemas.microsoft.com/office/drawing/2014/main" id="{E3BF0FF7-AE56-AC45-930F-E27098B33E0B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75" name="Text Box 13">
          <a:extLst>
            <a:ext uri="{FF2B5EF4-FFF2-40B4-BE49-F238E27FC236}">
              <a16:creationId xmlns:a16="http://schemas.microsoft.com/office/drawing/2014/main" id="{31FB841C-3875-8048-88EA-2ED2795E5058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76" name="Text Box 13">
          <a:extLst>
            <a:ext uri="{FF2B5EF4-FFF2-40B4-BE49-F238E27FC236}">
              <a16:creationId xmlns:a16="http://schemas.microsoft.com/office/drawing/2014/main" id="{CC2616B3-719B-8341-AB1D-DC0D0EAC4DAB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077" name="Text Box 24">
          <a:extLst>
            <a:ext uri="{FF2B5EF4-FFF2-40B4-BE49-F238E27FC236}">
              <a16:creationId xmlns:a16="http://schemas.microsoft.com/office/drawing/2014/main" id="{9598A335-3958-3642-B11A-E67921402AB8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78" name="Text Box 13">
          <a:extLst>
            <a:ext uri="{FF2B5EF4-FFF2-40B4-BE49-F238E27FC236}">
              <a16:creationId xmlns:a16="http://schemas.microsoft.com/office/drawing/2014/main" id="{531A2527-57E4-264A-B696-3C12C6AA77E6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79" name="Text Box 13">
          <a:extLst>
            <a:ext uri="{FF2B5EF4-FFF2-40B4-BE49-F238E27FC236}">
              <a16:creationId xmlns:a16="http://schemas.microsoft.com/office/drawing/2014/main" id="{20583553-460F-5F48-A36B-0A6053AE84E2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080" name="Text Box 24">
          <a:extLst>
            <a:ext uri="{FF2B5EF4-FFF2-40B4-BE49-F238E27FC236}">
              <a16:creationId xmlns:a16="http://schemas.microsoft.com/office/drawing/2014/main" id="{186C2687-8257-5747-9E69-BFD9F32788A8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081" name="Text Box 24">
          <a:extLst>
            <a:ext uri="{FF2B5EF4-FFF2-40B4-BE49-F238E27FC236}">
              <a16:creationId xmlns:a16="http://schemas.microsoft.com/office/drawing/2014/main" id="{5BD949B5-8AEF-3948-80C0-7306A34CBF0A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82" name="Text Box 13">
          <a:extLst>
            <a:ext uri="{FF2B5EF4-FFF2-40B4-BE49-F238E27FC236}">
              <a16:creationId xmlns:a16="http://schemas.microsoft.com/office/drawing/2014/main" id="{A29F7708-7C29-584E-BB78-8ABD58CB9E38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83" name="Text Box 13">
          <a:extLst>
            <a:ext uri="{FF2B5EF4-FFF2-40B4-BE49-F238E27FC236}">
              <a16:creationId xmlns:a16="http://schemas.microsoft.com/office/drawing/2014/main" id="{3EAA89E6-2CE7-4944-BDC7-77CFD0444E5D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84" name="Text Box 13">
          <a:extLst>
            <a:ext uri="{FF2B5EF4-FFF2-40B4-BE49-F238E27FC236}">
              <a16:creationId xmlns:a16="http://schemas.microsoft.com/office/drawing/2014/main" id="{FE1ACE45-0324-6E40-A062-92EAB0841D9A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85" name="Text Box 13">
          <a:extLst>
            <a:ext uri="{FF2B5EF4-FFF2-40B4-BE49-F238E27FC236}">
              <a16:creationId xmlns:a16="http://schemas.microsoft.com/office/drawing/2014/main" id="{61286CF5-61EE-1648-8F4A-3A87269C543E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086" name="Text Box 24">
          <a:extLst>
            <a:ext uri="{FF2B5EF4-FFF2-40B4-BE49-F238E27FC236}">
              <a16:creationId xmlns:a16="http://schemas.microsoft.com/office/drawing/2014/main" id="{FFD410EF-35D9-E841-9F3C-61D08B7E604F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87" name="Text Box 13">
          <a:extLst>
            <a:ext uri="{FF2B5EF4-FFF2-40B4-BE49-F238E27FC236}">
              <a16:creationId xmlns:a16="http://schemas.microsoft.com/office/drawing/2014/main" id="{213A459E-C0D1-2849-9088-EC2B20B87016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88" name="Text Box 13">
          <a:extLst>
            <a:ext uri="{FF2B5EF4-FFF2-40B4-BE49-F238E27FC236}">
              <a16:creationId xmlns:a16="http://schemas.microsoft.com/office/drawing/2014/main" id="{A1DA7DB7-8A64-A647-A77A-EF5CC7ACF05D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089" name="Text Box 24">
          <a:extLst>
            <a:ext uri="{FF2B5EF4-FFF2-40B4-BE49-F238E27FC236}">
              <a16:creationId xmlns:a16="http://schemas.microsoft.com/office/drawing/2014/main" id="{396B9D33-777D-D544-8F8D-DD7E5FD37ECA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090" name="Text Box 24">
          <a:extLst>
            <a:ext uri="{FF2B5EF4-FFF2-40B4-BE49-F238E27FC236}">
              <a16:creationId xmlns:a16="http://schemas.microsoft.com/office/drawing/2014/main" id="{2D387567-15A9-2746-8718-6468FF39F4ED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91" name="Text Box 13">
          <a:extLst>
            <a:ext uri="{FF2B5EF4-FFF2-40B4-BE49-F238E27FC236}">
              <a16:creationId xmlns:a16="http://schemas.microsoft.com/office/drawing/2014/main" id="{A692E37D-B2FA-064C-A330-EAD457F68B9F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92" name="Text Box 13">
          <a:extLst>
            <a:ext uri="{FF2B5EF4-FFF2-40B4-BE49-F238E27FC236}">
              <a16:creationId xmlns:a16="http://schemas.microsoft.com/office/drawing/2014/main" id="{FDA3C22E-49A4-2D4E-BFEF-BE0E07FA7088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93" name="Text Box 13">
          <a:extLst>
            <a:ext uri="{FF2B5EF4-FFF2-40B4-BE49-F238E27FC236}">
              <a16:creationId xmlns:a16="http://schemas.microsoft.com/office/drawing/2014/main" id="{EE15E981-6B5D-FD49-8D60-0ED8900DC2F8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94" name="Text Box 13">
          <a:extLst>
            <a:ext uri="{FF2B5EF4-FFF2-40B4-BE49-F238E27FC236}">
              <a16:creationId xmlns:a16="http://schemas.microsoft.com/office/drawing/2014/main" id="{AA3C597C-0FF0-9E4A-9DA3-2C898DF35632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095" name="Text Box 24">
          <a:extLst>
            <a:ext uri="{FF2B5EF4-FFF2-40B4-BE49-F238E27FC236}">
              <a16:creationId xmlns:a16="http://schemas.microsoft.com/office/drawing/2014/main" id="{762ED055-68BF-7344-AFFF-DE878F99CCD2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96" name="Text Box 13">
          <a:extLst>
            <a:ext uri="{FF2B5EF4-FFF2-40B4-BE49-F238E27FC236}">
              <a16:creationId xmlns:a16="http://schemas.microsoft.com/office/drawing/2014/main" id="{BB3DAD17-9845-8B4C-B209-CC30AD49F97F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097" name="Text Box 13">
          <a:extLst>
            <a:ext uri="{FF2B5EF4-FFF2-40B4-BE49-F238E27FC236}">
              <a16:creationId xmlns:a16="http://schemas.microsoft.com/office/drawing/2014/main" id="{9D0A219D-5A09-B84D-90AC-0026275050AC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098" name="Text Box 24">
          <a:extLst>
            <a:ext uri="{FF2B5EF4-FFF2-40B4-BE49-F238E27FC236}">
              <a16:creationId xmlns:a16="http://schemas.microsoft.com/office/drawing/2014/main" id="{883BCBB9-A6BA-DE41-B002-211D7A3F12CC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099" name="Text Box 24">
          <a:extLst>
            <a:ext uri="{FF2B5EF4-FFF2-40B4-BE49-F238E27FC236}">
              <a16:creationId xmlns:a16="http://schemas.microsoft.com/office/drawing/2014/main" id="{B060B3C8-C169-494E-910C-F206B922E0D3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00" name="Text Box 13">
          <a:extLst>
            <a:ext uri="{FF2B5EF4-FFF2-40B4-BE49-F238E27FC236}">
              <a16:creationId xmlns:a16="http://schemas.microsoft.com/office/drawing/2014/main" id="{2FE0CAD7-D01B-2F40-8C0F-4EE54C70020D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01" name="Text Box 13">
          <a:extLst>
            <a:ext uri="{FF2B5EF4-FFF2-40B4-BE49-F238E27FC236}">
              <a16:creationId xmlns:a16="http://schemas.microsoft.com/office/drawing/2014/main" id="{E62CC4A2-893B-8A42-84A3-BB29C201C0EF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102" name="Text Box 13">
          <a:extLst>
            <a:ext uri="{FF2B5EF4-FFF2-40B4-BE49-F238E27FC236}">
              <a16:creationId xmlns:a16="http://schemas.microsoft.com/office/drawing/2014/main" id="{89316A8B-3A71-8648-800E-D427C89C9D63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103" name="Text Box 13">
          <a:extLst>
            <a:ext uri="{FF2B5EF4-FFF2-40B4-BE49-F238E27FC236}">
              <a16:creationId xmlns:a16="http://schemas.microsoft.com/office/drawing/2014/main" id="{608A8805-3E03-5745-85D6-D6565E118AEF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2104" name="Text Box 24">
          <a:extLst>
            <a:ext uri="{FF2B5EF4-FFF2-40B4-BE49-F238E27FC236}">
              <a16:creationId xmlns:a16="http://schemas.microsoft.com/office/drawing/2014/main" id="{27BAE840-4E22-8D43-90FA-F1CCDE46C853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105" name="Text Box 13">
          <a:extLst>
            <a:ext uri="{FF2B5EF4-FFF2-40B4-BE49-F238E27FC236}">
              <a16:creationId xmlns:a16="http://schemas.microsoft.com/office/drawing/2014/main" id="{A2C66F3A-9B0C-054B-B678-112D1BD26D23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106" name="Text Box 13">
          <a:extLst>
            <a:ext uri="{FF2B5EF4-FFF2-40B4-BE49-F238E27FC236}">
              <a16:creationId xmlns:a16="http://schemas.microsoft.com/office/drawing/2014/main" id="{91DFBA80-B359-ED43-8F52-6733AB3FCD33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2107" name="Text Box 24">
          <a:extLst>
            <a:ext uri="{FF2B5EF4-FFF2-40B4-BE49-F238E27FC236}">
              <a16:creationId xmlns:a16="http://schemas.microsoft.com/office/drawing/2014/main" id="{4F2422BA-54B6-174F-8407-75C366578D81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2108" name="Text Box 24">
          <a:extLst>
            <a:ext uri="{FF2B5EF4-FFF2-40B4-BE49-F238E27FC236}">
              <a16:creationId xmlns:a16="http://schemas.microsoft.com/office/drawing/2014/main" id="{C671B6BE-9A76-C34E-807A-8E07B92A51E6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109" name="Text Box 13">
          <a:extLst>
            <a:ext uri="{FF2B5EF4-FFF2-40B4-BE49-F238E27FC236}">
              <a16:creationId xmlns:a16="http://schemas.microsoft.com/office/drawing/2014/main" id="{96C9CEC5-0327-8942-871A-9399C500BCFF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110" name="Text Box 13">
          <a:extLst>
            <a:ext uri="{FF2B5EF4-FFF2-40B4-BE49-F238E27FC236}">
              <a16:creationId xmlns:a16="http://schemas.microsoft.com/office/drawing/2014/main" id="{B8CA49B0-1821-DF49-B3EF-5A6C9D57D067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11" name="Text Box 13">
          <a:extLst>
            <a:ext uri="{FF2B5EF4-FFF2-40B4-BE49-F238E27FC236}">
              <a16:creationId xmlns:a16="http://schemas.microsoft.com/office/drawing/2014/main" id="{4793F420-48B4-FF4B-AA4F-0CC6B19794A6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12" name="Text Box 13">
          <a:extLst>
            <a:ext uri="{FF2B5EF4-FFF2-40B4-BE49-F238E27FC236}">
              <a16:creationId xmlns:a16="http://schemas.microsoft.com/office/drawing/2014/main" id="{DD1F3162-293B-4B41-A959-001B0443F106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113" name="Text Box 24">
          <a:extLst>
            <a:ext uri="{FF2B5EF4-FFF2-40B4-BE49-F238E27FC236}">
              <a16:creationId xmlns:a16="http://schemas.microsoft.com/office/drawing/2014/main" id="{D75F7477-1E63-B449-B4C0-55C3F33EAA42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14" name="Text Box 13">
          <a:extLst>
            <a:ext uri="{FF2B5EF4-FFF2-40B4-BE49-F238E27FC236}">
              <a16:creationId xmlns:a16="http://schemas.microsoft.com/office/drawing/2014/main" id="{0C0D59FC-5ECF-3942-B97F-33A379AA71CD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15" name="Text Box 13">
          <a:extLst>
            <a:ext uri="{FF2B5EF4-FFF2-40B4-BE49-F238E27FC236}">
              <a16:creationId xmlns:a16="http://schemas.microsoft.com/office/drawing/2014/main" id="{95C86AA7-B42C-7F47-905E-DF69ED2B56F8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116" name="Text Box 24">
          <a:extLst>
            <a:ext uri="{FF2B5EF4-FFF2-40B4-BE49-F238E27FC236}">
              <a16:creationId xmlns:a16="http://schemas.microsoft.com/office/drawing/2014/main" id="{C2987B71-FF47-2348-81BB-6A7A96BB45BF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117" name="Text Box 24">
          <a:extLst>
            <a:ext uri="{FF2B5EF4-FFF2-40B4-BE49-F238E27FC236}">
              <a16:creationId xmlns:a16="http://schemas.microsoft.com/office/drawing/2014/main" id="{69FAD857-AE25-CA42-B2FF-6E61625C3083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18" name="Text Box 13">
          <a:extLst>
            <a:ext uri="{FF2B5EF4-FFF2-40B4-BE49-F238E27FC236}">
              <a16:creationId xmlns:a16="http://schemas.microsoft.com/office/drawing/2014/main" id="{77C4DA66-3ED7-6B4D-96C6-BFBB7B208E4F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19" name="Text Box 13">
          <a:extLst>
            <a:ext uri="{FF2B5EF4-FFF2-40B4-BE49-F238E27FC236}">
              <a16:creationId xmlns:a16="http://schemas.microsoft.com/office/drawing/2014/main" id="{5C9503C9-7F93-0A4C-BC1A-FC2600BD22D0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120" name="Text Box 13">
          <a:extLst>
            <a:ext uri="{FF2B5EF4-FFF2-40B4-BE49-F238E27FC236}">
              <a16:creationId xmlns:a16="http://schemas.microsoft.com/office/drawing/2014/main" id="{07F2FBA9-451C-B44C-B6D8-FD3D73349334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121" name="Text Box 13">
          <a:extLst>
            <a:ext uri="{FF2B5EF4-FFF2-40B4-BE49-F238E27FC236}">
              <a16:creationId xmlns:a16="http://schemas.microsoft.com/office/drawing/2014/main" id="{7B1FDF5F-C591-BE4B-9ED6-E4FFC972C763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2122" name="Text Box 24">
          <a:extLst>
            <a:ext uri="{FF2B5EF4-FFF2-40B4-BE49-F238E27FC236}">
              <a16:creationId xmlns:a16="http://schemas.microsoft.com/office/drawing/2014/main" id="{E23279F2-F783-0A4F-81F6-B08B83558C19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123" name="Text Box 13">
          <a:extLst>
            <a:ext uri="{FF2B5EF4-FFF2-40B4-BE49-F238E27FC236}">
              <a16:creationId xmlns:a16="http://schemas.microsoft.com/office/drawing/2014/main" id="{F30B97BA-445C-BB41-9D59-E7EBA1F35CB7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124" name="Text Box 13">
          <a:extLst>
            <a:ext uri="{FF2B5EF4-FFF2-40B4-BE49-F238E27FC236}">
              <a16:creationId xmlns:a16="http://schemas.microsoft.com/office/drawing/2014/main" id="{DEEB8F74-5F35-B14D-A196-A3A866BD999D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2125" name="Text Box 24">
          <a:extLst>
            <a:ext uri="{FF2B5EF4-FFF2-40B4-BE49-F238E27FC236}">
              <a16:creationId xmlns:a16="http://schemas.microsoft.com/office/drawing/2014/main" id="{145BAD08-CD74-944B-AEC5-6FBEC142E4AD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2126" name="Text Box 24">
          <a:extLst>
            <a:ext uri="{FF2B5EF4-FFF2-40B4-BE49-F238E27FC236}">
              <a16:creationId xmlns:a16="http://schemas.microsoft.com/office/drawing/2014/main" id="{A703F6A4-3BE5-A24A-B7C8-FCBEA5AB7CF9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127" name="Text Box 13">
          <a:extLst>
            <a:ext uri="{FF2B5EF4-FFF2-40B4-BE49-F238E27FC236}">
              <a16:creationId xmlns:a16="http://schemas.microsoft.com/office/drawing/2014/main" id="{44BF8FF1-3171-4246-85E6-DF258966584E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128" name="Text Box 13">
          <a:extLst>
            <a:ext uri="{FF2B5EF4-FFF2-40B4-BE49-F238E27FC236}">
              <a16:creationId xmlns:a16="http://schemas.microsoft.com/office/drawing/2014/main" id="{DBA6A026-9489-4443-A44B-F18A37C9CFD1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29" name="Text Box 13">
          <a:extLst>
            <a:ext uri="{FF2B5EF4-FFF2-40B4-BE49-F238E27FC236}">
              <a16:creationId xmlns:a16="http://schemas.microsoft.com/office/drawing/2014/main" id="{167ED7A1-B293-E140-A06B-3AF2A1A75656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30" name="Text Box 13">
          <a:extLst>
            <a:ext uri="{FF2B5EF4-FFF2-40B4-BE49-F238E27FC236}">
              <a16:creationId xmlns:a16="http://schemas.microsoft.com/office/drawing/2014/main" id="{F4B17005-2977-F94E-9AD4-E711744A781A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131" name="Text Box 24">
          <a:extLst>
            <a:ext uri="{FF2B5EF4-FFF2-40B4-BE49-F238E27FC236}">
              <a16:creationId xmlns:a16="http://schemas.microsoft.com/office/drawing/2014/main" id="{FE929B53-41A8-B649-B286-4FDA870C83F1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32" name="Text Box 13">
          <a:extLst>
            <a:ext uri="{FF2B5EF4-FFF2-40B4-BE49-F238E27FC236}">
              <a16:creationId xmlns:a16="http://schemas.microsoft.com/office/drawing/2014/main" id="{744E526D-A9F1-BD49-8938-EA51D497DA5A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33" name="Text Box 13">
          <a:extLst>
            <a:ext uri="{FF2B5EF4-FFF2-40B4-BE49-F238E27FC236}">
              <a16:creationId xmlns:a16="http://schemas.microsoft.com/office/drawing/2014/main" id="{E030BC53-5079-F748-A6D8-44AE55F62A10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134" name="Text Box 24">
          <a:extLst>
            <a:ext uri="{FF2B5EF4-FFF2-40B4-BE49-F238E27FC236}">
              <a16:creationId xmlns:a16="http://schemas.microsoft.com/office/drawing/2014/main" id="{B05FBE27-DE96-3F47-B990-1B9718A8165F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135" name="Text Box 24">
          <a:extLst>
            <a:ext uri="{FF2B5EF4-FFF2-40B4-BE49-F238E27FC236}">
              <a16:creationId xmlns:a16="http://schemas.microsoft.com/office/drawing/2014/main" id="{63D0FC9A-3318-6D4C-89C2-03946A736AE8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36" name="Text Box 13">
          <a:extLst>
            <a:ext uri="{FF2B5EF4-FFF2-40B4-BE49-F238E27FC236}">
              <a16:creationId xmlns:a16="http://schemas.microsoft.com/office/drawing/2014/main" id="{3FB214AA-6B5F-634F-A533-8872BBF38BFF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37" name="Text Box 13">
          <a:extLst>
            <a:ext uri="{FF2B5EF4-FFF2-40B4-BE49-F238E27FC236}">
              <a16:creationId xmlns:a16="http://schemas.microsoft.com/office/drawing/2014/main" id="{4141B2E3-7B7C-B044-A4A5-6B46B8AAE258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38" name="Text Box 13">
          <a:extLst>
            <a:ext uri="{FF2B5EF4-FFF2-40B4-BE49-F238E27FC236}">
              <a16:creationId xmlns:a16="http://schemas.microsoft.com/office/drawing/2014/main" id="{7B274E54-CB38-F249-ACDD-291158AFAFA9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39" name="Text Box 13">
          <a:extLst>
            <a:ext uri="{FF2B5EF4-FFF2-40B4-BE49-F238E27FC236}">
              <a16:creationId xmlns:a16="http://schemas.microsoft.com/office/drawing/2014/main" id="{3AE50547-F871-924D-B3A6-3F016E73C14D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140" name="Text Box 24">
          <a:extLst>
            <a:ext uri="{FF2B5EF4-FFF2-40B4-BE49-F238E27FC236}">
              <a16:creationId xmlns:a16="http://schemas.microsoft.com/office/drawing/2014/main" id="{BC60C35F-C40E-B54F-90FB-1B1FE1A3F7AF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41" name="Text Box 13">
          <a:extLst>
            <a:ext uri="{FF2B5EF4-FFF2-40B4-BE49-F238E27FC236}">
              <a16:creationId xmlns:a16="http://schemas.microsoft.com/office/drawing/2014/main" id="{3814181A-9A5D-FB42-A960-25A705BB792E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42" name="Text Box 13">
          <a:extLst>
            <a:ext uri="{FF2B5EF4-FFF2-40B4-BE49-F238E27FC236}">
              <a16:creationId xmlns:a16="http://schemas.microsoft.com/office/drawing/2014/main" id="{A21FB150-3CCD-7241-A6C5-0A4C21DB4CF1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143" name="Text Box 24">
          <a:extLst>
            <a:ext uri="{FF2B5EF4-FFF2-40B4-BE49-F238E27FC236}">
              <a16:creationId xmlns:a16="http://schemas.microsoft.com/office/drawing/2014/main" id="{AB41C293-BEEC-134E-B109-0139F9144FC7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144" name="Text Box 24">
          <a:extLst>
            <a:ext uri="{FF2B5EF4-FFF2-40B4-BE49-F238E27FC236}">
              <a16:creationId xmlns:a16="http://schemas.microsoft.com/office/drawing/2014/main" id="{909A5FA9-22D5-BB44-92A6-E0DB8D91DF7E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45" name="Text Box 13">
          <a:extLst>
            <a:ext uri="{FF2B5EF4-FFF2-40B4-BE49-F238E27FC236}">
              <a16:creationId xmlns:a16="http://schemas.microsoft.com/office/drawing/2014/main" id="{6C25CA8A-2FB0-E04E-B22E-379F08C844B7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46" name="Text Box 13">
          <a:extLst>
            <a:ext uri="{FF2B5EF4-FFF2-40B4-BE49-F238E27FC236}">
              <a16:creationId xmlns:a16="http://schemas.microsoft.com/office/drawing/2014/main" id="{865F8829-6BF5-714F-A31C-53DC9400507F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147" name="Text Box 13">
          <a:extLst>
            <a:ext uri="{FF2B5EF4-FFF2-40B4-BE49-F238E27FC236}">
              <a16:creationId xmlns:a16="http://schemas.microsoft.com/office/drawing/2014/main" id="{BC8AAAC1-268E-F44D-958F-DB9F577C2FF0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148" name="Text Box 13">
          <a:extLst>
            <a:ext uri="{FF2B5EF4-FFF2-40B4-BE49-F238E27FC236}">
              <a16:creationId xmlns:a16="http://schemas.microsoft.com/office/drawing/2014/main" id="{63F4A98C-FDC3-2C44-AF3A-4B7DB008313D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2149" name="Text Box 24">
          <a:extLst>
            <a:ext uri="{FF2B5EF4-FFF2-40B4-BE49-F238E27FC236}">
              <a16:creationId xmlns:a16="http://schemas.microsoft.com/office/drawing/2014/main" id="{48935FC4-04E7-8C4C-A5D6-8A401C32FC32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150" name="Text Box 13">
          <a:extLst>
            <a:ext uri="{FF2B5EF4-FFF2-40B4-BE49-F238E27FC236}">
              <a16:creationId xmlns:a16="http://schemas.microsoft.com/office/drawing/2014/main" id="{1879ADC8-52BD-944C-A0D4-6E222E812F21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151" name="Text Box 13">
          <a:extLst>
            <a:ext uri="{FF2B5EF4-FFF2-40B4-BE49-F238E27FC236}">
              <a16:creationId xmlns:a16="http://schemas.microsoft.com/office/drawing/2014/main" id="{AEC882BE-1DCD-E64A-9D27-304807342349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2152" name="Text Box 24">
          <a:extLst>
            <a:ext uri="{FF2B5EF4-FFF2-40B4-BE49-F238E27FC236}">
              <a16:creationId xmlns:a16="http://schemas.microsoft.com/office/drawing/2014/main" id="{C29BB411-9F81-D246-AE9C-B5013DAF729E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2153" name="Text Box 24">
          <a:extLst>
            <a:ext uri="{FF2B5EF4-FFF2-40B4-BE49-F238E27FC236}">
              <a16:creationId xmlns:a16="http://schemas.microsoft.com/office/drawing/2014/main" id="{00A6712D-3E49-9C4E-9512-E7A84F14276F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154" name="Text Box 13">
          <a:extLst>
            <a:ext uri="{FF2B5EF4-FFF2-40B4-BE49-F238E27FC236}">
              <a16:creationId xmlns:a16="http://schemas.microsoft.com/office/drawing/2014/main" id="{7F185570-7222-9240-9A2C-8F9B1E889064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155" name="Text Box 13">
          <a:extLst>
            <a:ext uri="{FF2B5EF4-FFF2-40B4-BE49-F238E27FC236}">
              <a16:creationId xmlns:a16="http://schemas.microsoft.com/office/drawing/2014/main" id="{31ABBD5E-D1F7-0649-85FB-9859BA41C17A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56" name="Text Box 13">
          <a:extLst>
            <a:ext uri="{FF2B5EF4-FFF2-40B4-BE49-F238E27FC236}">
              <a16:creationId xmlns:a16="http://schemas.microsoft.com/office/drawing/2014/main" id="{5A30B86A-3CAF-EC45-8238-B69DA7840C7A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57" name="Text Box 13">
          <a:extLst>
            <a:ext uri="{FF2B5EF4-FFF2-40B4-BE49-F238E27FC236}">
              <a16:creationId xmlns:a16="http://schemas.microsoft.com/office/drawing/2014/main" id="{892F1649-EFB1-7646-86E6-EBBF9A07C02F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158" name="Text Box 24">
          <a:extLst>
            <a:ext uri="{FF2B5EF4-FFF2-40B4-BE49-F238E27FC236}">
              <a16:creationId xmlns:a16="http://schemas.microsoft.com/office/drawing/2014/main" id="{195D0D6A-8B47-0648-B9E0-0AC54F98DECB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59" name="Text Box 13">
          <a:extLst>
            <a:ext uri="{FF2B5EF4-FFF2-40B4-BE49-F238E27FC236}">
              <a16:creationId xmlns:a16="http://schemas.microsoft.com/office/drawing/2014/main" id="{292BD825-D1DD-AB4E-84E7-F666F50759F0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60" name="Text Box 13">
          <a:extLst>
            <a:ext uri="{FF2B5EF4-FFF2-40B4-BE49-F238E27FC236}">
              <a16:creationId xmlns:a16="http://schemas.microsoft.com/office/drawing/2014/main" id="{86DE7B26-9FB7-3A4D-BDDF-9BDAD07F9A36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161" name="Text Box 24">
          <a:extLst>
            <a:ext uri="{FF2B5EF4-FFF2-40B4-BE49-F238E27FC236}">
              <a16:creationId xmlns:a16="http://schemas.microsoft.com/office/drawing/2014/main" id="{A5623E5D-CC80-3B44-AA3D-1D03511E1AD0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162" name="Text Box 24">
          <a:extLst>
            <a:ext uri="{FF2B5EF4-FFF2-40B4-BE49-F238E27FC236}">
              <a16:creationId xmlns:a16="http://schemas.microsoft.com/office/drawing/2014/main" id="{9BD0CFA2-616A-544D-9BDD-5A8B63B810AA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63" name="Text Box 13">
          <a:extLst>
            <a:ext uri="{FF2B5EF4-FFF2-40B4-BE49-F238E27FC236}">
              <a16:creationId xmlns:a16="http://schemas.microsoft.com/office/drawing/2014/main" id="{198C2FDB-4BC8-7A47-B8CE-60EDF1574000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64" name="Text Box 13">
          <a:extLst>
            <a:ext uri="{FF2B5EF4-FFF2-40B4-BE49-F238E27FC236}">
              <a16:creationId xmlns:a16="http://schemas.microsoft.com/office/drawing/2014/main" id="{EBADF535-E311-6240-B1F5-DB817B835E01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65" name="Text Box 13">
          <a:extLst>
            <a:ext uri="{FF2B5EF4-FFF2-40B4-BE49-F238E27FC236}">
              <a16:creationId xmlns:a16="http://schemas.microsoft.com/office/drawing/2014/main" id="{29AD6AA1-07E5-5A43-A304-0637BE935395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66" name="Text Box 13">
          <a:extLst>
            <a:ext uri="{FF2B5EF4-FFF2-40B4-BE49-F238E27FC236}">
              <a16:creationId xmlns:a16="http://schemas.microsoft.com/office/drawing/2014/main" id="{ACE6248A-8EFB-4848-B828-7FDD993C9824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167" name="Text Box 24">
          <a:extLst>
            <a:ext uri="{FF2B5EF4-FFF2-40B4-BE49-F238E27FC236}">
              <a16:creationId xmlns:a16="http://schemas.microsoft.com/office/drawing/2014/main" id="{BE936093-4625-6240-BEC0-6BCD8C93CB42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68" name="Text Box 13">
          <a:extLst>
            <a:ext uri="{FF2B5EF4-FFF2-40B4-BE49-F238E27FC236}">
              <a16:creationId xmlns:a16="http://schemas.microsoft.com/office/drawing/2014/main" id="{42AF764A-FB68-5D41-9FA7-D768301545C9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69" name="Text Box 13">
          <a:extLst>
            <a:ext uri="{FF2B5EF4-FFF2-40B4-BE49-F238E27FC236}">
              <a16:creationId xmlns:a16="http://schemas.microsoft.com/office/drawing/2014/main" id="{BD3C1915-386E-8149-AEE6-254FBD0079C5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170" name="Text Box 24">
          <a:extLst>
            <a:ext uri="{FF2B5EF4-FFF2-40B4-BE49-F238E27FC236}">
              <a16:creationId xmlns:a16="http://schemas.microsoft.com/office/drawing/2014/main" id="{E4A0AA7B-539F-5643-A6E4-12C1C7D67BD1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171" name="Text Box 24">
          <a:extLst>
            <a:ext uri="{FF2B5EF4-FFF2-40B4-BE49-F238E27FC236}">
              <a16:creationId xmlns:a16="http://schemas.microsoft.com/office/drawing/2014/main" id="{E7E69FF9-CB29-9944-A232-1EEABDD62425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72" name="Text Box 13">
          <a:extLst>
            <a:ext uri="{FF2B5EF4-FFF2-40B4-BE49-F238E27FC236}">
              <a16:creationId xmlns:a16="http://schemas.microsoft.com/office/drawing/2014/main" id="{CDFEF564-A6D2-724C-8C47-E93004397123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73" name="Text Box 13">
          <a:extLst>
            <a:ext uri="{FF2B5EF4-FFF2-40B4-BE49-F238E27FC236}">
              <a16:creationId xmlns:a16="http://schemas.microsoft.com/office/drawing/2014/main" id="{530716F6-20C7-E943-BC82-2C9123F374C3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74" name="Text Box 13">
          <a:extLst>
            <a:ext uri="{FF2B5EF4-FFF2-40B4-BE49-F238E27FC236}">
              <a16:creationId xmlns:a16="http://schemas.microsoft.com/office/drawing/2014/main" id="{3D999253-C246-D245-A755-D1E44746453B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75" name="Text Box 13">
          <a:extLst>
            <a:ext uri="{FF2B5EF4-FFF2-40B4-BE49-F238E27FC236}">
              <a16:creationId xmlns:a16="http://schemas.microsoft.com/office/drawing/2014/main" id="{A32C52B6-23A5-364A-AFC9-4197905B24D0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176" name="Text Box 24">
          <a:extLst>
            <a:ext uri="{FF2B5EF4-FFF2-40B4-BE49-F238E27FC236}">
              <a16:creationId xmlns:a16="http://schemas.microsoft.com/office/drawing/2014/main" id="{67DC4484-42F1-894F-8271-AE7CD4963002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77" name="Text Box 13">
          <a:extLst>
            <a:ext uri="{FF2B5EF4-FFF2-40B4-BE49-F238E27FC236}">
              <a16:creationId xmlns:a16="http://schemas.microsoft.com/office/drawing/2014/main" id="{58ED2AB5-B97E-F148-81D1-F4242B54EF90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78" name="Text Box 13">
          <a:extLst>
            <a:ext uri="{FF2B5EF4-FFF2-40B4-BE49-F238E27FC236}">
              <a16:creationId xmlns:a16="http://schemas.microsoft.com/office/drawing/2014/main" id="{A0451DC6-43CA-C447-8736-608DFF3660E9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179" name="Text Box 24">
          <a:extLst>
            <a:ext uri="{FF2B5EF4-FFF2-40B4-BE49-F238E27FC236}">
              <a16:creationId xmlns:a16="http://schemas.microsoft.com/office/drawing/2014/main" id="{CDF4EDFF-250C-2941-A2EA-370807703916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180" name="Text Box 24">
          <a:extLst>
            <a:ext uri="{FF2B5EF4-FFF2-40B4-BE49-F238E27FC236}">
              <a16:creationId xmlns:a16="http://schemas.microsoft.com/office/drawing/2014/main" id="{D9543297-BB59-4748-ABA0-11C7A58E7EE1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81" name="Text Box 13">
          <a:extLst>
            <a:ext uri="{FF2B5EF4-FFF2-40B4-BE49-F238E27FC236}">
              <a16:creationId xmlns:a16="http://schemas.microsoft.com/office/drawing/2014/main" id="{1BE13CCF-43B6-A047-A441-59B66E9731AB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82" name="Text Box 13">
          <a:extLst>
            <a:ext uri="{FF2B5EF4-FFF2-40B4-BE49-F238E27FC236}">
              <a16:creationId xmlns:a16="http://schemas.microsoft.com/office/drawing/2014/main" id="{B5F74E90-50EC-6A40-B616-348B46534881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83" name="Text Box 13">
          <a:extLst>
            <a:ext uri="{FF2B5EF4-FFF2-40B4-BE49-F238E27FC236}">
              <a16:creationId xmlns:a16="http://schemas.microsoft.com/office/drawing/2014/main" id="{285A373F-B7D2-BA44-88E6-B517A3AFDAC8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84" name="Text Box 13">
          <a:extLst>
            <a:ext uri="{FF2B5EF4-FFF2-40B4-BE49-F238E27FC236}">
              <a16:creationId xmlns:a16="http://schemas.microsoft.com/office/drawing/2014/main" id="{12E221CC-614C-9B44-99F2-B65B4DB68163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185" name="Text Box 24">
          <a:extLst>
            <a:ext uri="{FF2B5EF4-FFF2-40B4-BE49-F238E27FC236}">
              <a16:creationId xmlns:a16="http://schemas.microsoft.com/office/drawing/2014/main" id="{A7F3C794-F6B2-B045-AF60-622920BA50CE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86" name="Text Box 13">
          <a:extLst>
            <a:ext uri="{FF2B5EF4-FFF2-40B4-BE49-F238E27FC236}">
              <a16:creationId xmlns:a16="http://schemas.microsoft.com/office/drawing/2014/main" id="{D0EA110E-86E4-CC44-A543-B37AA65C58A6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87" name="Text Box 13">
          <a:extLst>
            <a:ext uri="{FF2B5EF4-FFF2-40B4-BE49-F238E27FC236}">
              <a16:creationId xmlns:a16="http://schemas.microsoft.com/office/drawing/2014/main" id="{708DE18A-B68F-5842-8AEF-01420D8A5527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188" name="Text Box 24">
          <a:extLst>
            <a:ext uri="{FF2B5EF4-FFF2-40B4-BE49-F238E27FC236}">
              <a16:creationId xmlns:a16="http://schemas.microsoft.com/office/drawing/2014/main" id="{F8320289-09CC-344F-B797-09AFC49C8B93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189" name="Text Box 24">
          <a:extLst>
            <a:ext uri="{FF2B5EF4-FFF2-40B4-BE49-F238E27FC236}">
              <a16:creationId xmlns:a16="http://schemas.microsoft.com/office/drawing/2014/main" id="{BBC637EE-DC30-B146-8854-68B520DADB37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90" name="Text Box 13">
          <a:extLst>
            <a:ext uri="{FF2B5EF4-FFF2-40B4-BE49-F238E27FC236}">
              <a16:creationId xmlns:a16="http://schemas.microsoft.com/office/drawing/2014/main" id="{98395128-19CB-294F-8BFF-83BF7EAA5EE3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91" name="Text Box 13">
          <a:extLst>
            <a:ext uri="{FF2B5EF4-FFF2-40B4-BE49-F238E27FC236}">
              <a16:creationId xmlns:a16="http://schemas.microsoft.com/office/drawing/2014/main" id="{ED56B168-18E6-574E-AB4A-2DFD9AE4E027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92" name="Text Box 13">
          <a:extLst>
            <a:ext uri="{FF2B5EF4-FFF2-40B4-BE49-F238E27FC236}">
              <a16:creationId xmlns:a16="http://schemas.microsoft.com/office/drawing/2014/main" id="{BB3F2F0C-5F3F-FE42-AB0B-818405E35002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93" name="Text Box 13">
          <a:extLst>
            <a:ext uri="{FF2B5EF4-FFF2-40B4-BE49-F238E27FC236}">
              <a16:creationId xmlns:a16="http://schemas.microsoft.com/office/drawing/2014/main" id="{F0EE36D6-371C-474F-BCE2-4A681EF5CC51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194" name="Text Box 24">
          <a:extLst>
            <a:ext uri="{FF2B5EF4-FFF2-40B4-BE49-F238E27FC236}">
              <a16:creationId xmlns:a16="http://schemas.microsoft.com/office/drawing/2014/main" id="{5192931E-18CA-7746-8E75-3330C2C0566B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95" name="Text Box 13">
          <a:extLst>
            <a:ext uri="{FF2B5EF4-FFF2-40B4-BE49-F238E27FC236}">
              <a16:creationId xmlns:a16="http://schemas.microsoft.com/office/drawing/2014/main" id="{E9DA26D7-ED6F-AE43-B61E-22D92E785732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96" name="Text Box 13">
          <a:extLst>
            <a:ext uri="{FF2B5EF4-FFF2-40B4-BE49-F238E27FC236}">
              <a16:creationId xmlns:a16="http://schemas.microsoft.com/office/drawing/2014/main" id="{C99A6F4D-E0B2-4041-B0A2-78774C49C853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197" name="Text Box 24">
          <a:extLst>
            <a:ext uri="{FF2B5EF4-FFF2-40B4-BE49-F238E27FC236}">
              <a16:creationId xmlns:a16="http://schemas.microsoft.com/office/drawing/2014/main" id="{61480617-C22A-AD4C-9B08-03CBC0F1068A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38099</xdr:rowOff>
    </xdr:to>
    <xdr:sp macro="" textlink="">
      <xdr:nvSpPr>
        <xdr:cNvPr id="2198" name="Text Box 24">
          <a:extLst>
            <a:ext uri="{FF2B5EF4-FFF2-40B4-BE49-F238E27FC236}">
              <a16:creationId xmlns:a16="http://schemas.microsoft.com/office/drawing/2014/main" id="{41D775D4-7488-D74A-825B-2B2CC157A7DE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199" name="Text Box 13">
          <a:extLst>
            <a:ext uri="{FF2B5EF4-FFF2-40B4-BE49-F238E27FC236}">
              <a16:creationId xmlns:a16="http://schemas.microsoft.com/office/drawing/2014/main" id="{2BF7308F-9A1E-3A45-B7E6-36DB611A5B50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3994</xdr:row>
      <xdr:rowOff>0</xdr:rowOff>
    </xdr:from>
    <xdr:to>
      <xdr:col>1</xdr:col>
      <xdr:colOff>65087</xdr:colOff>
      <xdr:row>3996</xdr:row>
      <xdr:rowOff>47624</xdr:rowOff>
    </xdr:to>
    <xdr:sp macro="" textlink="">
      <xdr:nvSpPr>
        <xdr:cNvPr id="2200" name="Text Box 13">
          <a:extLst>
            <a:ext uri="{FF2B5EF4-FFF2-40B4-BE49-F238E27FC236}">
              <a16:creationId xmlns:a16="http://schemas.microsoft.com/office/drawing/2014/main" id="{2717EBC7-5A0D-6E4D-ACAA-E2795757609F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201" name="Text Box 13">
          <a:extLst>
            <a:ext uri="{FF2B5EF4-FFF2-40B4-BE49-F238E27FC236}">
              <a16:creationId xmlns:a16="http://schemas.microsoft.com/office/drawing/2014/main" id="{043AF33F-03B7-6849-83C9-47BD7696BD1A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202" name="Text Box 13">
          <a:extLst>
            <a:ext uri="{FF2B5EF4-FFF2-40B4-BE49-F238E27FC236}">
              <a16:creationId xmlns:a16="http://schemas.microsoft.com/office/drawing/2014/main" id="{84095608-55CD-A546-A521-212F993D239E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2203" name="Text Box 24">
          <a:extLst>
            <a:ext uri="{FF2B5EF4-FFF2-40B4-BE49-F238E27FC236}">
              <a16:creationId xmlns:a16="http://schemas.microsoft.com/office/drawing/2014/main" id="{1BC5CCB7-494F-A144-AD2F-B6B704C2E5BB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204" name="Text Box 13">
          <a:extLst>
            <a:ext uri="{FF2B5EF4-FFF2-40B4-BE49-F238E27FC236}">
              <a16:creationId xmlns:a16="http://schemas.microsoft.com/office/drawing/2014/main" id="{8517D24E-496E-E041-84DE-D2B399543154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205" name="Text Box 13">
          <a:extLst>
            <a:ext uri="{FF2B5EF4-FFF2-40B4-BE49-F238E27FC236}">
              <a16:creationId xmlns:a16="http://schemas.microsoft.com/office/drawing/2014/main" id="{32BA673C-BE9D-E54D-A839-36DC46536CA0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2206" name="Text Box 24">
          <a:extLst>
            <a:ext uri="{FF2B5EF4-FFF2-40B4-BE49-F238E27FC236}">
              <a16:creationId xmlns:a16="http://schemas.microsoft.com/office/drawing/2014/main" id="{D2245CF9-7206-CA43-A354-92CAD5E1B75A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2207" name="Text Box 24">
          <a:extLst>
            <a:ext uri="{FF2B5EF4-FFF2-40B4-BE49-F238E27FC236}">
              <a16:creationId xmlns:a16="http://schemas.microsoft.com/office/drawing/2014/main" id="{BF9904D0-F8D6-B049-B4E2-518EA6C8880E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208" name="Text Box 13">
          <a:extLst>
            <a:ext uri="{FF2B5EF4-FFF2-40B4-BE49-F238E27FC236}">
              <a16:creationId xmlns:a16="http://schemas.microsoft.com/office/drawing/2014/main" id="{DF8E0B81-CB98-AE44-BA24-8EEBC7B98894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209" name="Text Box 13">
          <a:extLst>
            <a:ext uri="{FF2B5EF4-FFF2-40B4-BE49-F238E27FC236}">
              <a16:creationId xmlns:a16="http://schemas.microsoft.com/office/drawing/2014/main" id="{9C1AEE9C-7F06-1C46-BE0F-6945A1EE3636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210" name="Text Box 13">
          <a:extLst>
            <a:ext uri="{FF2B5EF4-FFF2-40B4-BE49-F238E27FC236}">
              <a16:creationId xmlns:a16="http://schemas.microsoft.com/office/drawing/2014/main" id="{C81FDF1B-924A-7849-90E6-18749B800A35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211" name="Text Box 13">
          <a:extLst>
            <a:ext uri="{FF2B5EF4-FFF2-40B4-BE49-F238E27FC236}">
              <a16:creationId xmlns:a16="http://schemas.microsoft.com/office/drawing/2014/main" id="{3E37B47F-92FF-E045-85B6-94BE117AE2FE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2212" name="Text Box 24">
          <a:extLst>
            <a:ext uri="{FF2B5EF4-FFF2-40B4-BE49-F238E27FC236}">
              <a16:creationId xmlns:a16="http://schemas.microsoft.com/office/drawing/2014/main" id="{27CF2C82-A7B2-8449-8909-6FAAE680A7D0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213" name="Text Box 13">
          <a:extLst>
            <a:ext uri="{FF2B5EF4-FFF2-40B4-BE49-F238E27FC236}">
              <a16:creationId xmlns:a16="http://schemas.microsoft.com/office/drawing/2014/main" id="{E7C821B7-4746-7B4C-8048-BA9D024A2560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214" name="Text Box 13">
          <a:extLst>
            <a:ext uri="{FF2B5EF4-FFF2-40B4-BE49-F238E27FC236}">
              <a16:creationId xmlns:a16="http://schemas.microsoft.com/office/drawing/2014/main" id="{15AF115F-9F7D-0C49-A58C-197033C07254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2215" name="Text Box 24">
          <a:extLst>
            <a:ext uri="{FF2B5EF4-FFF2-40B4-BE49-F238E27FC236}">
              <a16:creationId xmlns:a16="http://schemas.microsoft.com/office/drawing/2014/main" id="{579C3914-860C-7B4D-9113-7444B8D0B49A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38100</xdr:rowOff>
    </xdr:to>
    <xdr:sp macro="" textlink="">
      <xdr:nvSpPr>
        <xdr:cNvPr id="2216" name="Text Box 24">
          <a:extLst>
            <a:ext uri="{FF2B5EF4-FFF2-40B4-BE49-F238E27FC236}">
              <a16:creationId xmlns:a16="http://schemas.microsoft.com/office/drawing/2014/main" id="{A11820EA-18D2-8745-A500-BE4121F2682B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217" name="Text Box 13">
          <a:extLst>
            <a:ext uri="{FF2B5EF4-FFF2-40B4-BE49-F238E27FC236}">
              <a16:creationId xmlns:a16="http://schemas.microsoft.com/office/drawing/2014/main" id="{BE140E14-F81A-0B47-B637-4A20D9486571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3993</xdr:row>
      <xdr:rowOff>0</xdr:rowOff>
    </xdr:from>
    <xdr:to>
      <xdr:col>1</xdr:col>
      <xdr:colOff>65087</xdr:colOff>
      <xdr:row>3995</xdr:row>
      <xdr:rowOff>47625</xdr:rowOff>
    </xdr:to>
    <xdr:sp macro="" textlink="">
      <xdr:nvSpPr>
        <xdr:cNvPr id="2218" name="Text Box 13">
          <a:extLst>
            <a:ext uri="{FF2B5EF4-FFF2-40B4-BE49-F238E27FC236}">
              <a16:creationId xmlns:a16="http://schemas.microsoft.com/office/drawing/2014/main" id="{5AE1EE8F-4F88-D644-BB13-DBDE0B890CF7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2228850</xdr:colOff>
      <xdr:row>3993</xdr:row>
      <xdr:rowOff>0</xdr:rowOff>
    </xdr:from>
    <xdr:ext cx="76517" cy="377825"/>
    <xdr:sp macro="" textlink="">
      <xdr:nvSpPr>
        <xdr:cNvPr id="2219" name="Text Box 13">
          <a:extLst>
            <a:ext uri="{FF2B5EF4-FFF2-40B4-BE49-F238E27FC236}">
              <a16:creationId xmlns:a16="http://schemas.microsoft.com/office/drawing/2014/main" id="{2B529829-6439-9D4F-A59D-9374D712498C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77825"/>
    <xdr:sp macro="" textlink="">
      <xdr:nvSpPr>
        <xdr:cNvPr id="2220" name="Text Box 13">
          <a:extLst>
            <a:ext uri="{FF2B5EF4-FFF2-40B4-BE49-F238E27FC236}">
              <a16:creationId xmlns:a16="http://schemas.microsoft.com/office/drawing/2014/main" id="{CD45E284-74CF-EE40-9532-FDA853A1D821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68300"/>
    <xdr:sp macro="" textlink="">
      <xdr:nvSpPr>
        <xdr:cNvPr id="2221" name="Text Box 24">
          <a:extLst>
            <a:ext uri="{FF2B5EF4-FFF2-40B4-BE49-F238E27FC236}">
              <a16:creationId xmlns:a16="http://schemas.microsoft.com/office/drawing/2014/main" id="{C02321FA-7B92-7F43-9D42-3F571C0F75B1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77825"/>
    <xdr:sp macro="" textlink="">
      <xdr:nvSpPr>
        <xdr:cNvPr id="2222" name="Text Box 13">
          <a:extLst>
            <a:ext uri="{FF2B5EF4-FFF2-40B4-BE49-F238E27FC236}">
              <a16:creationId xmlns:a16="http://schemas.microsoft.com/office/drawing/2014/main" id="{8142F7F7-2AFD-FA47-A434-9B22AA24A32B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77825"/>
    <xdr:sp macro="" textlink="">
      <xdr:nvSpPr>
        <xdr:cNvPr id="2223" name="Text Box 13">
          <a:extLst>
            <a:ext uri="{FF2B5EF4-FFF2-40B4-BE49-F238E27FC236}">
              <a16:creationId xmlns:a16="http://schemas.microsoft.com/office/drawing/2014/main" id="{A9725784-1A26-2547-8488-8AD0668F31B8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68300"/>
    <xdr:sp macro="" textlink="">
      <xdr:nvSpPr>
        <xdr:cNvPr id="2224" name="Text Box 24">
          <a:extLst>
            <a:ext uri="{FF2B5EF4-FFF2-40B4-BE49-F238E27FC236}">
              <a16:creationId xmlns:a16="http://schemas.microsoft.com/office/drawing/2014/main" id="{4562A2A9-8C13-2249-969B-15C419AE8457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68300"/>
    <xdr:sp macro="" textlink="">
      <xdr:nvSpPr>
        <xdr:cNvPr id="2225" name="Text Box 24">
          <a:extLst>
            <a:ext uri="{FF2B5EF4-FFF2-40B4-BE49-F238E27FC236}">
              <a16:creationId xmlns:a16="http://schemas.microsoft.com/office/drawing/2014/main" id="{826B36F9-7903-3446-B0A9-A621E46E31AD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77825"/>
    <xdr:sp macro="" textlink="">
      <xdr:nvSpPr>
        <xdr:cNvPr id="2226" name="Text Box 13">
          <a:extLst>
            <a:ext uri="{FF2B5EF4-FFF2-40B4-BE49-F238E27FC236}">
              <a16:creationId xmlns:a16="http://schemas.microsoft.com/office/drawing/2014/main" id="{341F3DD7-0808-5742-B465-61A61F5E4BBF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77825"/>
    <xdr:sp macro="" textlink="">
      <xdr:nvSpPr>
        <xdr:cNvPr id="2227" name="Text Box 13">
          <a:extLst>
            <a:ext uri="{FF2B5EF4-FFF2-40B4-BE49-F238E27FC236}">
              <a16:creationId xmlns:a16="http://schemas.microsoft.com/office/drawing/2014/main" id="{CC653D35-E8DB-B443-8EFD-861E3728DACE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77825"/>
    <xdr:sp macro="" textlink="">
      <xdr:nvSpPr>
        <xdr:cNvPr id="2228" name="Text Box 13">
          <a:extLst>
            <a:ext uri="{FF2B5EF4-FFF2-40B4-BE49-F238E27FC236}">
              <a16:creationId xmlns:a16="http://schemas.microsoft.com/office/drawing/2014/main" id="{92B429F1-0B27-4E40-8BB6-CCB914EC7F63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77825"/>
    <xdr:sp macro="" textlink="">
      <xdr:nvSpPr>
        <xdr:cNvPr id="2229" name="Text Box 13">
          <a:extLst>
            <a:ext uri="{FF2B5EF4-FFF2-40B4-BE49-F238E27FC236}">
              <a16:creationId xmlns:a16="http://schemas.microsoft.com/office/drawing/2014/main" id="{897E7C26-9C74-2F45-9476-12E956296760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68300"/>
    <xdr:sp macro="" textlink="">
      <xdr:nvSpPr>
        <xdr:cNvPr id="2230" name="Text Box 24">
          <a:extLst>
            <a:ext uri="{FF2B5EF4-FFF2-40B4-BE49-F238E27FC236}">
              <a16:creationId xmlns:a16="http://schemas.microsoft.com/office/drawing/2014/main" id="{2C6AF34C-8578-8045-A65B-BC10AE67131C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77825"/>
    <xdr:sp macro="" textlink="">
      <xdr:nvSpPr>
        <xdr:cNvPr id="2231" name="Text Box 13">
          <a:extLst>
            <a:ext uri="{FF2B5EF4-FFF2-40B4-BE49-F238E27FC236}">
              <a16:creationId xmlns:a16="http://schemas.microsoft.com/office/drawing/2014/main" id="{931A7505-2744-414C-B4FD-25C8A6815AB4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77825"/>
    <xdr:sp macro="" textlink="">
      <xdr:nvSpPr>
        <xdr:cNvPr id="2232" name="Text Box 13">
          <a:extLst>
            <a:ext uri="{FF2B5EF4-FFF2-40B4-BE49-F238E27FC236}">
              <a16:creationId xmlns:a16="http://schemas.microsoft.com/office/drawing/2014/main" id="{C9C062DD-1862-E14D-90BF-5049FA555218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68300"/>
    <xdr:sp macro="" textlink="">
      <xdr:nvSpPr>
        <xdr:cNvPr id="2233" name="Text Box 24">
          <a:extLst>
            <a:ext uri="{FF2B5EF4-FFF2-40B4-BE49-F238E27FC236}">
              <a16:creationId xmlns:a16="http://schemas.microsoft.com/office/drawing/2014/main" id="{5BB1EE82-F24E-554F-A070-648682D0D7B8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68300"/>
    <xdr:sp macro="" textlink="">
      <xdr:nvSpPr>
        <xdr:cNvPr id="2234" name="Text Box 24">
          <a:extLst>
            <a:ext uri="{FF2B5EF4-FFF2-40B4-BE49-F238E27FC236}">
              <a16:creationId xmlns:a16="http://schemas.microsoft.com/office/drawing/2014/main" id="{C5C5EBBF-DA04-974C-9144-26583084B95C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77825"/>
    <xdr:sp macro="" textlink="">
      <xdr:nvSpPr>
        <xdr:cNvPr id="2235" name="Text Box 13">
          <a:extLst>
            <a:ext uri="{FF2B5EF4-FFF2-40B4-BE49-F238E27FC236}">
              <a16:creationId xmlns:a16="http://schemas.microsoft.com/office/drawing/2014/main" id="{EB81789B-6F06-214F-8992-D7ED111723F8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377825"/>
    <xdr:sp macro="" textlink="">
      <xdr:nvSpPr>
        <xdr:cNvPr id="2236" name="Text Box 13">
          <a:extLst>
            <a:ext uri="{FF2B5EF4-FFF2-40B4-BE49-F238E27FC236}">
              <a16:creationId xmlns:a16="http://schemas.microsoft.com/office/drawing/2014/main" id="{98EFD364-DB13-6C4B-9509-0EB5D5629BF1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06400"/>
    <xdr:sp macro="" textlink="">
      <xdr:nvSpPr>
        <xdr:cNvPr id="2237" name="Text Box 24">
          <a:extLst>
            <a:ext uri="{FF2B5EF4-FFF2-40B4-BE49-F238E27FC236}">
              <a16:creationId xmlns:a16="http://schemas.microsoft.com/office/drawing/2014/main" id="{E9D502BC-6F90-C94B-9A51-E209CB5241F7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06400"/>
    <xdr:sp macro="" textlink="">
      <xdr:nvSpPr>
        <xdr:cNvPr id="2238" name="Text Box 24">
          <a:extLst>
            <a:ext uri="{FF2B5EF4-FFF2-40B4-BE49-F238E27FC236}">
              <a16:creationId xmlns:a16="http://schemas.microsoft.com/office/drawing/2014/main" id="{8F35F369-4E31-EB49-B3F5-8F467FB3D1D2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06400"/>
    <xdr:sp macro="" textlink="">
      <xdr:nvSpPr>
        <xdr:cNvPr id="2239" name="Text Box 24">
          <a:extLst>
            <a:ext uri="{FF2B5EF4-FFF2-40B4-BE49-F238E27FC236}">
              <a16:creationId xmlns:a16="http://schemas.microsoft.com/office/drawing/2014/main" id="{8F1723AB-E0AD-7B41-8681-E2C807EC658C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06400"/>
    <xdr:sp macro="" textlink="">
      <xdr:nvSpPr>
        <xdr:cNvPr id="2240" name="Text Box 24">
          <a:extLst>
            <a:ext uri="{FF2B5EF4-FFF2-40B4-BE49-F238E27FC236}">
              <a16:creationId xmlns:a16="http://schemas.microsoft.com/office/drawing/2014/main" id="{E1CD90CB-C5BB-DD4D-BA93-9EF28B4D1FB0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06400"/>
    <xdr:sp macro="" textlink="">
      <xdr:nvSpPr>
        <xdr:cNvPr id="2241" name="Text Box 24">
          <a:extLst>
            <a:ext uri="{FF2B5EF4-FFF2-40B4-BE49-F238E27FC236}">
              <a16:creationId xmlns:a16="http://schemas.microsoft.com/office/drawing/2014/main" id="{79569114-710B-9B4C-BC4C-4E10152F7C0B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06400"/>
    <xdr:sp macro="" textlink="">
      <xdr:nvSpPr>
        <xdr:cNvPr id="2242" name="Text Box 24">
          <a:extLst>
            <a:ext uri="{FF2B5EF4-FFF2-40B4-BE49-F238E27FC236}">
              <a16:creationId xmlns:a16="http://schemas.microsoft.com/office/drawing/2014/main" id="{83884EE6-6E6F-394D-96BB-5545DC19F6D7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06400"/>
    <xdr:sp macro="" textlink="">
      <xdr:nvSpPr>
        <xdr:cNvPr id="2243" name="Text Box 24">
          <a:extLst>
            <a:ext uri="{FF2B5EF4-FFF2-40B4-BE49-F238E27FC236}">
              <a16:creationId xmlns:a16="http://schemas.microsoft.com/office/drawing/2014/main" id="{98B2DA57-EA59-8243-87E1-7A2F423F7B52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06400"/>
    <xdr:sp macro="" textlink="">
      <xdr:nvSpPr>
        <xdr:cNvPr id="2244" name="Text Box 24">
          <a:extLst>
            <a:ext uri="{FF2B5EF4-FFF2-40B4-BE49-F238E27FC236}">
              <a16:creationId xmlns:a16="http://schemas.microsoft.com/office/drawing/2014/main" id="{799A917D-CA7B-4646-8D4A-3455B4560A50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06400"/>
    <xdr:sp macro="" textlink="">
      <xdr:nvSpPr>
        <xdr:cNvPr id="2245" name="Text Box 24">
          <a:extLst>
            <a:ext uri="{FF2B5EF4-FFF2-40B4-BE49-F238E27FC236}">
              <a16:creationId xmlns:a16="http://schemas.microsoft.com/office/drawing/2014/main" id="{E3BEBD48-E9AE-0242-9EB3-5136ADA1A7EC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6517" cy="377825"/>
    <xdr:sp macro="" textlink="">
      <xdr:nvSpPr>
        <xdr:cNvPr id="2246" name="Text Box 13">
          <a:extLst>
            <a:ext uri="{FF2B5EF4-FFF2-40B4-BE49-F238E27FC236}">
              <a16:creationId xmlns:a16="http://schemas.microsoft.com/office/drawing/2014/main" id="{D123B1E2-222C-874B-8F67-F08AB426A688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6517" cy="377825"/>
    <xdr:sp macro="" textlink="">
      <xdr:nvSpPr>
        <xdr:cNvPr id="2247" name="Text Box 13">
          <a:extLst>
            <a:ext uri="{FF2B5EF4-FFF2-40B4-BE49-F238E27FC236}">
              <a16:creationId xmlns:a16="http://schemas.microsoft.com/office/drawing/2014/main" id="{682D893C-7A75-D048-B445-0FC60A9AD151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6517" cy="368300"/>
    <xdr:sp macro="" textlink="">
      <xdr:nvSpPr>
        <xdr:cNvPr id="2248" name="Text Box 24">
          <a:extLst>
            <a:ext uri="{FF2B5EF4-FFF2-40B4-BE49-F238E27FC236}">
              <a16:creationId xmlns:a16="http://schemas.microsoft.com/office/drawing/2014/main" id="{D0BF155C-8776-324B-B1D7-C24FE6FF8830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6517" cy="377825"/>
    <xdr:sp macro="" textlink="">
      <xdr:nvSpPr>
        <xdr:cNvPr id="2249" name="Text Box 13">
          <a:extLst>
            <a:ext uri="{FF2B5EF4-FFF2-40B4-BE49-F238E27FC236}">
              <a16:creationId xmlns:a16="http://schemas.microsoft.com/office/drawing/2014/main" id="{0C894E7A-AD8E-9045-BA2E-C0099186C501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6517" cy="377825"/>
    <xdr:sp macro="" textlink="">
      <xdr:nvSpPr>
        <xdr:cNvPr id="2250" name="Text Box 13">
          <a:extLst>
            <a:ext uri="{FF2B5EF4-FFF2-40B4-BE49-F238E27FC236}">
              <a16:creationId xmlns:a16="http://schemas.microsoft.com/office/drawing/2014/main" id="{88749DB0-FCA5-4F47-9B30-0EE7FA929CA6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6517" cy="368300"/>
    <xdr:sp macro="" textlink="">
      <xdr:nvSpPr>
        <xdr:cNvPr id="2251" name="Text Box 24">
          <a:extLst>
            <a:ext uri="{FF2B5EF4-FFF2-40B4-BE49-F238E27FC236}">
              <a16:creationId xmlns:a16="http://schemas.microsoft.com/office/drawing/2014/main" id="{C1000D16-1631-514D-8A3E-E0E4ADBE81B9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6517" cy="368300"/>
    <xdr:sp macro="" textlink="">
      <xdr:nvSpPr>
        <xdr:cNvPr id="2252" name="Text Box 24">
          <a:extLst>
            <a:ext uri="{FF2B5EF4-FFF2-40B4-BE49-F238E27FC236}">
              <a16:creationId xmlns:a16="http://schemas.microsoft.com/office/drawing/2014/main" id="{446A4CE1-0038-1F46-900F-3CABCEB280A0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6517" cy="377825"/>
    <xdr:sp macro="" textlink="">
      <xdr:nvSpPr>
        <xdr:cNvPr id="2253" name="Text Box 13">
          <a:extLst>
            <a:ext uri="{FF2B5EF4-FFF2-40B4-BE49-F238E27FC236}">
              <a16:creationId xmlns:a16="http://schemas.microsoft.com/office/drawing/2014/main" id="{B691B471-1DD4-7C41-953D-6EDD717DBCCF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6517" cy="377825"/>
    <xdr:sp macro="" textlink="">
      <xdr:nvSpPr>
        <xdr:cNvPr id="2254" name="Text Box 13">
          <a:extLst>
            <a:ext uri="{FF2B5EF4-FFF2-40B4-BE49-F238E27FC236}">
              <a16:creationId xmlns:a16="http://schemas.microsoft.com/office/drawing/2014/main" id="{86655795-DE48-B344-9F25-FBAD087E84AE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6517" cy="377825"/>
    <xdr:sp macro="" textlink="">
      <xdr:nvSpPr>
        <xdr:cNvPr id="2255" name="Text Box 13">
          <a:extLst>
            <a:ext uri="{FF2B5EF4-FFF2-40B4-BE49-F238E27FC236}">
              <a16:creationId xmlns:a16="http://schemas.microsoft.com/office/drawing/2014/main" id="{5E778681-757D-004C-9092-8350A5ABDC6B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6517" cy="377825"/>
    <xdr:sp macro="" textlink="">
      <xdr:nvSpPr>
        <xdr:cNvPr id="2256" name="Text Box 13">
          <a:extLst>
            <a:ext uri="{FF2B5EF4-FFF2-40B4-BE49-F238E27FC236}">
              <a16:creationId xmlns:a16="http://schemas.microsoft.com/office/drawing/2014/main" id="{38E6EA25-C7A1-0E48-BBB4-1437A6471607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6517" cy="368300"/>
    <xdr:sp macro="" textlink="">
      <xdr:nvSpPr>
        <xdr:cNvPr id="2257" name="Text Box 24">
          <a:extLst>
            <a:ext uri="{FF2B5EF4-FFF2-40B4-BE49-F238E27FC236}">
              <a16:creationId xmlns:a16="http://schemas.microsoft.com/office/drawing/2014/main" id="{4B5406A8-DC34-174A-BC9D-FCB10A83F006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6517" cy="377825"/>
    <xdr:sp macro="" textlink="">
      <xdr:nvSpPr>
        <xdr:cNvPr id="2258" name="Text Box 13">
          <a:extLst>
            <a:ext uri="{FF2B5EF4-FFF2-40B4-BE49-F238E27FC236}">
              <a16:creationId xmlns:a16="http://schemas.microsoft.com/office/drawing/2014/main" id="{D9C3692F-2161-B54D-A371-DE6DCD0C6CC2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6517" cy="377825"/>
    <xdr:sp macro="" textlink="">
      <xdr:nvSpPr>
        <xdr:cNvPr id="2259" name="Text Box 13">
          <a:extLst>
            <a:ext uri="{FF2B5EF4-FFF2-40B4-BE49-F238E27FC236}">
              <a16:creationId xmlns:a16="http://schemas.microsoft.com/office/drawing/2014/main" id="{773C98E3-0294-774A-A56C-CF9AD29B6ED7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6517" cy="368300"/>
    <xdr:sp macro="" textlink="">
      <xdr:nvSpPr>
        <xdr:cNvPr id="2260" name="Text Box 24">
          <a:extLst>
            <a:ext uri="{FF2B5EF4-FFF2-40B4-BE49-F238E27FC236}">
              <a16:creationId xmlns:a16="http://schemas.microsoft.com/office/drawing/2014/main" id="{55C343FB-F6F8-B649-992B-7D8757355E20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6517" cy="368300"/>
    <xdr:sp macro="" textlink="">
      <xdr:nvSpPr>
        <xdr:cNvPr id="2261" name="Text Box 24">
          <a:extLst>
            <a:ext uri="{FF2B5EF4-FFF2-40B4-BE49-F238E27FC236}">
              <a16:creationId xmlns:a16="http://schemas.microsoft.com/office/drawing/2014/main" id="{49A6C690-09A6-9A49-A747-4DDCC05B5676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651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6517" cy="377825"/>
    <xdr:sp macro="" textlink="">
      <xdr:nvSpPr>
        <xdr:cNvPr id="2262" name="Text Box 13">
          <a:extLst>
            <a:ext uri="{FF2B5EF4-FFF2-40B4-BE49-F238E27FC236}">
              <a16:creationId xmlns:a16="http://schemas.microsoft.com/office/drawing/2014/main" id="{4F6A5190-1D08-6C47-B99E-0FD1000ED4D1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6517" cy="377825"/>
    <xdr:sp macro="" textlink="">
      <xdr:nvSpPr>
        <xdr:cNvPr id="2263" name="Text Box 13">
          <a:extLst>
            <a:ext uri="{FF2B5EF4-FFF2-40B4-BE49-F238E27FC236}">
              <a16:creationId xmlns:a16="http://schemas.microsoft.com/office/drawing/2014/main" id="{A39DAA7F-E67D-CD46-B027-8A62E8CF2023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651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15925"/>
    <xdr:sp macro="" textlink="">
      <xdr:nvSpPr>
        <xdr:cNvPr id="2264" name="Text Box 13">
          <a:extLst>
            <a:ext uri="{FF2B5EF4-FFF2-40B4-BE49-F238E27FC236}">
              <a16:creationId xmlns:a16="http://schemas.microsoft.com/office/drawing/2014/main" id="{515F123C-E228-8947-8964-8EE161D1A82B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15925"/>
    <xdr:sp macro="" textlink="">
      <xdr:nvSpPr>
        <xdr:cNvPr id="2265" name="Text Box 13">
          <a:extLst>
            <a:ext uri="{FF2B5EF4-FFF2-40B4-BE49-F238E27FC236}">
              <a16:creationId xmlns:a16="http://schemas.microsoft.com/office/drawing/2014/main" id="{A745347B-6F2D-2243-BD80-D32C89697069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06400"/>
    <xdr:sp macro="" textlink="">
      <xdr:nvSpPr>
        <xdr:cNvPr id="2266" name="Text Box 24">
          <a:extLst>
            <a:ext uri="{FF2B5EF4-FFF2-40B4-BE49-F238E27FC236}">
              <a16:creationId xmlns:a16="http://schemas.microsoft.com/office/drawing/2014/main" id="{EF326E1A-E695-234D-B86F-4D74A25E6628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15925"/>
    <xdr:sp macro="" textlink="">
      <xdr:nvSpPr>
        <xdr:cNvPr id="2267" name="Text Box 13">
          <a:extLst>
            <a:ext uri="{FF2B5EF4-FFF2-40B4-BE49-F238E27FC236}">
              <a16:creationId xmlns:a16="http://schemas.microsoft.com/office/drawing/2014/main" id="{38367407-FFF4-3048-8254-88029E3C2A7E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15925"/>
    <xdr:sp macro="" textlink="">
      <xdr:nvSpPr>
        <xdr:cNvPr id="2268" name="Text Box 13">
          <a:extLst>
            <a:ext uri="{FF2B5EF4-FFF2-40B4-BE49-F238E27FC236}">
              <a16:creationId xmlns:a16="http://schemas.microsoft.com/office/drawing/2014/main" id="{FC592BE0-B924-254F-96DA-2620A59AD363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06400"/>
    <xdr:sp macro="" textlink="">
      <xdr:nvSpPr>
        <xdr:cNvPr id="2269" name="Text Box 24">
          <a:extLst>
            <a:ext uri="{FF2B5EF4-FFF2-40B4-BE49-F238E27FC236}">
              <a16:creationId xmlns:a16="http://schemas.microsoft.com/office/drawing/2014/main" id="{6F776BE9-A7B5-5849-A6F7-99AB7BB7028F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06400"/>
    <xdr:sp macro="" textlink="">
      <xdr:nvSpPr>
        <xdr:cNvPr id="2270" name="Text Box 24">
          <a:extLst>
            <a:ext uri="{FF2B5EF4-FFF2-40B4-BE49-F238E27FC236}">
              <a16:creationId xmlns:a16="http://schemas.microsoft.com/office/drawing/2014/main" id="{F1512072-8120-7D44-940A-7BAC215BC0E4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15925"/>
    <xdr:sp macro="" textlink="">
      <xdr:nvSpPr>
        <xdr:cNvPr id="2271" name="Text Box 13">
          <a:extLst>
            <a:ext uri="{FF2B5EF4-FFF2-40B4-BE49-F238E27FC236}">
              <a16:creationId xmlns:a16="http://schemas.microsoft.com/office/drawing/2014/main" id="{13B06115-90D8-AA4A-825A-E8F327E857C1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15925"/>
    <xdr:sp macro="" textlink="">
      <xdr:nvSpPr>
        <xdr:cNvPr id="2272" name="Text Box 13">
          <a:extLst>
            <a:ext uri="{FF2B5EF4-FFF2-40B4-BE49-F238E27FC236}">
              <a16:creationId xmlns:a16="http://schemas.microsoft.com/office/drawing/2014/main" id="{D31B81FC-6F11-D441-B2AF-A466EA2DE86B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15925"/>
    <xdr:sp macro="" textlink="">
      <xdr:nvSpPr>
        <xdr:cNvPr id="2273" name="Text Box 13">
          <a:extLst>
            <a:ext uri="{FF2B5EF4-FFF2-40B4-BE49-F238E27FC236}">
              <a16:creationId xmlns:a16="http://schemas.microsoft.com/office/drawing/2014/main" id="{7A246088-3FD6-094A-90BC-6D3B93508D26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15925"/>
    <xdr:sp macro="" textlink="">
      <xdr:nvSpPr>
        <xdr:cNvPr id="2274" name="Text Box 13">
          <a:extLst>
            <a:ext uri="{FF2B5EF4-FFF2-40B4-BE49-F238E27FC236}">
              <a16:creationId xmlns:a16="http://schemas.microsoft.com/office/drawing/2014/main" id="{E454BE80-88BA-224E-A766-B700019DA60B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06400"/>
    <xdr:sp macro="" textlink="">
      <xdr:nvSpPr>
        <xdr:cNvPr id="2275" name="Text Box 24">
          <a:extLst>
            <a:ext uri="{FF2B5EF4-FFF2-40B4-BE49-F238E27FC236}">
              <a16:creationId xmlns:a16="http://schemas.microsoft.com/office/drawing/2014/main" id="{363993B7-7D21-2046-B9F6-C09F9E0701BB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15925"/>
    <xdr:sp macro="" textlink="">
      <xdr:nvSpPr>
        <xdr:cNvPr id="2276" name="Text Box 13">
          <a:extLst>
            <a:ext uri="{FF2B5EF4-FFF2-40B4-BE49-F238E27FC236}">
              <a16:creationId xmlns:a16="http://schemas.microsoft.com/office/drawing/2014/main" id="{B761C13E-1D2B-6C45-B187-CD119973C8B4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15925"/>
    <xdr:sp macro="" textlink="">
      <xdr:nvSpPr>
        <xdr:cNvPr id="2277" name="Text Box 13">
          <a:extLst>
            <a:ext uri="{FF2B5EF4-FFF2-40B4-BE49-F238E27FC236}">
              <a16:creationId xmlns:a16="http://schemas.microsoft.com/office/drawing/2014/main" id="{6AFFB2C1-D3ED-C748-ADE9-6551A4BCBC52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06400"/>
    <xdr:sp macro="" textlink="">
      <xdr:nvSpPr>
        <xdr:cNvPr id="2278" name="Text Box 24">
          <a:extLst>
            <a:ext uri="{FF2B5EF4-FFF2-40B4-BE49-F238E27FC236}">
              <a16:creationId xmlns:a16="http://schemas.microsoft.com/office/drawing/2014/main" id="{0D75B2CE-0E04-1544-8D8A-F0143894A464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06400"/>
    <xdr:sp macro="" textlink="">
      <xdr:nvSpPr>
        <xdr:cNvPr id="2279" name="Text Box 24">
          <a:extLst>
            <a:ext uri="{FF2B5EF4-FFF2-40B4-BE49-F238E27FC236}">
              <a16:creationId xmlns:a16="http://schemas.microsoft.com/office/drawing/2014/main" id="{69CD0D98-16A6-9F44-8605-13F78B639909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15925"/>
    <xdr:sp macro="" textlink="">
      <xdr:nvSpPr>
        <xdr:cNvPr id="2280" name="Text Box 13">
          <a:extLst>
            <a:ext uri="{FF2B5EF4-FFF2-40B4-BE49-F238E27FC236}">
              <a16:creationId xmlns:a16="http://schemas.microsoft.com/office/drawing/2014/main" id="{E9C1C11C-C350-E845-934E-D42D42DD751D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15925"/>
    <xdr:sp macro="" textlink="">
      <xdr:nvSpPr>
        <xdr:cNvPr id="2281" name="Text Box 13">
          <a:extLst>
            <a:ext uri="{FF2B5EF4-FFF2-40B4-BE49-F238E27FC236}">
              <a16:creationId xmlns:a16="http://schemas.microsoft.com/office/drawing/2014/main" id="{10D117A3-9AEF-E44A-B95E-1FF68D6E4B4D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15925"/>
    <xdr:sp macro="" textlink="">
      <xdr:nvSpPr>
        <xdr:cNvPr id="2282" name="Text Box 13">
          <a:extLst>
            <a:ext uri="{FF2B5EF4-FFF2-40B4-BE49-F238E27FC236}">
              <a16:creationId xmlns:a16="http://schemas.microsoft.com/office/drawing/2014/main" id="{7592F1AF-72E8-8E44-9900-BDD3E6F36E64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15925"/>
    <xdr:sp macro="" textlink="">
      <xdr:nvSpPr>
        <xdr:cNvPr id="2283" name="Text Box 13">
          <a:extLst>
            <a:ext uri="{FF2B5EF4-FFF2-40B4-BE49-F238E27FC236}">
              <a16:creationId xmlns:a16="http://schemas.microsoft.com/office/drawing/2014/main" id="{B7DFCF9F-6FC1-0E49-A0FF-B0A54FFD5F25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06400"/>
    <xdr:sp macro="" textlink="">
      <xdr:nvSpPr>
        <xdr:cNvPr id="2284" name="Text Box 24">
          <a:extLst>
            <a:ext uri="{FF2B5EF4-FFF2-40B4-BE49-F238E27FC236}">
              <a16:creationId xmlns:a16="http://schemas.microsoft.com/office/drawing/2014/main" id="{A35D6170-D382-5442-9F64-FBC4B6DF0BC5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15925"/>
    <xdr:sp macro="" textlink="">
      <xdr:nvSpPr>
        <xdr:cNvPr id="2285" name="Text Box 13">
          <a:extLst>
            <a:ext uri="{FF2B5EF4-FFF2-40B4-BE49-F238E27FC236}">
              <a16:creationId xmlns:a16="http://schemas.microsoft.com/office/drawing/2014/main" id="{CAD66355-7BCC-9A4A-99E8-1CA7573F22E5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15925"/>
    <xdr:sp macro="" textlink="">
      <xdr:nvSpPr>
        <xdr:cNvPr id="2286" name="Text Box 13">
          <a:extLst>
            <a:ext uri="{FF2B5EF4-FFF2-40B4-BE49-F238E27FC236}">
              <a16:creationId xmlns:a16="http://schemas.microsoft.com/office/drawing/2014/main" id="{CE3FDE9F-3E79-0649-95E3-36ABD6B4FB52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06400"/>
    <xdr:sp macro="" textlink="">
      <xdr:nvSpPr>
        <xdr:cNvPr id="2287" name="Text Box 24">
          <a:extLst>
            <a:ext uri="{FF2B5EF4-FFF2-40B4-BE49-F238E27FC236}">
              <a16:creationId xmlns:a16="http://schemas.microsoft.com/office/drawing/2014/main" id="{D5A1E51B-C2AE-9943-97DB-ED249338F25A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06400"/>
    <xdr:sp macro="" textlink="">
      <xdr:nvSpPr>
        <xdr:cNvPr id="2288" name="Text Box 24">
          <a:extLst>
            <a:ext uri="{FF2B5EF4-FFF2-40B4-BE49-F238E27FC236}">
              <a16:creationId xmlns:a16="http://schemas.microsoft.com/office/drawing/2014/main" id="{74828D6F-8D4C-C04F-8D55-6E401EA39A69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15925"/>
    <xdr:sp macro="" textlink="">
      <xdr:nvSpPr>
        <xdr:cNvPr id="2289" name="Text Box 13">
          <a:extLst>
            <a:ext uri="{FF2B5EF4-FFF2-40B4-BE49-F238E27FC236}">
              <a16:creationId xmlns:a16="http://schemas.microsoft.com/office/drawing/2014/main" id="{0B77640C-8D69-B24B-900A-0E53F99B7561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6517" cy="415925"/>
    <xdr:sp macro="" textlink="">
      <xdr:nvSpPr>
        <xdr:cNvPr id="2290" name="Text Box 13">
          <a:extLst>
            <a:ext uri="{FF2B5EF4-FFF2-40B4-BE49-F238E27FC236}">
              <a16:creationId xmlns:a16="http://schemas.microsoft.com/office/drawing/2014/main" id="{15A949E9-E3F9-4C41-BBDC-BB54304260C7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651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2291" name="Text Box 13">
          <a:extLst>
            <a:ext uri="{FF2B5EF4-FFF2-40B4-BE49-F238E27FC236}">
              <a16:creationId xmlns:a16="http://schemas.microsoft.com/office/drawing/2014/main" id="{07DE6614-4311-B54F-BE9A-607ACA786DB2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2292" name="Text Box 13">
          <a:extLst>
            <a:ext uri="{FF2B5EF4-FFF2-40B4-BE49-F238E27FC236}">
              <a16:creationId xmlns:a16="http://schemas.microsoft.com/office/drawing/2014/main" id="{0316507B-70B5-F14F-87A1-FDFBE7A403C3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66549"/>
    <xdr:sp macro="" textlink="">
      <xdr:nvSpPr>
        <xdr:cNvPr id="2293" name="Text Box 24">
          <a:extLst>
            <a:ext uri="{FF2B5EF4-FFF2-40B4-BE49-F238E27FC236}">
              <a16:creationId xmlns:a16="http://schemas.microsoft.com/office/drawing/2014/main" id="{FDC01230-1D98-EA47-8931-9AC3DF06E6A3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2294" name="Text Box 13">
          <a:extLst>
            <a:ext uri="{FF2B5EF4-FFF2-40B4-BE49-F238E27FC236}">
              <a16:creationId xmlns:a16="http://schemas.microsoft.com/office/drawing/2014/main" id="{EAF0045C-86B1-1640-8133-3B4820CFEF3F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2295" name="Text Box 13">
          <a:extLst>
            <a:ext uri="{FF2B5EF4-FFF2-40B4-BE49-F238E27FC236}">
              <a16:creationId xmlns:a16="http://schemas.microsoft.com/office/drawing/2014/main" id="{1E7F3D40-5061-D34F-AFDC-A9B0490FD91E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66549"/>
    <xdr:sp macro="" textlink="">
      <xdr:nvSpPr>
        <xdr:cNvPr id="2296" name="Text Box 24">
          <a:extLst>
            <a:ext uri="{FF2B5EF4-FFF2-40B4-BE49-F238E27FC236}">
              <a16:creationId xmlns:a16="http://schemas.microsoft.com/office/drawing/2014/main" id="{650922BB-F14A-FC45-B074-21DFE5B89DDE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66549"/>
    <xdr:sp macro="" textlink="">
      <xdr:nvSpPr>
        <xdr:cNvPr id="2297" name="Text Box 24">
          <a:extLst>
            <a:ext uri="{FF2B5EF4-FFF2-40B4-BE49-F238E27FC236}">
              <a16:creationId xmlns:a16="http://schemas.microsoft.com/office/drawing/2014/main" id="{AF1A5AA4-028A-7143-9C94-9A6B913766DF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2298" name="Text Box 13">
          <a:extLst>
            <a:ext uri="{FF2B5EF4-FFF2-40B4-BE49-F238E27FC236}">
              <a16:creationId xmlns:a16="http://schemas.microsoft.com/office/drawing/2014/main" id="{5CA61FE3-6B68-C84D-946B-0CAB7C65A007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2299" name="Text Box 13">
          <a:extLst>
            <a:ext uri="{FF2B5EF4-FFF2-40B4-BE49-F238E27FC236}">
              <a16:creationId xmlns:a16="http://schemas.microsoft.com/office/drawing/2014/main" id="{60C5ABEB-A906-104F-B6EF-2B8D3E02505E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2300" name="Text Box 13">
          <a:extLst>
            <a:ext uri="{FF2B5EF4-FFF2-40B4-BE49-F238E27FC236}">
              <a16:creationId xmlns:a16="http://schemas.microsoft.com/office/drawing/2014/main" id="{F90A6AA8-51FB-044C-9674-C283FD35A74E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2301" name="Text Box 13">
          <a:extLst>
            <a:ext uri="{FF2B5EF4-FFF2-40B4-BE49-F238E27FC236}">
              <a16:creationId xmlns:a16="http://schemas.microsoft.com/office/drawing/2014/main" id="{D1B0FF8F-E174-EE4F-8974-018D38896A57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66549"/>
    <xdr:sp macro="" textlink="">
      <xdr:nvSpPr>
        <xdr:cNvPr id="2302" name="Text Box 24">
          <a:extLst>
            <a:ext uri="{FF2B5EF4-FFF2-40B4-BE49-F238E27FC236}">
              <a16:creationId xmlns:a16="http://schemas.microsoft.com/office/drawing/2014/main" id="{935A083C-A1FF-8C48-988A-2664110C79C7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2303" name="Text Box 13">
          <a:extLst>
            <a:ext uri="{FF2B5EF4-FFF2-40B4-BE49-F238E27FC236}">
              <a16:creationId xmlns:a16="http://schemas.microsoft.com/office/drawing/2014/main" id="{4F3C6610-A258-F24F-8A6B-56FC6D37D49C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2304" name="Text Box 13">
          <a:extLst>
            <a:ext uri="{FF2B5EF4-FFF2-40B4-BE49-F238E27FC236}">
              <a16:creationId xmlns:a16="http://schemas.microsoft.com/office/drawing/2014/main" id="{DDC80E9C-2CB6-8B47-AAE5-91C232E5FD9B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66549"/>
    <xdr:sp macro="" textlink="">
      <xdr:nvSpPr>
        <xdr:cNvPr id="2305" name="Text Box 24">
          <a:extLst>
            <a:ext uri="{FF2B5EF4-FFF2-40B4-BE49-F238E27FC236}">
              <a16:creationId xmlns:a16="http://schemas.microsoft.com/office/drawing/2014/main" id="{F7BE4CCE-F4F1-2F49-9A3C-4F8F92B6B595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66549"/>
    <xdr:sp macro="" textlink="">
      <xdr:nvSpPr>
        <xdr:cNvPr id="2306" name="Text Box 24">
          <a:extLst>
            <a:ext uri="{FF2B5EF4-FFF2-40B4-BE49-F238E27FC236}">
              <a16:creationId xmlns:a16="http://schemas.microsoft.com/office/drawing/2014/main" id="{03EB3461-DD7E-D546-8AF1-DC8843FDACFE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2307" name="Text Box 13">
          <a:extLst>
            <a:ext uri="{FF2B5EF4-FFF2-40B4-BE49-F238E27FC236}">
              <a16:creationId xmlns:a16="http://schemas.microsoft.com/office/drawing/2014/main" id="{22D177E1-2E01-264C-B79D-19BAAA0AFE11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2308" name="Text Box 13">
          <a:extLst>
            <a:ext uri="{FF2B5EF4-FFF2-40B4-BE49-F238E27FC236}">
              <a16:creationId xmlns:a16="http://schemas.microsoft.com/office/drawing/2014/main" id="{FAD0A48D-10A1-EC4C-AA1B-AA3DABEB76E8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76074"/>
    <xdr:sp macro="" textlink="">
      <xdr:nvSpPr>
        <xdr:cNvPr id="2309" name="Text Box 13">
          <a:extLst>
            <a:ext uri="{FF2B5EF4-FFF2-40B4-BE49-F238E27FC236}">
              <a16:creationId xmlns:a16="http://schemas.microsoft.com/office/drawing/2014/main" id="{E4F3816C-A884-1C4F-9193-983B00624699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76074"/>
    <xdr:sp macro="" textlink="">
      <xdr:nvSpPr>
        <xdr:cNvPr id="2310" name="Text Box 13">
          <a:extLst>
            <a:ext uri="{FF2B5EF4-FFF2-40B4-BE49-F238E27FC236}">
              <a16:creationId xmlns:a16="http://schemas.microsoft.com/office/drawing/2014/main" id="{8ED70185-01EE-3D4A-A2AB-6E74F9097A86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66549"/>
    <xdr:sp macro="" textlink="">
      <xdr:nvSpPr>
        <xdr:cNvPr id="2311" name="Text Box 24">
          <a:extLst>
            <a:ext uri="{FF2B5EF4-FFF2-40B4-BE49-F238E27FC236}">
              <a16:creationId xmlns:a16="http://schemas.microsoft.com/office/drawing/2014/main" id="{85CCF4E6-E20D-244C-BD57-E815217CF2B3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76074"/>
    <xdr:sp macro="" textlink="">
      <xdr:nvSpPr>
        <xdr:cNvPr id="2312" name="Text Box 13">
          <a:extLst>
            <a:ext uri="{FF2B5EF4-FFF2-40B4-BE49-F238E27FC236}">
              <a16:creationId xmlns:a16="http://schemas.microsoft.com/office/drawing/2014/main" id="{474A4930-3FFF-3E4B-A616-E35B06ABC30B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76074"/>
    <xdr:sp macro="" textlink="">
      <xdr:nvSpPr>
        <xdr:cNvPr id="2313" name="Text Box 13">
          <a:extLst>
            <a:ext uri="{FF2B5EF4-FFF2-40B4-BE49-F238E27FC236}">
              <a16:creationId xmlns:a16="http://schemas.microsoft.com/office/drawing/2014/main" id="{EC310519-3AA8-8E4E-8D84-C8029EFB779C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66549"/>
    <xdr:sp macro="" textlink="">
      <xdr:nvSpPr>
        <xdr:cNvPr id="2314" name="Text Box 24">
          <a:extLst>
            <a:ext uri="{FF2B5EF4-FFF2-40B4-BE49-F238E27FC236}">
              <a16:creationId xmlns:a16="http://schemas.microsoft.com/office/drawing/2014/main" id="{ED1A47C9-3335-9F4C-B901-B1D1AAC2526B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66549"/>
    <xdr:sp macro="" textlink="">
      <xdr:nvSpPr>
        <xdr:cNvPr id="2315" name="Text Box 24">
          <a:extLst>
            <a:ext uri="{FF2B5EF4-FFF2-40B4-BE49-F238E27FC236}">
              <a16:creationId xmlns:a16="http://schemas.microsoft.com/office/drawing/2014/main" id="{787E6C0F-D2BC-2C4E-8228-BF15902ACE59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76074"/>
    <xdr:sp macro="" textlink="">
      <xdr:nvSpPr>
        <xdr:cNvPr id="2316" name="Text Box 13">
          <a:extLst>
            <a:ext uri="{FF2B5EF4-FFF2-40B4-BE49-F238E27FC236}">
              <a16:creationId xmlns:a16="http://schemas.microsoft.com/office/drawing/2014/main" id="{EACB21EF-7E02-1947-806C-0BA02221A388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76074"/>
    <xdr:sp macro="" textlink="">
      <xdr:nvSpPr>
        <xdr:cNvPr id="2317" name="Text Box 13">
          <a:extLst>
            <a:ext uri="{FF2B5EF4-FFF2-40B4-BE49-F238E27FC236}">
              <a16:creationId xmlns:a16="http://schemas.microsoft.com/office/drawing/2014/main" id="{93E80313-FD65-1D4D-952E-7B5075EBE253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76074"/>
    <xdr:sp macro="" textlink="">
      <xdr:nvSpPr>
        <xdr:cNvPr id="2318" name="Text Box 13">
          <a:extLst>
            <a:ext uri="{FF2B5EF4-FFF2-40B4-BE49-F238E27FC236}">
              <a16:creationId xmlns:a16="http://schemas.microsoft.com/office/drawing/2014/main" id="{F697EDFC-955E-5F45-899B-1955674EC19D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76074"/>
    <xdr:sp macro="" textlink="">
      <xdr:nvSpPr>
        <xdr:cNvPr id="2319" name="Text Box 13">
          <a:extLst>
            <a:ext uri="{FF2B5EF4-FFF2-40B4-BE49-F238E27FC236}">
              <a16:creationId xmlns:a16="http://schemas.microsoft.com/office/drawing/2014/main" id="{2C8E420C-4575-3C48-87FF-7BADDC72EA76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66549"/>
    <xdr:sp macro="" textlink="">
      <xdr:nvSpPr>
        <xdr:cNvPr id="2320" name="Text Box 24">
          <a:extLst>
            <a:ext uri="{FF2B5EF4-FFF2-40B4-BE49-F238E27FC236}">
              <a16:creationId xmlns:a16="http://schemas.microsoft.com/office/drawing/2014/main" id="{1132DF87-7FF3-5447-8AAF-4A2874A3067B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76074"/>
    <xdr:sp macro="" textlink="">
      <xdr:nvSpPr>
        <xdr:cNvPr id="2321" name="Text Box 13">
          <a:extLst>
            <a:ext uri="{FF2B5EF4-FFF2-40B4-BE49-F238E27FC236}">
              <a16:creationId xmlns:a16="http://schemas.microsoft.com/office/drawing/2014/main" id="{440BE435-2F64-0A45-871A-88DF90E1F800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76074"/>
    <xdr:sp macro="" textlink="">
      <xdr:nvSpPr>
        <xdr:cNvPr id="2322" name="Text Box 13">
          <a:extLst>
            <a:ext uri="{FF2B5EF4-FFF2-40B4-BE49-F238E27FC236}">
              <a16:creationId xmlns:a16="http://schemas.microsoft.com/office/drawing/2014/main" id="{BA42D86B-DA52-3248-953E-D96C4378D538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66549"/>
    <xdr:sp macro="" textlink="">
      <xdr:nvSpPr>
        <xdr:cNvPr id="2323" name="Text Box 24">
          <a:extLst>
            <a:ext uri="{FF2B5EF4-FFF2-40B4-BE49-F238E27FC236}">
              <a16:creationId xmlns:a16="http://schemas.microsoft.com/office/drawing/2014/main" id="{2D7DE8C3-033E-554A-A77E-4238B5241FC5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66549"/>
    <xdr:sp macro="" textlink="">
      <xdr:nvSpPr>
        <xdr:cNvPr id="2324" name="Text Box 24">
          <a:extLst>
            <a:ext uri="{FF2B5EF4-FFF2-40B4-BE49-F238E27FC236}">
              <a16:creationId xmlns:a16="http://schemas.microsoft.com/office/drawing/2014/main" id="{8B83E86A-F905-D24B-9BEB-B8D9AA4E30CB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76074"/>
    <xdr:sp macro="" textlink="">
      <xdr:nvSpPr>
        <xdr:cNvPr id="2325" name="Text Box 13">
          <a:extLst>
            <a:ext uri="{FF2B5EF4-FFF2-40B4-BE49-F238E27FC236}">
              <a16:creationId xmlns:a16="http://schemas.microsoft.com/office/drawing/2014/main" id="{1144D83F-121D-DA45-9BD6-ED2AFCB7C4B2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76074"/>
    <xdr:sp macro="" textlink="">
      <xdr:nvSpPr>
        <xdr:cNvPr id="2326" name="Text Box 13">
          <a:extLst>
            <a:ext uri="{FF2B5EF4-FFF2-40B4-BE49-F238E27FC236}">
              <a16:creationId xmlns:a16="http://schemas.microsoft.com/office/drawing/2014/main" id="{322D27DA-79BA-6E40-BB06-1EE4EE1EAD8F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327" name="Text Box 13">
          <a:extLst>
            <a:ext uri="{FF2B5EF4-FFF2-40B4-BE49-F238E27FC236}">
              <a16:creationId xmlns:a16="http://schemas.microsoft.com/office/drawing/2014/main" id="{970AFC32-43C4-C34D-9238-57F422DD0791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328" name="Text Box 13">
          <a:extLst>
            <a:ext uri="{FF2B5EF4-FFF2-40B4-BE49-F238E27FC236}">
              <a16:creationId xmlns:a16="http://schemas.microsoft.com/office/drawing/2014/main" id="{2DB0E2ED-C975-7041-8B32-67FBE27420D1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09903"/>
    <xdr:sp macro="" textlink="">
      <xdr:nvSpPr>
        <xdr:cNvPr id="2329" name="Text Box 24">
          <a:extLst>
            <a:ext uri="{FF2B5EF4-FFF2-40B4-BE49-F238E27FC236}">
              <a16:creationId xmlns:a16="http://schemas.microsoft.com/office/drawing/2014/main" id="{1EA00B4C-CE7E-3245-BBFE-39E4CC8CC828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330" name="Text Box 13">
          <a:extLst>
            <a:ext uri="{FF2B5EF4-FFF2-40B4-BE49-F238E27FC236}">
              <a16:creationId xmlns:a16="http://schemas.microsoft.com/office/drawing/2014/main" id="{3FD2D67E-9169-6C4F-9EAD-16BDC20FB27B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331" name="Text Box 13">
          <a:extLst>
            <a:ext uri="{FF2B5EF4-FFF2-40B4-BE49-F238E27FC236}">
              <a16:creationId xmlns:a16="http://schemas.microsoft.com/office/drawing/2014/main" id="{6165292E-218E-764A-8DE6-E1F193559CA2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09903"/>
    <xdr:sp macro="" textlink="">
      <xdr:nvSpPr>
        <xdr:cNvPr id="2332" name="Text Box 24">
          <a:extLst>
            <a:ext uri="{FF2B5EF4-FFF2-40B4-BE49-F238E27FC236}">
              <a16:creationId xmlns:a16="http://schemas.microsoft.com/office/drawing/2014/main" id="{693A3E48-6BE6-BA4E-B5D4-061BF838CC5F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09903"/>
    <xdr:sp macro="" textlink="">
      <xdr:nvSpPr>
        <xdr:cNvPr id="2333" name="Text Box 24">
          <a:extLst>
            <a:ext uri="{FF2B5EF4-FFF2-40B4-BE49-F238E27FC236}">
              <a16:creationId xmlns:a16="http://schemas.microsoft.com/office/drawing/2014/main" id="{9A65F028-744C-7E40-87CC-671272EF47B9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334" name="Text Box 13">
          <a:extLst>
            <a:ext uri="{FF2B5EF4-FFF2-40B4-BE49-F238E27FC236}">
              <a16:creationId xmlns:a16="http://schemas.microsoft.com/office/drawing/2014/main" id="{C97FA584-2A76-E746-8C3A-4825B6F9830D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335" name="Text Box 13">
          <a:extLst>
            <a:ext uri="{FF2B5EF4-FFF2-40B4-BE49-F238E27FC236}">
              <a16:creationId xmlns:a16="http://schemas.microsoft.com/office/drawing/2014/main" id="{3D5C09CA-8A72-074A-A5A3-309A7CC07251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336" name="Text Box 13">
          <a:extLst>
            <a:ext uri="{FF2B5EF4-FFF2-40B4-BE49-F238E27FC236}">
              <a16:creationId xmlns:a16="http://schemas.microsoft.com/office/drawing/2014/main" id="{BE7BC7C5-F687-C544-8D97-D8051CE709FF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337" name="Text Box 13">
          <a:extLst>
            <a:ext uri="{FF2B5EF4-FFF2-40B4-BE49-F238E27FC236}">
              <a16:creationId xmlns:a16="http://schemas.microsoft.com/office/drawing/2014/main" id="{C94384DD-0037-BA4B-BA42-1F16ACDE8D7A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09903"/>
    <xdr:sp macro="" textlink="">
      <xdr:nvSpPr>
        <xdr:cNvPr id="2338" name="Text Box 24">
          <a:extLst>
            <a:ext uri="{FF2B5EF4-FFF2-40B4-BE49-F238E27FC236}">
              <a16:creationId xmlns:a16="http://schemas.microsoft.com/office/drawing/2014/main" id="{C8EAF109-D2D7-6442-8C68-838133BCD0AF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339" name="Text Box 13">
          <a:extLst>
            <a:ext uri="{FF2B5EF4-FFF2-40B4-BE49-F238E27FC236}">
              <a16:creationId xmlns:a16="http://schemas.microsoft.com/office/drawing/2014/main" id="{89E073E1-11B5-B346-8EC9-0D20BD92A5D6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340" name="Text Box 13">
          <a:extLst>
            <a:ext uri="{FF2B5EF4-FFF2-40B4-BE49-F238E27FC236}">
              <a16:creationId xmlns:a16="http://schemas.microsoft.com/office/drawing/2014/main" id="{91F1B3D5-0BAA-C743-8247-29EA864E249D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09903"/>
    <xdr:sp macro="" textlink="">
      <xdr:nvSpPr>
        <xdr:cNvPr id="2341" name="Text Box 24">
          <a:extLst>
            <a:ext uri="{FF2B5EF4-FFF2-40B4-BE49-F238E27FC236}">
              <a16:creationId xmlns:a16="http://schemas.microsoft.com/office/drawing/2014/main" id="{13AFF116-365D-2443-89FA-383313589F75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09903"/>
    <xdr:sp macro="" textlink="">
      <xdr:nvSpPr>
        <xdr:cNvPr id="2342" name="Text Box 24">
          <a:extLst>
            <a:ext uri="{FF2B5EF4-FFF2-40B4-BE49-F238E27FC236}">
              <a16:creationId xmlns:a16="http://schemas.microsoft.com/office/drawing/2014/main" id="{CF2110CE-3243-AF4F-AC4E-FAC1BDA0792F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343" name="Text Box 13">
          <a:extLst>
            <a:ext uri="{FF2B5EF4-FFF2-40B4-BE49-F238E27FC236}">
              <a16:creationId xmlns:a16="http://schemas.microsoft.com/office/drawing/2014/main" id="{78FB02D5-3E69-0343-BE2D-D174FD19C283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344" name="Text Box 13">
          <a:extLst>
            <a:ext uri="{FF2B5EF4-FFF2-40B4-BE49-F238E27FC236}">
              <a16:creationId xmlns:a16="http://schemas.microsoft.com/office/drawing/2014/main" id="{C5D43700-DFB8-2546-91AA-246C15B04A4E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345" name="Text Box 13">
          <a:extLst>
            <a:ext uri="{FF2B5EF4-FFF2-40B4-BE49-F238E27FC236}">
              <a16:creationId xmlns:a16="http://schemas.microsoft.com/office/drawing/2014/main" id="{F38DC636-94A8-1346-B788-B35252A0C927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346" name="Text Box 13">
          <a:extLst>
            <a:ext uri="{FF2B5EF4-FFF2-40B4-BE49-F238E27FC236}">
              <a16:creationId xmlns:a16="http://schemas.microsoft.com/office/drawing/2014/main" id="{257AB7BC-4B98-C74F-BFA9-7938228EEBD5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09903"/>
    <xdr:sp macro="" textlink="">
      <xdr:nvSpPr>
        <xdr:cNvPr id="2347" name="Text Box 24">
          <a:extLst>
            <a:ext uri="{FF2B5EF4-FFF2-40B4-BE49-F238E27FC236}">
              <a16:creationId xmlns:a16="http://schemas.microsoft.com/office/drawing/2014/main" id="{582331B2-00EA-BF42-A79D-B1C4AAC127D3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348" name="Text Box 13">
          <a:extLst>
            <a:ext uri="{FF2B5EF4-FFF2-40B4-BE49-F238E27FC236}">
              <a16:creationId xmlns:a16="http://schemas.microsoft.com/office/drawing/2014/main" id="{1213705C-6F6C-B947-9A4B-A3DE5B7DBDD5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349" name="Text Box 13">
          <a:extLst>
            <a:ext uri="{FF2B5EF4-FFF2-40B4-BE49-F238E27FC236}">
              <a16:creationId xmlns:a16="http://schemas.microsoft.com/office/drawing/2014/main" id="{FABF8553-B5F3-3D48-9AFD-CFDCD05603F2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09903"/>
    <xdr:sp macro="" textlink="">
      <xdr:nvSpPr>
        <xdr:cNvPr id="2350" name="Text Box 24">
          <a:extLst>
            <a:ext uri="{FF2B5EF4-FFF2-40B4-BE49-F238E27FC236}">
              <a16:creationId xmlns:a16="http://schemas.microsoft.com/office/drawing/2014/main" id="{B38AF50A-4D00-9940-9F54-CFC2A5DB7F8A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09903"/>
    <xdr:sp macro="" textlink="">
      <xdr:nvSpPr>
        <xdr:cNvPr id="2351" name="Text Box 24">
          <a:extLst>
            <a:ext uri="{FF2B5EF4-FFF2-40B4-BE49-F238E27FC236}">
              <a16:creationId xmlns:a16="http://schemas.microsoft.com/office/drawing/2014/main" id="{3747274A-EE31-6340-B0F4-130A607FCC14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352" name="Text Box 13">
          <a:extLst>
            <a:ext uri="{FF2B5EF4-FFF2-40B4-BE49-F238E27FC236}">
              <a16:creationId xmlns:a16="http://schemas.microsoft.com/office/drawing/2014/main" id="{37A3E123-7CE3-A94B-B2B7-BB8427825BD2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353" name="Text Box 13">
          <a:extLst>
            <a:ext uri="{FF2B5EF4-FFF2-40B4-BE49-F238E27FC236}">
              <a16:creationId xmlns:a16="http://schemas.microsoft.com/office/drawing/2014/main" id="{580038E7-F350-414C-8F26-D7011A1CF073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2354" name="Text Box 13">
          <a:extLst>
            <a:ext uri="{FF2B5EF4-FFF2-40B4-BE49-F238E27FC236}">
              <a16:creationId xmlns:a16="http://schemas.microsoft.com/office/drawing/2014/main" id="{9B56CE68-1167-EE48-82B0-66B9230C2909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2355" name="Text Box 13">
          <a:extLst>
            <a:ext uri="{FF2B5EF4-FFF2-40B4-BE49-F238E27FC236}">
              <a16:creationId xmlns:a16="http://schemas.microsoft.com/office/drawing/2014/main" id="{C054F7A9-6EC4-4740-BE53-862311ECD112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66549"/>
    <xdr:sp macro="" textlink="">
      <xdr:nvSpPr>
        <xdr:cNvPr id="2356" name="Text Box 24">
          <a:extLst>
            <a:ext uri="{FF2B5EF4-FFF2-40B4-BE49-F238E27FC236}">
              <a16:creationId xmlns:a16="http://schemas.microsoft.com/office/drawing/2014/main" id="{2DCF1AE2-59AF-D249-ABDD-0B2CE0D45B52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2357" name="Text Box 13">
          <a:extLst>
            <a:ext uri="{FF2B5EF4-FFF2-40B4-BE49-F238E27FC236}">
              <a16:creationId xmlns:a16="http://schemas.microsoft.com/office/drawing/2014/main" id="{B1F27974-04F9-5F4A-A43E-BE602D9C7AD9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2358" name="Text Box 13">
          <a:extLst>
            <a:ext uri="{FF2B5EF4-FFF2-40B4-BE49-F238E27FC236}">
              <a16:creationId xmlns:a16="http://schemas.microsoft.com/office/drawing/2014/main" id="{971844F7-F5C9-D041-B1DB-139F1AFF2765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66549"/>
    <xdr:sp macro="" textlink="">
      <xdr:nvSpPr>
        <xdr:cNvPr id="2359" name="Text Box 24">
          <a:extLst>
            <a:ext uri="{FF2B5EF4-FFF2-40B4-BE49-F238E27FC236}">
              <a16:creationId xmlns:a16="http://schemas.microsoft.com/office/drawing/2014/main" id="{197ED1F0-46B5-7C4F-950F-11B4A933F5DC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66549"/>
    <xdr:sp macro="" textlink="">
      <xdr:nvSpPr>
        <xdr:cNvPr id="2360" name="Text Box 24">
          <a:extLst>
            <a:ext uri="{FF2B5EF4-FFF2-40B4-BE49-F238E27FC236}">
              <a16:creationId xmlns:a16="http://schemas.microsoft.com/office/drawing/2014/main" id="{161DD357-6916-3446-BD1B-69C5C9C2C89E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2361" name="Text Box 13">
          <a:extLst>
            <a:ext uri="{FF2B5EF4-FFF2-40B4-BE49-F238E27FC236}">
              <a16:creationId xmlns:a16="http://schemas.microsoft.com/office/drawing/2014/main" id="{0A2E294C-C813-1E49-85A1-78223E9ECA19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2362" name="Text Box 13">
          <a:extLst>
            <a:ext uri="{FF2B5EF4-FFF2-40B4-BE49-F238E27FC236}">
              <a16:creationId xmlns:a16="http://schemas.microsoft.com/office/drawing/2014/main" id="{1B69DCF0-4EBB-FB48-894C-FFA94A0A4773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2363" name="Text Box 13">
          <a:extLst>
            <a:ext uri="{FF2B5EF4-FFF2-40B4-BE49-F238E27FC236}">
              <a16:creationId xmlns:a16="http://schemas.microsoft.com/office/drawing/2014/main" id="{73CB5C3E-612E-6643-81C9-649C3F175384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2364" name="Text Box 13">
          <a:extLst>
            <a:ext uri="{FF2B5EF4-FFF2-40B4-BE49-F238E27FC236}">
              <a16:creationId xmlns:a16="http://schemas.microsoft.com/office/drawing/2014/main" id="{C016575D-B807-0B4B-B9BE-23C474779401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66549"/>
    <xdr:sp macro="" textlink="">
      <xdr:nvSpPr>
        <xdr:cNvPr id="2365" name="Text Box 24">
          <a:extLst>
            <a:ext uri="{FF2B5EF4-FFF2-40B4-BE49-F238E27FC236}">
              <a16:creationId xmlns:a16="http://schemas.microsoft.com/office/drawing/2014/main" id="{02DC9880-25DD-294F-891C-5A6F0A9AFBF1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2366" name="Text Box 13">
          <a:extLst>
            <a:ext uri="{FF2B5EF4-FFF2-40B4-BE49-F238E27FC236}">
              <a16:creationId xmlns:a16="http://schemas.microsoft.com/office/drawing/2014/main" id="{2E0E6A0F-F53A-9141-9D86-4830F0B58BFD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2367" name="Text Box 13">
          <a:extLst>
            <a:ext uri="{FF2B5EF4-FFF2-40B4-BE49-F238E27FC236}">
              <a16:creationId xmlns:a16="http://schemas.microsoft.com/office/drawing/2014/main" id="{1531A695-A120-CA47-82CF-22B58AE94B91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66549"/>
    <xdr:sp macro="" textlink="">
      <xdr:nvSpPr>
        <xdr:cNvPr id="2368" name="Text Box 24">
          <a:extLst>
            <a:ext uri="{FF2B5EF4-FFF2-40B4-BE49-F238E27FC236}">
              <a16:creationId xmlns:a16="http://schemas.microsoft.com/office/drawing/2014/main" id="{1AE2790B-D94B-BE4D-A984-C4CE67F34AE3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66549"/>
    <xdr:sp macro="" textlink="">
      <xdr:nvSpPr>
        <xdr:cNvPr id="2369" name="Text Box 24">
          <a:extLst>
            <a:ext uri="{FF2B5EF4-FFF2-40B4-BE49-F238E27FC236}">
              <a16:creationId xmlns:a16="http://schemas.microsoft.com/office/drawing/2014/main" id="{A1B4E0FB-0C17-724A-B5D1-88E6724D226E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2370" name="Text Box 13">
          <a:extLst>
            <a:ext uri="{FF2B5EF4-FFF2-40B4-BE49-F238E27FC236}">
              <a16:creationId xmlns:a16="http://schemas.microsoft.com/office/drawing/2014/main" id="{BA003E0C-06C3-ED4F-914F-B1ED5FD3A62D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376074"/>
    <xdr:sp macro="" textlink="">
      <xdr:nvSpPr>
        <xdr:cNvPr id="2371" name="Text Box 13">
          <a:extLst>
            <a:ext uri="{FF2B5EF4-FFF2-40B4-BE49-F238E27FC236}">
              <a16:creationId xmlns:a16="http://schemas.microsoft.com/office/drawing/2014/main" id="{17E3B848-561C-304D-A767-258A543937B0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76074"/>
    <xdr:sp macro="" textlink="">
      <xdr:nvSpPr>
        <xdr:cNvPr id="2372" name="Text Box 13">
          <a:extLst>
            <a:ext uri="{FF2B5EF4-FFF2-40B4-BE49-F238E27FC236}">
              <a16:creationId xmlns:a16="http://schemas.microsoft.com/office/drawing/2014/main" id="{0273AA10-39DE-0947-BFF9-1BB1DFFD4899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76074"/>
    <xdr:sp macro="" textlink="">
      <xdr:nvSpPr>
        <xdr:cNvPr id="2373" name="Text Box 13">
          <a:extLst>
            <a:ext uri="{FF2B5EF4-FFF2-40B4-BE49-F238E27FC236}">
              <a16:creationId xmlns:a16="http://schemas.microsoft.com/office/drawing/2014/main" id="{4238AB97-CF68-6D4D-B0A1-6589593DBE34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66549"/>
    <xdr:sp macro="" textlink="">
      <xdr:nvSpPr>
        <xdr:cNvPr id="2374" name="Text Box 24">
          <a:extLst>
            <a:ext uri="{FF2B5EF4-FFF2-40B4-BE49-F238E27FC236}">
              <a16:creationId xmlns:a16="http://schemas.microsoft.com/office/drawing/2014/main" id="{3A0F23B5-577A-D64D-84BA-729970FC6841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76074"/>
    <xdr:sp macro="" textlink="">
      <xdr:nvSpPr>
        <xdr:cNvPr id="2375" name="Text Box 13">
          <a:extLst>
            <a:ext uri="{FF2B5EF4-FFF2-40B4-BE49-F238E27FC236}">
              <a16:creationId xmlns:a16="http://schemas.microsoft.com/office/drawing/2014/main" id="{E93028AE-83B4-7844-BC35-B6876F54C64E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76074"/>
    <xdr:sp macro="" textlink="">
      <xdr:nvSpPr>
        <xdr:cNvPr id="2376" name="Text Box 13">
          <a:extLst>
            <a:ext uri="{FF2B5EF4-FFF2-40B4-BE49-F238E27FC236}">
              <a16:creationId xmlns:a16="http://schemas.microsoft.com/office/drawing/2014/main" id="{679E8B94-4E77-1E4C-851F-1883A30A6889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66549"/>
    <xdr:sp macro="" textlink="">
      <xdr:nvSpPr>
        <xdr:cNvPr id="2377" name="Text Box 24">
          <a:extLst>
            <a:ext uri="{FF2B5EF4-FFF2-40B4-BE49-F238E27FC236}">
              <a16:creationId xmlns:a16="http://schemas.microsoft.com/office/drawing/2014/main" id="{88CCF9BA-7215-544F-8804-523D8B1069E1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66549"/>
    <xdr:sp macro="" textlink="">
      <xdr:nvSpPr>
        <xdr:cNvPr id="2378" name="Text Box 24">
          <a:extLst>
            <a:ext uri="{FF2B5EF4-FFF2-40B4-BE49-F238E27FC236}">
              <a16:creationId xmlns:a16="http://schemas.microsoft.com/office/drawing/2014/main" id="{3BB84091-33F1-394D-A66C-EAA766720645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76074"/>
    <xdr:sp macro="" textlink="">
      <xdr:nvSpPr>
        <xdr:cNvPr id="2379" name="Text Box 13">
          <a:extLst>
            <a:ext uri="{FF2B5EF4-FFF2-40B4-BE49-F238E27FC236}">
              <a16:creationId xmlns:a16="http://schemas.microsoft.com/office/drawing/2014/main" id="{EAA8F59D-B377-9840-AABC-0A17B2366EF3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76074"/>
    <xdr:sp macro="" textlink="">
      <xdr:nvSpPr>
        <xdr:cNvPr id="2380" name="Text Box 13">
          <a:extLst>
            <a:ext uri="{FF2B5EF4-FFF2-40B4-BE49-F238E27FC236}">
              <a16:creationId xmlns:a16="http://schemas.microsoft.com/office/drawing/2014/main" id="{7E903FEB-40FE-DE45-B46F-092B22735D27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76074"/>
    <xdr:sp macro="" textlink="">
      <xdr:nvSpPr>
        <xdr:cNvPr id="2381" name="Text Box 13">
          <a:extLst>
            <a:ext uri="{FF2B5EF4-FFF2-40B4-BE49-F238E27FC236}">
              <a16:creationId xmlns:a16="http://schemas.microsoft.com/office/drawing/2014/main" id="{82FC88D1-3A34-D74E-9D86-E7A173459419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76074"/>
    <xdr:sp macro="" textlink="">
      <xdr:nvSpPr>
        <xdr:cNvPr id="2382" name="Text Box 13">
          <a:extLst>
            <a:ext uri="{FF2B5EF4-FFF2-40B4-BE49-F238E27FC236}">
              <a16:creationId xmlns:a16="http://schemas.microsoft.com/office/drawing/2014/main" id="{D2B5975F-DD9D-2E46-A042-F561ECCBF056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66549"/>
    <xdr:sp macro="" textlink="">
      <xdr:nvSpPr>
        <xdr:cNvPr id="2383" name="Text Box 24">
          <a:extLst>
            <a:ext uri="{FF2B5EF4-FFF2-40B4-BE49-F238E27FC236}">
              <a16:creationId xmlns:a16="http://schemas.microsoft.com/office/drawing/2014/main" id="{BAAE4AC7-7963-7A42-A455-9C02DF2F4C0D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76074"/>
    <xdr:sp macro="" textlink="">
      <xdr:nvSpPr>
        <xdr:cNvPr id="2384" name="Text Box 13">
          <a:extLst>
            <a:ext uri="{FF2B5EF4-FFF2-40B4-BE49-F238E27FC236}">
              <a16:creationId xmlns:a16="http://schemas.microsoft.com/office/drawing/2014/main" id="{E5B1AF4B-1018-974A-9A92-DAA6F4A160A6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76074"/>
    <xdr:sp macro="" textlink="">
      <xdr:nvSpPr>
        <xdr:cNvPr id="2385" name="Text Box 13">
          <a:extLst>
            <a:ext uri="{FF2B5EF4-FFF2-40B4-BE49-F238E27FC236}">
              <a16:creationId xmlns:a16="http://schemas.microsoft.com/office/drawing/2014/main" id="{5B09DEF7-0339-F245-B219-6E785F2011EB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66549"/>
    <xdr:sp macro="" textlink="">
      <xdr:nvSpPr>
        <xdr:cNvPr id="2386" name="Text Box 24">
          <a:extLst>
            <a:ext uri="{FF2B5EF4-FFF2-40B4-BE49-F238E27FC236}">
              <a16:creationId xmlns:a16="http://schemas.microsoft.com/office/drawing/2014/main" id="{E542302C-8F81-3841-B64A-9E9D296A6661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66549"/>
    <xdr:sp macro="" textlink="">
      <xdr:nvSpPr>
        <xdr:cNvPr id="2387" name="Text Box 24">
          <a:extLst>
            <a:ext uri="{FF2B5EF4-FFF2-40B4-BE49-F238E27FC236}">
              <a16:creationId xmlns:a16="http://schemas.microsoft.com/office/drawing/2014/main" id="{7BCCCAA3-18A6-DE4F-A4B9-0A782E360BFD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6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76074"/>
    <xdr:sp macro="" textlink="">
      <xdr:nvSpPr>
        <xdr:cNvPr id="2388" name="Text Box 13">
          <a:extLst>
            <a:ext uri="{FF2B5EF4-FFF2-40B4-BE49-F238E27FC236}">
              <a16:creationId xmlns:a16="http://schemas.microsoft.com/office/drawing/2014/main" id="{F57D2D2E-13E5-7F4D-B16A-08C7C79B67F2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3994</xdr:row>
      <xdr:rowOff>0</xdr:rowOff>
    </xdr:from>
    <xdr:ext cx="72313" cy="376074"/>
    <xdr:sp macro="" textlink="">
      <xdr:nvSpPr>
        <xdr:cNvPr id="2389" name="Text Box 13">
          <a:extLst>
            <a:ext uri="{FF2B5EF4-FFF2-40B4-BE49-F238E27FC236}">
              <a16:creationId xmlns:a16="http://schemas.microsoft.com/office/drawing/2014/main" id="{CD1803F9-570A-3246-9D2C-91EB4A7EB306}"/>
            </a:ext>
          </a:extLst>
        </xdr:cNvPr>
        <xdr:cNvSpPr txBox="1">
          <a:spLocks noChangeArrowheads="1"/>
        </xdr:cNvSpPr>
      </xdr:nvSpPr>
      <xdr:spPr bwMode="auto">
        <a:xfrm>
          <a:off x="1530350" y="702614800"/>
          <a:ext cx="72313" cy="37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390" name="Text Box 13">
          <a:extLst>
            <a:ext uri="{FF2B5EF4-FFF2-40B4-BE49-F238E27FC236}">
              <a16:creationId xmlns:a16="http://schemas.microsoft.com/office/drawing/2014/main" id="{2BC066DF-CA3B-4E4F-9714-07BB562C0FA9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391" name="Text Box 13">
          <a:extLst>
            <a:ext uri="{FF2B5EF4-FFF2-40B4-BE49-F238E27FC236}">
              <a16:creationId xmlns:a16="http://schemas.microsoft.com/office/drawing/2014/main" id="{4ED35222-16A0-1442-A6D5-E914C31B4670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09903"/>
    <xdr:sp macro="" textlink="">
      <xdr:nvSpPr>
        <xdr:cNvPr id="2392" name="Text Box 24">
          <a:extLst>
            <a:ext uri="{FF2B5EF4-FFF2-40B4-BE49-F238E27FC236}">
              <a16:creationId xmlns:a16="http://schemas.microsoft.com/office/drawing/2014/main" id="{A0BF7262-463B-4744-9211-B66C24B3867A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393" name="Text Box 13">
          <a:extLst>
            <a:ext uri="{FF2B5EF4-FFF2-40B4-BE49-F238E27FC236}">
              <a16:creationId xmlns:a16="http://schemas.microsoft.com/office/drawing/2014/main" id="{22EB3390-8711-A046-B628-BE42CA29CFC4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394" name="Text Box 13">
          <a:extLst>
            <a:ext uri="{FF2B5EF4-FFF2-40B4-BE49-F238E27FC236}">
              <a16:creationId xmlns:a16="http://schemas.microsoft.com/office/drawing/2014/main" id="{5494025B-C834-AB4E-85FB-832CF374F674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09903"/>
    <xdr:sp macro="" textlink="">
      <xdr:nvSpPr>
        <xdr:cNvPr id="2395" name="Text Box 24">
          <a:extLst>
            <a:ext uri="{FF2B5EF4-FFF2-40B4-BE49-F238E27FC236}">
              <a16:creationId xmlns:a16="http://schemas.microsoft.com/office/drawing/2014/main" id="{A7311665-F917-454D-BA1D-F804A9E1C5A3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09903"/>
    <xdr:sp macro="" textlink="">
      <xdr:nvSpPr>
        <xdr:cNvPr id="2396" name="Text Box 24">
          <a:extLst>
            <a:ext uri="{FF2B5EF4-FFF2-40B4-BE49-F238E27FC236}">
              <a16:creationId xmlns:a16="http://schemas.microsoft.com/office/drawing/2014/main" id="{9A1816AC-463E-804E-BBA5-EC90AE98859A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397" name="Text Box 13">
          <a:extLst>
            <a:ext uri="{FF2B5EF4-FFF2-40B4-BE49-F238E27FC236}">
              <a16:creationId xmlns:a16="http://schemas.microsoft.com/office/drawing/2014/main" id="{1A50DAD0-A5A8-904A-803A-29707A2D2B64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398" name="Text Box 13">
          <a:extLst>
            <a:ext uri="{FF2B5EF4-FFF2-40B4-BE49-F238E27FC236}">
              <a16:creationId xmlns:a16="http://schemas.microsoft.com/office/drawing/2014/main" id="{3E7C7C75-1BCA-0042-A26F-03543E6C6E17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399" name="Text Box 13">
          <a:extLst>
            <a:ext uri="{FF2B5EF4-FFF2-40B4-BE49-F238E27FC236}">
              <a16:creationId xmlns:a16="http://schemas.microsoft.com/office/drawing/2014/main" id="{91571A69-943F-7048-BF15-899C2084D7C7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400" name="Text Box 13">
          <a:extLst>
            <a:ext uri="{FF2B5EF4-FFF2-40B4-BE49-F238E27FC236}">
              <a16:creationId xmlns:a16="http://schemas.microsoft.com/office/drawing/2014/main" id="{0C71CB23-1ADA-134F-B30A-5D8E73123589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09903"/>
    <xdr:sp macro="" textlink="">
      <xdr:nvSpPr>
        <xdr:cNvPr id="2401" name="Text Box 24">
          <a:extLst>
            <a:ext uri="{FF2B5EF4-FFF2-40B4-BE49-F238E27FC236}">
              <a16:creationId xmlns:a16="http://schemas.microsoft.com/office/drawing/2014/main" id="{39164268-35E3-0247-8CAC-D41DFCE367D0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402" name="Text Box 13">
          <a:extLst>
            <a:ext uri="{FF2B5EF4-FFF2-40B4-BE49-F238E27FC236}">
              <a16:creationId xmlns:a16="http://schemas.microsoft.com/office/drawing/2014/main" id="{0A6F9FD6-BE0E-0440-B012-5397425149F5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403" name="Text Box 13">
          <a:extLst>
            <a:ext uri="{FF2B5EF4-FFF2-40B4-BE49-F238E27FC236}">
              <a16:creationId xmlns:a16="http://schemas.microsoft.com/office/drawing/2014/main" id="{56D6B2CB-09E3-C842-ABB0-9E094439BC8A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09903"/>
    <xdr:sp macro="" textlink="">
      <xdr:nvSpPr>
        <xdr:cNvPr id="2404" name="Text Box 24">
          <a:extLst>
            <a:ext uri="{FF2B5EF4-FFF2-40B4-BE49-F238E27FC236}">
              <a16:creationId xmlns:a16="http://schemas.microsoft.com/office/drawing/2014/main" id="{BA62078F-40A8-7D46-94C1-9BF86CF80E3C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09903"/>
    <xdr:sp macro="" textlink="">
      <xdr:nvSpPr>
        <xdr:cNvPr id="2405" name="Text Box 24">
          <a:extLst>
            <a:ext uri="{FF2B5EF4-FFF2-40B4-BE49-F238E27FC236}">
              <a16:creationId xmlns:a16="http://schemas.microsoft.com/office/drawing/2014/main" id="{75B46DCE-41DE-A84B-ACA2-220BDDC1A62F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406" name="Text Box 13">
          <a:extLst>
            <a:ext uri="{FF2B5EF4-FFF2-40B4-BE49-F238E27FC236}">
              <a16:creationId xmlns:a16="http://schemas.microsoft.com/office/drawing/2014/main" id="{72CC0839-629E-7F47-9230-091635BC4F1C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407" name="Text Box 13">
          <a:extLst>
            <a:ext uri="{FF2B5EF4-FFF2-40B4-BE49-F238E27FC236}">
              <a16:creationId xmlns:a16="http://schemas.microsoft.com/office/drawing/2014/main" id="{4D8D7F12-5D91-694D-947D-DC261E8D4B15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408" name="Text Box 13">
          <a:extLst>
            <a:ext uri="{FF2B5EF4-FFF2-40B4-BE49-F238E27FC236}">
              <a16:creationId xmlns:a16="http://schemas.microsoft.com/office/drawing/2014/main" id="{C95FD36E-5554-2648-8973-8918E4143B1C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409" name="Text Box 13">
          <a:extLst>
            <a:ext uri="{FF2B5EF4-FFF2-40B4-BE49-F238E27FC236}">
              <a16:creationId xmlns:a16="http://schemas.microsoft.com/office/drawing/2014/main" id="{50DBA9A1-6E22-F749-B263-671F088149A1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09903"/>
    <xdr:sp macro="" textlink="">
      <xdr:nvSpPr>
        <xdr:cNvPr id="2410" name="Text Box 24">
          <a:extLst>
            <a:ext uri="{FF2B5EF4-FFF2-40B4-BE49-F238E27FC236}">
              <a16:creationId xmlns:a16="http://schemas.microsoft.com/office/drawing/2014/main" id="{1BA50285-F2A8-2B43-9E50-D60664A669AD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411" name="Text Box 13">
          <a:extLst>
            <a:ext uri="{FF2B5EF4-FFF2-40B4-BE49-F238E27FC236}">
              <a16:creationId xmlns:a16="http://schemas.microsoft.com/office/drawing/2014/main" id="{1BF652EC-426F-CE41-9681-8D62637C796E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412" name="Text Box 13">
          <a:extLst>
            <a:ext uri="{FF2B5EF4-FFF2-40B4-BE49-F238E27FC236}">
              <a16:creationId xmlns:a16="http://schemas.microsoft.com/office/drawing/2014/main" id="{795722A9-E1C2-9740-BCA0-31652F5CF27C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09903"/>
    <xdr:sp macro="" textlink="">
      <xdr:nvSpPr>
        <xdr:cNvPr id="2413" name="Text Box 24">
          <a:extLst>
            <a:ext uri="{FF2B5EF4-FFF2-40B4-BE49-F238E27FC236}">
              <a16:creationId xmlns:a16="http://schemas.microsoft.com/office/drawing/2014/main" id="{DF25D5D8-E1E6-C24F-B05E-27804B5E639E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09903"/>
    <xdr:sp macro="" textlink="">
      <xdr:nvSpPr>
        <xdr:cNvPr id="2414" name="Text Box 24">
          <a:extLst>
            <a:ext uri="{FF2B5EF4-FFF2-40B4-BE49-F238E27FC236}">
              <a16:creationId xmlns:a16="http://schemas.microsoft.com/office/drawing/2014/main" id="{B37982E2-56C0-BE42-BB99-7AD0B5B4B016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09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415" name="Text Box 13">
          <a:extLst>
            <a:ext uri="{FF2B5EF4-FFF2-40B4-BE49-F238E27FC236}">
              <a16:creationId xmlns:a16="http://schemas.microsoft.com/office/drawing/2014/main" id="{C5F54684-FAFC-E741-A394-9AE39074D8DB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2228850</xdr:colOff>
      <xdr:row>3993</xdr:row>
      <xdr:rowOff>0</xdr:rowOff>
    </xdr:from>
    <xdr:ext cx="72313" cy="419428"/>
    <xdr:sp macro="" textlink="">
      <xdr:nvSpPr>
        <xdr:cNvPr id="2416" name="Text Box 13">
          <a:extLst>
            <a:ext uri="{FF2B5EF4-FFF2-40B4-BE49-F238E27FC236}">
              <a16:creationId xmlns:a16="http://schemas.microsoft.com/office/drawing/2014/main" id="{13207837-D6AE-DF44-8045-58C256AA1208}"/>
            </a:ext>
          </a:extLst>
        </xdr:cNvPr>
        <xdr:cNvSpPr txBox="1">
          <a:spLocks noChangeArrowheads="1"/>
        </xdr:cNvSpPr>
      </xdr:nvSpPr>
      <xdr:spPr bwMode="auto">
        <a:xfrm>
          <a:off x="1530350" y="702449700"/>
          <a:ext cx="72313" cy="41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2228850</xdr:colOff>
      <xdr:row>3996</xdr:row>
      <xdr:rowOff>0</xdr:rowOff>
    </xdr:from>
    <xdr:to>
      <xdr:col>1</xdr:col>
      <xdr:colOff>65087</xdr:colOff>
      <xdr:row>3998</xdr:row>
      <xdr:rowOff>47625</xdr:rowOff>
    </xdr:to>
    <xdr:sp macro="" textlink="">
      <xdr:nvSpPr>
        <xdr:cNvPr id="2417" name="Text Box 13">
          <a:extLst>
            <a:ext uri="{FF2B5EF4-FFF2-40B4-BE49-F238E27FC236}">
              <a16:creationId xmlns:a16="http://schemas.microsoft.com/office/drawing/2014/main" id="{264FBAD2-699C-854B-A186-1A8F33ACE252}"/>
            </a:ext>
          </a:extLst>
        </xdr:cNvPr>
        <xdr:cNvSpPr txBox="1">
          <a:spLocks noChangeArrowheads="1"/>
        </xdr:cNvSpPr>
      </xdr:nvSpPr>
      <xdr:spPr bwMode="auto">
        <a:xfrm>
          <a:off x="1530350" y="702945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3996</xdr:row>
      <xdr:rowOff>0</xdr:rowOff>
    </xdr:from>
    <xdr:to>
      <xdr:col>1</xdr:col>
      <xdr:colOff>65087</xdr:colOff>
      <xdr:row>3998</xdr:row>
      <xdr:rowOff>47625</xdr:rowOff>
    </xdr:to>
    <xdr:sp macro="" textlink="">
      <xdr:nvSpPr>
        <xdr:cNvPr id="2418" name="Text Box 13">
          <a:extLst>
            <a:ext uri="{FF2B5EF4-FFF2-40B4-BE49-F238E27FC236}">
              <a16:creationId xmlns:a16="http://schemas.microsoft.com/office/drawing/2014/main" id="{C7262475-E538-E441-A1AB-56B6886CEA8B}"/>
            </a:ext>
          </a:extLst>
        </xdr:cNvPr>
        <xdr:cNvSpPr txBox="1">
          <a:spLocks noChangeArrowheads="1"/>
        </xdr:cNvSpPr>
      </xdr:nvSpPr>
      <xdr:spPr bwMode="auto">
        <a:xfrm>
          <a:off x="1530350" y="702945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3996</xdr:row>
      <xdr:rowOff>0</xdr:rowOff>
    </xdr:from>
    <xdr:to>
      <xdr:col>1</xdr:col>
      <xdr:colOff>65087</xdr:colOff>
      <xdr:row>3998</xdr:row>
      <xdr:rowOff>38100</xdr:rowOff>
    </xdr:to>
    <xdr:sp macro="" textlink="">
      <xdr:nvSpPr>
        <xdr:cNvPr id="2419" name="Text Box 24">
          <a:extLst>
            <a:ext uri="{FF2B5EF4-FFF2-40B4-BE49-F238E27FC236}">
              <a16:creationId xmlns:a16="http://schemas.microsoft.com/office/drawing/2014/main" id="{91BF2F47-64FB-8741-AD48-E474CC73543C}"/>
            </a:ext>
          </a:extLst>
        </xdr:cNvPr>
        <xdr:cNvSpPr txBox="1">
          <a:spLocks noChangeArrowheads="1"/>
        </xdr:cNvSpPr>
      </xdr:nvSpPr>
      <xdr:spPr bwMode="auto">
        <a:xfrm>
          <a:off x="1530350" y="702945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3996</xdr:row>
      <xdr:rowOff>0</xdr:rowOff>
    </xdr:from>
    <xdr:to>
      <xdr:col>1</xdr:col>
      <xdr:colOff>65087</xdr:colOff>
      <xdr:row>3998</xdr:row>
      <xdr:rowOff>47625</xdr:rowOff>
    </xdr:to>
    <xdr:sp macro="" textlink="">
      <xdr:nvSpPr>
        <xdr:cNvPr id="2420" name="Text Box 13">
          <a:extLst>
            <a:ext uri="{FF2B5EF4-FFF2-40B4-BE49-F238E27FC236}">
              <a16:creationId xmlns:a16="http://schemas.microsoft.com/office/drawing/2014/main" id="{1250BA70-B5AB-5E47-88A1-F3F99BE9F3B5}"/>
            </a:ext>
          </a:extLst>
        </xdr:cNvPr>
        <xdr:cNvSpPr txBox="1">
          <a:spLocks noChangeArrowheads="1"/>
        </xdr:cNvSpPr>
      </xdr:nvSpPr>
      <xdr:spPr bwMode="auto">
        <a:xfrm>
          <a:off x="1530350" y="702945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3996</xdr:row>
      <xdr:rowOff>0</xdr:rowOff>
    </xdr:from>
    <xdr:to>
      <xdr:col>1</xdr:col>
      <xdr:colOff>65087</xdr:colOff>
      <xdr:row>3998</xdr:row>
      <xdr:rowOff>47625</xdr:rowOff>
    </xdr:to>
    <xdr:sp macro="" textlink="">
      <xdr:nvSpPr>
        <xdr:cNvPr id="2421" name="Text Box 13">
          <a:extLst>
            <a:ext uri="{FF2B5EF4-FFF2-40B4-BE49-F238E27FC236}">
              <a16:creationId xmlns:a16="http://schemas.microsoft.com/office/drawing/2014/main" id="{C647F605-5E04-E447-A4DE-DA3354F935ED}"/>
            </a:ext>
          </a:extLst>
        </xdr:cNvPr>
        <xdr:cNvSpPr txBox="1">
          <a:spLocks noChangeArrowheads="1"/>
        </xdr:cNvSpPr>
      </xdr:nvSpPr>
      <xdr:spPr bwMode="auto">
        <a:xfrm>
          <a:off x="1530350" y="702945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3996</xdr:row>
      <xdr:rowOff>0</xdr:rowOff>
    </xdr:from>
    <xdr:to>
      <xdr:col>1</xdr:col>
      <xdr:colOff>65087</xdr:colOff>
      <xdr:row>3998</xdr:row>
      <xdr:rowOff>38100</xdr:rowOff>
    </xdr:to>
    <xdr:sp macro="" textlink="">
      <xdr:nvSpPr>
        <xdr:cNvPr id="2422" name="Text Box 24">
          <a:extLst>
            <a:ext uri="{FF2B5EF4-FFF2-40B4-BE49-F238E27FC236}">
              <a16:creationId xmlns:a16="http://schemas.microsoft.com/office/drawing/2014/main" id="{48C04320-7678-7949-904C-8DE16507382E}"/>
            </a:ext>
          </a:extLst>
        </xdr:cNvPr>
        <xdr:cNvSpPr txBox="1">
          <a:spLocks noChangeArrowheads="1"/>
        </xdr:cNvSpPr>
      </xdr:nvSpPr>
      <xdr:spPr bwMode="auto">
        <a:xfrm>
          <a:off x="1530350" y="702945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3996</xdr:row>
      <xdr:rowOff>0</xdr:rowOff>
    </xdr:from>
    <xdr:to>
      <xdr:col>1</xdr:col>
      <xdr:colOff>65087</xdr:colOff>
      <xdr:row>3998</xdr:row>
      <xdr:rowOff>38100</xdr:rowOff>
    </xdr:to>
    <xdr:sp macro="" textlink="">
      <xdr:nvSpPr>
        <xdr:cNvPr id="2423" name="Text Box 24">
          <a:extLst>
            <a:ext uri="{FF2B5EF4-FFF2-40B4-BE49-F238E27FC236}">
              <a16:creationId xmlns:a16="http://schemas.microsoft.com/office/drawing/2014/main" id="{09493F9B-8C7F-454C-90DB-A2A74278CE33}"/>
            </a:ext>
          </a:extLst>
        </xdr:cNvPr>
        <xdr:cNvSpPr txBox="1">
          <a:spLocks noChangeArrowheads="1"/>
        </xdr:cNvSpPr>
      </xdr:nvSpPr>
      <xdr:spPr bwMode="auto">
        <a:xfrm>
          <a:off x="1530350" y="702945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3996</xdr:row>
      <xdr:rowOff>0</xdr:rowOff>
    </xdr:from>
    <xdr:to>
      <xdr:col>1</xdr:col>
      <xdr:colOff>65087</xdr:colOff>
      <xdr:row>3998</xdr:row>
      <xdr:rowOff>47625</xdr:rowOff>
    </xdr:to>
    <xdr:sp macro="" textlink="">
      <xdr:nvSpPr>
        <xdr:cNvPr id="2424" name="Text Box 13">
          <a:extLst>
            <a:ext uri="{FF2B5EF4-FFF2-40B4-BE49-F238E27FC236}">
              <a16:creationId xmlns:a16="http://schemas.microsoft.com/office/drawing/2014/main" id="{7C3B5432-1508-5942-9827-24F4742D71D7}"/>
            </a:ext>
          </a:extLst>
        </xdr:cNvPr>
        <xdr:cNvSpPr txBox="1">
          <a:spLocks noChangeArrowheads="1"/>
        </xdr:cNvSpPr>
      </xdr:nvSpPr>
      <xdr:spPr bwMode="auto">
        <a:xfrm>
          <a:off x="1530350" y="702945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3996</xdr:row>
      <xdr:rowOff>0</xdr:rowOff>
    </xdr:from>
    <xdr:to>
      <xdr:col>1</xdr:col>
      <xdr:colOff>65087</xdr:colOff>
      <xdr:row>3998</xdr:row>
      <xdr:rowOff>47625</xdr:rowOff>
    </xdr:to>
    <xdr:sp macro="" textlink="">
      <xdr:nvSpPr>
        <xdr:cNvPr id="2425" name="Text Box 13">
          <a:extLst>
            <a:ext uri="{FF2B5EF4-FFF2-40B4-BE49-F238E27FC236}">
              <a16:creationId xmlns:a16="http://schemas.microsoft.com/office/drawing/2014/main" id="{5E7F8A14-6806-6F43-9D53-A5E722DCD37F}"/>
            </a:ext>
          </a:extLst>
        </xdr:cNvPr>
        <xdr:cNvSpPr txBox="1">
          <a:spLocks noChangeArrowheads="1"/>
        </xdr:cNvSpPr>
      </xdr:nvSpPr>
      <xdr:spPr bwMode="auto">
        <a:xfrm>
          <a:off x="1530350" y="702945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3996</xdr:row>
      <xdr:rowOff>0</xdr:rowOff>
    </xdr:from>
    <xdr:to>
      <xdr:col>1</xdr:col>
      <xdr:colOff>65087</xdr:colOff>
      <xdr:row>3998</xdr:row>
      <xdr:rowOff>47625</xdr:rowOff>
    </xdr:to>
    <xdr:sp macro="" textlink="">
      <xdr:nvSpPr>
        <xdr:cNvPr id="2426" name="Text Box 13">
          <a:extLst>
            <a:ext uri="{FF2B5EF4-FFF2-40B4-BE49-F238E27FC236}">
              <a16:creationId xmlns:a16="http://schemas.microsoft.com/office/drawing/2014/main" id="{8188344C-7915-5647-8516-622FD292D066}"/>
            </a:ext>
          </a:extLst>
        </xdr:cNvPr>
        <xdr:cNvSpPr txBox="1">
          <a:spLocks noChangeArrowheads="1"/>
        </xdr:cNvSpPr>
      </xdr:nvSpPr>
      <xdr:spPr bwMode="auto">
        <a:xfrm>
          <a:off x="1530350" y="702945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3996</xdr:row>
      <xdr:rowOff>0</xdr:rowOff>
    </xdr:from>
    <xdr:to>
      <xdr:col>1</xdr:col>
      <xdr:colOff>65087</xdr:colOff>
      <xdr:row>3998</xdr:row>
      <xdr:rowOff>47625</xdr:rowOff>
    </xdr:to>
    <xdr:sp macro="" textlink="">
      <xdr:nvSpPr>
        <xdr:cNvPr id="2427" name="Text Box 13">
          <a:extLst>
            <a:ext uri="{FF2B5EF4-FFF2-40B4-BE49-F238E27FC236}">
              <a16:creationId xmlns:a16="http://schemas.microsoft.com/office/drawing/2014/main" id="{9A3F503F-0FD5-5044-9CAB-1E8C11A134F1}"/>
            </a:ext>
          </a:extLst>
        </xdr:cNvPr>
        <xdr:cNvSpPr txBox="1">
          <a:spLocks noChangeArrowheads="1"/>
        </xdr:cNvSpPr>
      </xdr:nvSpPr>
      <xdr:spPr bwMode="auto">
        <a:xfrm>
          <a:off x="1530350" y="702945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3996</xdr:row>
      <xdr:rowOff>0</xdr:rowOff>
    </xdr:from>
    <xdr:to>
      <xdr:col>1</xdr:col>
      <xdr:colOff>65087</xdr:colOff>
      <xdr:row>3998</xdr:row>
      <xdr:rowOff>38100</xdr:rowOff>
    </xdr:to>
    <xdr:sp macro="" textlink="">
      <xdr:nvSpPr>
        <xdr:cNvPr id="2428" name="Text Box 24">
          <a:extLst>
            <a:ext uri="{FF2B5EF4-FFF2-40B4-BE49-F238E27FC236}">
              <a16:creationId xmlns:a16="http://schemas.microsoft.com/office/drawing/2014/main" id="{AE413505-E032-1548-8599-C57878E4B7D0}"/>
            </a:ext>
          </a:extLst>
        </xdr:cNvPr>
        <xdr:cNvSpPr txBox="1">
          <a:spLocks noChangeArrowheads="1"/>
        </xdr:cNvSpPr>
      </xdr:nvSpPr>
      <xdr:spPr bwMode="auto">
        <a:xfrm>
          <a:off x="1530350" y="702945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3996</xdr:row>
      <xdr:rowOff>0</xdr:rowOff>
    </xdr:from>
    <xdr:to>
      <xdr:col>1</xdr:col>
      <xdr:colOff>65087</xdr:colOff>
      <xdr:row>3998</xdr:row>
      <xdr:rowOff>47625</xdr:rowOff>
    </xdr:to>
    <xdr:sp macro="" textlink="">
      <xdr:nvSpPr>
        <xdr:cNvPr id="2429" name="Text Box 13">
          <a:extLst>
            <a:ext uri="{FF2B5EF4-FFF2-40B4-BE49-F238E27FC236}">
              <a16:creationId xmlns:a16="http://schemas.microsoft.com/office/drawing/2014/main" id="{0BDA069D-8193-D945-B3C0-0ECCE2A9120B}"/>
            </a:ext>
          </a:extLst>
        </xdr:cNvPr>
        <xdr:cNvSpPr txBox="1">
          <a:spLocks noChangeArrowheads="1"/>
        </xdr:cNvSpPr>
      </xdr:nvSpPr>
      <xdr:spPr bwMode="auto">
        <a:xfrm>
          <a:off x="1530350" y="702945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3996</xdr:row>
      <xdr:rowOff>0</xdr:rowOff>
    </xdr:from>
    <xdr:to>
      <xdr:col>1</xdr:col>
      <xdr:colOff>65087</xdr:colOff>
      <xdr:row>3998</xdr:row>
      <xdr:rowOff>47625</xdr:rowOff>
    </xdr:to>
    <xdr:sp macro="" textlink="">
      <xdr:nvSpPr>
        <xdr:cNvPr id="2430" name="Text Box 13">
          <a:extLst>
            <a:ext uri="{FF2B5EF4-FFF2-40B4-BE49-F238E27FC236}">
              <a16:creationId xmlns:a16="http://schemas.microsoft.com/office/drawing/2014/main" id="{A1141EB5-E12E-F945-B825-2AA2695A2D29}"/>
            </a:ext>
          </a:extLst>
        </xdr:cNvPr>
        <xdr:cNvSpPr txBox="1">
          <a:spLocks noChangeArrowheads="1"/>
        </xdr:cNvSpPr>
      </xdr:nvSpPr>
      <xdr:spPr bwMode="auto">
        <a:xfrm>
          <a:off x="1530350" y="702945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3996</xdr:row>
      <xdr:rowOff>0</xdr:rowOff>
    </xdr:from>
    <xdr:to>
      <xdr:col>1</xdr:col>
      <xdr:colOff>65087</xdr:colOff>
      <xdr:row>3998</xdr:row>
      <xdr:rowOff>38100</xdr:rowOff>
    </xdr:to>
    <xdr:sp macro="" textlink="">
      <xdr:nvSpPr>
        <xdr:cNvPr id="2431" name="Text Box 24">
          <a:extLst>
            <a:ext uri="{FF2B5EF4-FFF2-40B4-BE49-F238E27FC236}">
              <a16:creationId xmlns:a16="http://schemas.microsoft.com/office/drawing/2014/main" id="{F865D16F-08F1-BC4B-AC49-355C2655C681}"/>
            </a:ext>
          </a:extLst>
        </xdr:cNvPr>
        <xdr:cNvSpPr txBox="1">
          <a:spLocks noChangeArrowheads="1"/>
        </xdr:cNvSpPr>
      </xdr:nvSpPr>
      <xdr:spPr bwMode="auto">
        <a:xfrm>
          <a:off x="1530350" y="702945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3996</xdr:row>
      <xdr:rowOff>0</xdr:rowOff>
    </xdr:from>
    <xdr:to>
      <xdr:col>1</xdr:col>
      <xdr:colOff>65087</xdr:colOff>
      <xdr:row>3998</xdr:row>
      <xdr:rowOff>38100</xdr:rowOff>
    </xdr:to>
    <xdr:sp macro="" textlink="">
      <xdr:nvSpPr>
        <xdr:cNvPr id="2432" name="Text Box 24">
          <a:extLst>
            <a:ext uri="{FF2B5EF4-FFF2-40B4-BE49-F238E27FC236}">
              <a16:creationId xmlns:a16="http://schemas.microsoft.com/office/drawing/2014/main" id="{8A318F95-26F6-A440-ADA2-25DE480F6331}"/>
            </a:ext>
          </a:extLst>
        </xdr:cNvPr>
        <xdr:cNvSpPr txBox="1">
          <a:spLocks noChangeArrowheads="1"/>
        </xdr:cNvSpPr>
      </xdr:nvSpPr>
      <xdr:spPr bwMode="auto">
        <a:xfrm>
          <a:off x="1530350" y="702945000"/>
          <a:ext cx="7143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3996</xdr:row>
      <xdr:rowOff>0</xdr:rowOff>
    </xdr:from>
    <xdr:to>
      <xdr:col>1</xdr:col>
      <xdr:colOff>65087</xdr:colOff>
      <xdr:row>3998</xdr:row>
      <xdr:rowOff>47625</xdr:rowOff>
    </xdr:to>
    <xdr:sp macro="" textlink="">
      <xdr:nvSpPr>
        <xdr:cNvPr id="2433" name="Text Box 13">
          <a:extLst>
            <a:ext uri="{FF2B5EF4-FFF2-40B4-BE49-F238E27FC236}">
              <a16:creationId xmlns:a16="http://schemas.microsoft.com/office/drawing/2014/main" id="{0C244B0B-5B25-2A49-87FA-CAAED9618EF7}"/>
            </a:ext>
          </a:extLst>
        </xdr:cNvPr>
        <xdr:cNvSpPr txBox="1">
          <a:spLocks noChangeArrowheads="1"/>
        </xdr:cNvSpPr>
      </xdr:nvSpPr>
      <xdr:spPr bwMode="auto">
        <a:xfrm>
          <a:off x="1530350" y="702945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3996</xdr:row>
      <xdr:rowOff>0</xdr:rowOff>
    </xdr:from>
    <xdr:to>
      <xdr:col>1</xdr:col>
      <xdr:colOff>65087</xdr:colOff>
      <xdr:row>3998</xdr:row>
      <xdr:rowOff>47625</xdr:rowOff>
    </xdr:to>
    <xdr:sp macro="" textlink="">
      <xdr:nvSpPr>
        <xdr:cNvPr id="2434" name="Text Box 13">
          <a:extLst>
            <a:ext uri="{FF2B5EF4-FFF2-40B4-BE49-F238E27FC236}">
              <a16:creationId xmlns:a16="http://schemas.microsoft.com/office/drawing/2014/main" id="{C4E25A56-F81B-6C41-9C22-56B3360493C0}"/>
            </a:ext>
          </a:extLst>
        </xdr:cNvPr>
        <xdr:cNvSpPr txBox="1">
          <a:spLocks noChangeArrowheads="1"/>
        </xdr:cNvSpPr>
      </xdr:nvSpPr>
      <xdr:spPr bwMode="auto">
        <a:xfrm>
          <a:off x="1530350" y="702945000"/>
          <a:ext cx="71437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3995</xdr:row>
      <xdr:rowOff>0</xdr:rowOff>
    </xdr:from>
    <xdr:to>
      <xdr:col>1</xdr:col>
      <xdr:colOff>65087</xdr:colOff>
      <xdr:row>3997</xdr:row>
      <xdr:rowOff>85726</xdr:rowOff>
    </xdr:to>
    <xdr:sp macro="" textlink="">
      <xdr:nvSpPr>
        <xdr:cNvPr id="2435" name="Text Box 13">
          <a:extLst>
            <a:ext uri="{FF2B5EF4-FFF2-40B4-BE49-F238E27FC236}">
              <a16:creationId xmlns:a16="http://schemas.microsoft.com/office/drawing/2014/main" id="{3A1140F0-1BF1-754C-95F3-ED17CC588B38}"/>
            </a:ext>
          </a:extLst>
        </xdr:cNvPr>
        <xdr:cNvSpPr txBox="1">
          <a:spLocks noChangeArrowheads="1"/>
        </xdr:cNvSpPr>
      </xdr:nvSpPr>
      <xdr:spPr bwMode="auto">
        <a:xfrm>
          <a:off x="1530350" y="702779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3995</xdr:row>
      <xdr:rowOff>0</xdr:rowOff>
    </xdr:from>
    <xdr:to>
      <xdr:col>1</xdr:col>
      <xdr:colOff>65087</xdr:colOff>
      <xdr:row>3997</xdr:row>
      <xdr:rowOff>85726</xdr:rowOff>
    </xdr:to>
    <xdr:sp macro="" textlink="">
      <xdr:nvSpPr>
        <xdr:cNvPr id="2436" name="Text Box 13">
          <a:extLst>
            <a:ext uri="{FF2B5EF4-FFF2-40B4-BE49-F238E27FC236}">
              <a16:creationId xmlns:a16="http://schemas.microsoft.com/office/drawing/2014/main" id="{1AD3E532-DD74-5343-AC60-0A1A26FAE384}"/>
            </a:ext>
          </a:extLst>
        </xdr:cNvPr>
        <xdr:cNvSpPr txBox="1">
          <a:spLocks noChangeArrowheads="1"/>
        </xdr:cNvSpPr>
      </xdr:nvSpPr>
      <xdr:spPr bwMode="auto">
        <a:xfrm>
          <a:off x="1530350" y="702779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3995</xdr:row>
      <xdr:rowOff>0</xdr:rowOff>
    </xdr:from>
    <xdr:to>
      <xdr:col>1</xdr:col>
      <xdr:colOff>65087</xdr:colOff>
      <xdr:row>3997</xdr:row>
      <xdr:rowOff>76201</xdr:rowOff>
    </xdr:to>
    <xdr:sp macro="" textlink="">
      <xdr:nvSpPr>
        <xdr:cNvPr id="2437" name="Text Box 24">
          <a:extLst>
            <a:ext uri="{FF2B5EF4-FFF2-40B4-BE49-F238E27FC236}">
              <a16:creationId xmlns:a16="http://schemas.microsoft.com/office/drawing/2014/main" id="{2605D233-7D74-3C42-88D3-4CDC26AAC1DD}"/>
            </a:ext>
          </a:extLst>
        </xdr:cNvPr>
        <xdr:cNvSpPr txBox="1">
          <a:spLocks noChangeArrowheads="1"/>
        </xdr:cNvSpPr>
      </xdr:nvSpPr>
      <xdr:spPr bwMode="auto">
        <a:xfrm>
          <a:off x="1530350" y="702779900"/>
          <a:ext cx="7143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3995</xdr:row>
      <xdr:rowOff>0</xdr:rowOff>
    </xdr:from>
    <xdr:to>
      <xdr:col>1</xdr:col>
      <xdr:colOff>65087</xdr:colOff>
      <xdr:row>3997</xdr:row>
      <xdr:rowOff>85726</xdr:rowOff>
    </xdr:to>
    <xdr:sp macro="" textlink="">
      <xdr:nvSpPr>
        <xdr:cNvPr id="2438" name="Text Box 13">
          <a:extLst>
            <a:ext uri="{FF2B5EF4-FFF2-40B4-BE49-F238E27FC236}">
              <a16:creationId xmlns:a16="http://schemas.microsoft.com/office/drawing/2014/main" id="{32331340-1056-7F48-A048-9CE175950C47}"/>
            </a:ext>
          </a:extLst>
        </xdr:cNvPr>
        <xdr:cNvSpPr txBox="1">
          <a:spLocks noChangeArrowheads="1"/>
        </xdr:cNvSpPr>
      </xdr:nvSpPr>
      <xdr:spPr bwMode="auto">
        <a:xfrm>
          <a:off x="1530350" y="702779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3995</xdr:row>
      <xdr:rowOff>0</xdr:rowOff>
    </xdr:from>
    <xdr:to>
      <xdr:col>1</xdr:col>
      <xdr:colOff>65087</xdr:colOff>
      <xdr:row>3997</xdr:row>
      <xdr:rowOff>85726</xdr:rowOff>
    </xdr:to>
    <xdr:sp macro="" textlink="">
      <xdr:nvSpPr>
        <xdr:cNvPr id="2439" name="Text Box 13">
          <a:extLst>
            <a:ext uri="{FF2B5EF4-FFF2-40B4-BE49-F238E27FC236}">
              <a16:creationId xmlns:a16="http://schemas.microsoft.com/office/drawing/2014/main" id="{3A998B62-D314-FB4D-9D8A-D6BB918253FF}"/>
            </a:ext>
          </a:extLst>
        </xdr:cNvPr>
        <xdr:cNvSpPr txBox="1">
          <a:spLocks noChangeArrowheads="1"/>
        </xdr:cNvSpPr>
      </xdr:nvSpPr>
      <xdr:spPr bwMode="auto">
        <a:xfrm>
          <a:off x="1530350" y="702779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3995</xdr:row>
      <xdr:rowOff>0</xdr:rowOff>
    </xdr:from>
    <xdr:to>
      <xdr:col>1</xdr:col>
      <xdr:colOff>65087</xdr:colOff>
      <xdr:row>3997</xdr:row>
      <xdr:rowOff>76201</xdr:rowOff>
    </xdr:to>
    <xdr:sp macro="" textlink="">
      <xdr:nvSpPr>
        <xdr:cNvPr id="2440" name="Text Box 24">
          <a:extLst>
            <a:ext uri="{FF2B5EF4-FFF2-40B4-BE49-F238E27FC236}">
              <a16:creationId xmlns:a16="http://schemas.microsoft.com/office/drawing/2014/main" id="{860D9C9F-5B9C-4543-B5D7-E3B25FD26F85}"/>
            </a:ext>
          </a:extLst>
        </xdr:cNvPr>
        <xdr:cNvSpPr txBox="1">
          <a:spLocks noChangeArrowheads="1"/>
        </xdr:cNvSpPr>
      </xdr:nvSpPr>
      <xdr:spPr bwMode="auto">
        <a:xfrm>
          <a:off x="1530350" y="702779900"/>
          <a:ext cx="7143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3995</xdr:row>
      <xdr:rowOff>0</xdr:rowOff>
    </xdr:from>
    <xdr:to>
      <xdr:col>1</xdr:col>
      <xdr:colOff>65087</xdr:colOff>
      <xdr:row>3997</xdr:row>
      <xdr:rowOff>76201</xdr:rowOff>
    </xdr:to>
    <xdr:sp macro="" textlink="">
      <xdr:nvSpPr>
        <xdr:cNvPr id="2441" name="Text Box 24">
          <a:extLst>
            <a:ext uri="{FF2B5EF4-FFF2-40B4-BE49-F238E27FC236}">
              <a16:creationId xmlns:a16="http://schemas.microsoft.com/office/drawing/2014/main" id="{61226C87-5667-064B-B801-DB34840B856D}"/>
            </a:ext>
          </a:extLst>
        </xdr:cNvPr>
        <xdr:cNvSpPr txBox="1">
          <a:spLocks noChangeArrowheads="1"/>
        </xdr:cNvSpPr>
      </xdr:nvSpPr>
      <xdr:spPr bwMode="auto">
        <a:xfrm>
          <a:off x="1530350" y="702779900"/>
          <a:ext cx="7143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3995</xdr:row>
      <xdr:rowOff>0</xdr:rowOff>
    </xdr:from>
    <xdr:to>
      <xdr:col>1</xdr:col>
      <xdr:colOff>65087</xdr:colOff>
      <xdr:row>3997</xdr:row>
      <xdr:rowOff>85726</xdr:rowOff>
    </xdr:to>
    <xdr:sp macro="" textlink="">
      <xdr:nvSpPr>
        <xdr:cNvPr id="2442" name="Text Box 13">
          <a:extLst>
            <a:ext uri="{FF2B5EF4-FFF2-40B4-BE49-F238E27FC236}">
              <a16:creationId xmlns:a16="http://schemas.microsoft.com/office/drawing/2014/main" id="{7CBCA7A7-0883-1F43-8A7C-06E78DC0E104}"/>
            </a:ext>
          </a:extLst>
        </xdr:cNvPr>
        <xdr:cNvSpPr txBox="1">
          <a:spLocks noChangeArrowheads="1"/>
        </xdr:cNvSpPr>
      </xdr:nvSpPr>
      <xdr:spPr bwMode="auto">
        <a:xfrm>
          <a:off x="1530350" y="702779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3995</xdr:row>
      <xdr:rowOff>0</xdr:rowOff>
    </xdr:from>
    <xdr:to>
      <xdr:col>1</xdr:col>
      <xdr:colOff>65087</xdr:colOff>
      <xdr:row>3997</xdr:row>
      <xdr:rowOff>85726</xdr:rowOff>
    </xdr:to>
    <xdr:sp macro="" textlink="">
      <xdr:nvSpPr>
        <xdr:cNvPr id="2443" name="Text Box 13">
          <a:extLst>
            <a:ext uri="{FF2B5EF4-FFF2-40B4-BE49-F238E27FC236}">
              <a16:creationId xmlns:a16="http://schemas.microsoft.com/office/drawing/2014/main" id="{FCE5DA1D-6770-904A-A58F-758CDB165BEA}"/>
            </a:ext>
          </a:extLst>
        </xdr:cNvPr>
        <xdr:cNvSpPr txBox="1">
          <a:spLocks noChangeArrowheads="1"/>
        </xdr:cNvSpPr>
      </xdr:nvSpPr>
      <xdr:spPr bwMode="auto">
        <a:xfrm>
          <a:off x="1530350" y="702779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3995</xdr:row>
      <xdr:rowOff>0</xdr:rowOff>
    </xdr:from>
    <xdr:to>
      <xdr:col>1</xdr:col>
      <xdr:colOff>65087</xdr:colOff>
      <xdr:row>3997</xdr:row>
      <xdr:rowOff>85726</xdr:rowOff>
    </xdr:to>
    <xdr:sp macro="" textlink="">
      <xdr:nvSpPr>
        <xdr:cNvPr id="2444" name="Text Box 13">
          <a:extLst>
            <a:ext uri="{FF2B5EF4-FFF2-40B4-BE49-F238E27FC236}">
              <a16:creationId xmlns:a16="http://schemas.microsoft.com/office/drawing/2014/main" id="{EED1BBCD-A3EC-7B4A-BB4D-6605B2714B13}"/>
            </a:ext>
          </a:extLst>
        </xdr:cNvPr>
        <xdr:cNvSpPr txBox="1">
          <a:spLocks noChangeArrowheads="1"/>
        </xdr:cNvSpPr>
      </xdr:nvSpPr>
      <xdr:spPr bwMode="auto">
        <a:xfrm>
          <a:off x="1530350" y="702779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3995</xdr:row>
      <xdr:rowOff>0</xdr:rowOff>
    </xdr:from>
    <xdr:to>
      <xdr:col>1</xdr:col>
      <xdr:colOff>65087</xdr:colOff>
      <xdr:row>3997</xdr:row>
      <xdr:rowOff>85726</xdr:rowOff>
    </xdr:to>
    <xdr:sp macro="" textlink="">
      <xdr:nvSpPr>
        <xdr:cNvPr id="2445" name="Text Box 13">
          <a:extLst>
            <a:ext uri="{FF2B5EF4-FFF2-40B4-BE49-F238E27FC236}">
              <a16:creationId xmlns:a16="http://schemas.microsoft.com/office/drawing/2014/main" id="{3C957954-ADEA-7D4E-9E31-F47F561E1B67}"/>
            </a:ext>
          </a:extLst>
        </xdr:cNvPr>
        <xdr:cNvSpPr txBox="1">
          <a:spLocks noChangeArrowheads="1"/>
        </xdr:cNvSpPr>
      </xdr:nvSpPr>
      <xdr:spPr bwMode="auto">
        <a:xfrm>
          <a:off x="1530350" y="702779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3995</xdr:row>
      <xdr:rowOff>0</xdr:rowOff>
    </xdr:from>
    <xdr:to>
      <xdr:col>1</xdr:col>
      <xdr:colOff>65087</xdr:colOff>
      <xdr:row>3997</xdr:row>
      <xdr:rowOff>76201</xdr:rowOff>
    </xdr:to>
    <xdr:sp macro="" textlink="">
      <xdr:nvSpPr>
        <xdr:cNvPr id="2446" name="Text Box 24">
          <a:extLst>
            <a:ext uri="{FF2B5EF4-FFF2-40B4-BE49-F238E27FC236}">
              <a16:creationId xmlns:a16="http://schemas.microsoft.com/office/drawing/2014/main" id="{70DE6EE2-4BDF-ED4D-A4C2-8C02EB05BAEB}"/>
            </a:ext>
          </a:extLst>
        </xdr:cNvPr>
        <xdr:cNvSpPr txBox="1">
          <a:spLocks noChangeArrowheads="1"/>
        </xdr:cNvSpPr>
      </xdr:nvSpPr>
      <xdr:spPr bwMode="auto">
        <a:xfrm>
          <a:off x="1530350" y="702779900"/>
          <a:ext cx="7143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3995</xdr:row>
      <xdr:rowOff>0</xdr:rowOff>
    </xdr:from>
    <xdr:to>
      <xdr:col>1</xdr:col>
      <xdr:colOff>65087</xdr:colOff>
      <xdr:row>3997</xdr:row>
      <xdr:rowOff>85726</xdr:rowOff>
    </xdr:to>
    <xdr:sp macro="" textlink="">
      <xdr:nvSpPr>
        <xdr:cNvPr id="2447" name="Text Box 13">
          <a:extLst>
            <a:ext uri="{FF2B5EF4-FFF2-40B4-BE49-F238E27FC236}">
              <a16:creationId xmlns:a16="http://schemas.microsoft.com/office/drawing/2014/main" id="{D403CBB3-40FA-814B-9E12-7ED2C8DD51F2}"/>
            </a:ext>
          </a:extLst>
        </xdr:cNvPr>
        <xdr:cNvSpPr txBox="1">
          <a:spLocks noChangeArrowheads="1"/>
        </xdr:cNvSpPr>
      </xdr:nvSpPr>
      <xdr:spPr bwMode="auto">
        <a:xfrm>
          <a:off x="1530350" y="702779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3995</xdr:row>
      <xdr:rowOff>0</xdr:rowOff>
    </xdr:from>
    <xdr:to>
      <xdr:col>1</xdr:col>
      <xdr:colOff>65087</xdr:colOff>
      <xdr:row>3997</xdr:row>
      <xdr:rowOff>85726</xdr:rowOff>
    </xdr:to>
    <xdr:sp macro="" textlink="">
      <xdr:nvSpPr>
        <xdr:cNvPr id="2448" name="Text Box 13">
          <a:extLst>
            <a:ext uri="{FF2B5EF4-FFF2-40B4-BE49-F238E27FC236}">
              <a16:creationId xmlns:a16="http://schemas.microsoft.com/office/drawing/2014/main" id="{B5CDCD03-631D-7F4F-91B0-F7BB45970C20}"/>
            </a:ext>
          </a:extLst>
        </xdr:cNvPr>
        <xdr:cNvSpPr txBox="1">
          <a:spLocks noChangeArrowheads="1"/>
        </xdr:cNvSpPr>
      </xdr:nvSpPr>
      <xdr:spPr bwMode="auto">
        <a:xfrm>
          <a:off x="1530350" y="702779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3995</xdr:row>
      <xdr:rowOff>0</xdr:rowOff>
    </xdr:from>
    <xdr:to>
      <xdr:col>1</xdr:col>
      <xdr:colOff>65087</xdr:colOff>
      <xdr:row>3997</xdr:row>
      <xdr:rowOff>76201</xdr:rowOff>
    </xdr:to>
    <xdr:sp macro="" textlink="">
      <xdr:nvSpPr>
        <xdr:cNvPr id="2449" name="Text Box 24">
          <a:extLst>
            <a:ext uri="{FF2B5EF4-FFF2-40B4-BE49-F238E27FC236}">
              <a16:creationId xmlns:a16="http://schemas.microsoft.com/office/drawing/2014/main" id="{88B153DC-2505-2C4B-8B6E-6283F6215EB8}"/>
            </a:ext>
          </a:extLst>
        </xdr:cNvPr>
        <xdr:cNvSpPr txBox="1">
          <a:spLocks noChangeArrowheads="1"/>
        </xdr:cNvSpPr>
      </xdr:nvSpPr>
      <xdr:spPr bwMode="auto">
        <a:xfrm>
          <a:off x="1530350" y="702779900"/>
          <a:ext cx="7143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3995</xdr:row>
      <xdr:rowOff>0</xdr:rowOff>
    </xdr:from>
    <xdr:to>
      <xdr:col>1</xdr:col>
      <xdr:colOff>65087</xdr:colOff>
      <xdr:row>3997</xdr:row>
      <xdr:rowOff>76201</xdr:rowOff>
    </xdr:to>
    <xdr:sp macro="" textlink="">
      <xdr:nvSpPr>
        <xdr:cNvPr id="2450" name="Text Box 24">
          <a:extLst>
            <a:ext uri="{FF2B5EF4-FFF2-40B4-BE49-F238E27FC236}">
              <a16:creationId xmlns:a16="http://schemas.microsoft.com/office/drawing/2014/main" id="{E752E100-7087-D54F-816F-C05921BF6E1D}"/>
            </a:ext>
          </a:extLst>
        </xdr:cNvPr>
        <xdr:cNvSpPr txBox="1">
          <a:spLocks noChangeArrowheads="1"/>
        </xdr:cNvSpPr>
      </xdr:nvSpPr>
      <xdr:spPr bwMode="auto">
        <a:xfrm>
          <a:off x="1530350" y="702779900"/>
          <a:ext cx="7143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3995</xdr:row>
      <xdr:rowOff>0</xdr:rowOff>
    </xdr:from>
    <xdr:to>
      <xdr:col>1</xdr:col>
      <xdr:colOff>65087</xdr:colOff>
      <xdr:row>3997</xdr:row>
      <xdr:rowOff>85726</xdr:rowOff>
    </xdr:to>
    <xdr:sp macro="" textlink="">
      <xdr:nvSpPr>
        <xdr:cNvPr id="2451" name="Text Box 13">
          <a:extLst>
            <a:ext uri="{FF2B5EF4-FFF2-40B4-BE49-F238E27FC236}">
              <a16:creationId xmlns:a16="http://schemas.microsoft.com/office/drawing/2014/main" id="{5308D22A-C6D8-3A4C-9061-012725132280}"/>
            </a:ext>
          </a:extLst>
        </xdr:cNvPr>
        <xdr:cNvSpPr txBox="1">
          <a:spLocks noChangeArrowheads="1"/>
        </xdr:cNvSpPr>
      </xdr:nvSpPr>
      <xdr:spPr bwMode="auto">
        <a:xfrm>
          <a:off x="1530350" y="702779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3995</xdr:row>
      <xdr:rowOff>0</xdr:rowOff>
    </xdr:from>
    <xdr:to>
      <xdr:col>1</xdr:col>
      <xdr:colOff>65087</xdr:colOff>
      <xdr:row>3997</xdr:row>
      <xdr:rowOff>85726</xdr:rowOff>
    </xdr:to>
    <xdr:sp macro="" textlink="">
      <xdr:nvSpPr>
        <xdr:cNvPr id="2452" name="Text Box 13">
          <a:extLst>
            <a:ext uri="{FF2B5EF4-FFF2-40B4-BE49-F238E27FC236}">
              <a16:creationId xmlns:a16="http://schemas.microsoft.com/office/drawing/2014/main" id="{011DAC59-3002-D04E-A371-4EE1F1EE925B}"/>
            </a:ext>
          </a:extLst>
        </xdr:cNvPr>
        <xdr:cNvSpPr txBox="1">
          <a:spLocks noChangeArrowheads="1"/>
        </xdr:cNvSpPr>
      </xdr:nvSpPr>
      <xdr:spPr bwMode="auto">
        <a:xfrm>
          <a:off x="1530350" y="702779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3995</xdr:row>
      <xdr:rowOff>0</xdr:rowOff>
    </xdr:from>
    <xdr:to>
      <xdr:col>1</xdr:col>
      <xdr:colOff>65087</xdr:colOff>
      <xdr:row>3997</xdr:row>
      <xdr:rowOff>85726</xdr:rowOff>
    </xdr:to>
    <xdr:sp macro="" textlink="">
      <xdr:nvSpPr>
        <xdr:cNvPr id="2453" name="Text Box 13">
          <a:extLst>
            <a:ext uri="{FF2B5EF4-FFF2-40B4-BE49-F238E27FC236}">
              <a16:creationId xmlns:a16="http://schemas.microsoft.com/office/drawing/2014/main" id="{A476F9AA-1A4F-974C-9D01-A3C222C78CEA}"/>
            </a:ext>
          </a:extLst>
        </xdr:cNvPr>
        <xdr:cNvSpPr txBox="1">
          <a:spLocks noChangeArrowheads="1"/>
        </xdr:cNvSpPr>
      </xdr:nvSpPr>
      <xdr:spPr bwMode="auto">
        <a:xfrm>
          <a:off x="1530350" y="702779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3995</xdr:row>
      <xdr:rowOff>0</xdr:rowOff>
    </xdr:from>
    <xdr:to>
      <xdr:col>1</xdr:col>
      <xdr:colOff>65087</xdr:colOff>
      <xdr:row>3997</xdr:row>
      <xdr:rowOff>85726</xdr:rowOff>
    </xdr:to>
    <xdr:sp macro="" textlink="">
      <xdr:nvSpPr>
        <xdr:cNvPr id="2454" name="Text Box 13">
          <a:extLst>
            <a:ext uri="{FF2B5EF4-FFF2-40B4-BE49-F238E27FC236}">
              <a16:creationId xmlns:a16="http://schemas.microsoft.com/office/drawing/2014/main" id="{8F9AC000-79D6-2A44-BC15-C2657AB8E0F2}"/>
            </a:ext>
          </a:extLst>
        </xdr:cNvPr>
        <xdr:cNvSpPr txBox="1">
          <a:spLocks noChangeArrowheads="1"/>
        </xdr:cNvSpPr>
      </xdr:nvSpPr>
      <xdr:spPr bwMode="auto">
        <a:xfrm>
          <a:off x="1530350" y="702779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3995</xdr:row>
      <xdr:rowOff>0</xdr:rowOff>
    </xdr:from>
    <xdr:to>
      <xdr:col>1</xdr:col>
      <xdr:colOff>65087</xdr:colOff>
      <xdr:row>3997</xdr:row>
      <xdr:rowOff>76201</xdr:rowOff>
    </xdr:to>
    <xdr:sp macro="" textlink="">
      <xdr:nvSpPr>
        <xdr:cNvPr id="2455" name="Text Box 24">
          <a:extLst>
            <a:ext uri="{FF2B5EF4-FFF2-40B4-BE49-F238E27FC236}">
              <a16:creationId xmlns:a16="http://schemas.microsoft.com/office/drawing/2014/main" id="{655CBCAF-69E6-0D44-BAE1-A186BD2FBF7F}"/>
            </a:ext>
          </a:extLst>
        </xdr:cNvPr>
        <xdr:cNvSpPr txBox="1">
          <a:spLocks noChangeArrowheads="1"/>
        </xdr:cNvSpPr>
      </xdr:nvSpPr>
      <xdr:spPr bwMode="auto">
        <a:xfrm>
          <a:off x="1530350" y="702779900"/>
          <a:ext cx="7143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3995</xdr:row>
      <xdr:rowOff>0</xdr:rowOff>
    </xdr:from>
    <xdr:to>
      <xdr:col>1</xdr:col>
      <xdr:colOff>65087</xdr:colOff>
      <xdr:row>3997</xdr:row>
      <xdr:rowOff>85726</xdr:rowOff>
    </xdr:to>
    <xdr:sp macro="" textlink="">
      <xdr:nvSpPr>
        <xdr:cNvPr id="2456" name="Text Box 13">
          <a:extLst>
            <a:ext uri="{FF2B5EF4-FFF2-40B4-BE49-F238E27FC236}">
              <a16:creationId xmlns:a16="http://schemas.microsoft.com/office/drawing/2014/main" id="{87BE4E59-02E1-6244-AD6F-89332E0E6F20}"/>
            </a:ext>
          </a:extLst>
        </xdr:cNvPr>
        <xdr:cNvSpPr txBox="1">
          <a:spLocks noChangeArrowheads="1"/>
        </xdr:cNvSpPr>
      </xdr:nvSpPr>
      <xdr:spPr bwMode="auto">
        <a:xfrm>
          <a:off x="1530350" y="702779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3995</xdr:row>
      <xdr:rowOff>0</xdr:rowOff>
    </xdr:from>
    <xdr:to>
      <xdr:col>1</xdr:col>
      <xdr:colOff>65087</xdr:colOff>
      <xdr:row>3997</xdr:row>
      <xdr:rowOff>85726</xdr:rowOff>
    </xdr:to>
    <xdr:sp macro="" textlink="">
      <xdr:nvSpPr>
        <xdr:cNvPr id="2457" name="Text Box 13">
          <a:extLst>
            <a:ext uri="{FF2B5EF4-FFF2-40B4-BE49-F238E27FC236}">
              <a16:creationId xmlns:a16="http://schemas.microsoft.com/office/drawing/2014/main" id="{3E0FFD4C-B485-8243-9FA2-2386F9FDEAFC}"/>
            </a:ext>
          </a:extLst>
        </xdr:cNvPr>
        <xdr:cNvSpPr txBox="1">
          <a:spLocks noChangeArrowheads="1"/>
        </xdr:cNvSpPr>
      </xdr:nvSpPr>
      <xdr:spPr bwMode="auto">
        <a:xfrm>
          <a:off x="1530350" y="702779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3995</xdr:row>
      <xdr:rowOff>0</xdr:rowOff>
    </xdr:from>
    <xdr:to>
      <xdr:col>1</xdr:col>
      <xdr:colOff>65087</xdr:colOff>
      <xdr:row>3997</xdr:row>
      <xdr:rowOff>76201</xdr:rowOff>
    </xdr:to>
    <xdr:sp macro="" textlink="">
      <xdr:nvSpPr>
        <xdr:cNvPr id="2458" name="Text Box 24">
          <a:extLst>
            <a:ext uri="{FF2B5EF4-FFF2-40B4-BE49-F238E27FC236}">
              <a16:creationId xmlns:a16="http://schemas.microsoft.com/office/drawing/2014/main" id="{FBD2DC3F-F479-CE4F-AA54-28169CA8947B}"/>
            </a:ext>
          </a:extLst>
        </xdr:cNvPr>
        <xdr:cNvSpPr txBox="1">
          <a:spLocks noChangeArrowheads="1"/>
        </xdr:cNvSpPr>
      </xdr:nvSpPr>
      <xdr:spPr bwMode="auto">
        <a:xfrm>
          <a:off x="1530350" y="702779900"/>
          <a:ext cx="7143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3995</xdr:row>
      <xdr:rowOff>0</xdr:rowOff>
    </xdr:from>
    <xdr:to>
      <xdr:col>1</xdr:col>
      <xdr:colOff>65087</xdr:colOff>
      <xdr:row>3997</xdr:row>
      <xdr:rowOff>76201</xdr:rowOff>
    </xdr:to>
    <xdr:sp macro="" textlink="">
      <xdr:nvSpPr>
        <xdr:cNvPr id="2459" name="Text Box 24">
          <a:extLst>
            <a:ext uri="{FF2B5EF4-FFF2-40B4-BE49-F238E27FC236}">
              <a16:creationId xmlns:a16="http://schemas.microsoft.com/office/drawing/2014/main" id="{BBC90202-A73F-4345-B638-DC4D09773EF6}"/>
            </a:ext>
          </a:extLst>
        </xdr:cNvPr>
        <xdr:cNvSpPr txBox="1">
          <a:spLocks noChangeArrowheads="1"/>
        </xdr:cNvSpPr>
      </xdr:nvSpPr>
      <xdr:spPr bwMode="auto">
        <a:xfrm>
          <a:off x="1530350" y="702779900"/>
          <a:ext cx="71437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3995</xdr:row>
      <xdr:rowOff>0</xdr:rowOff>
    </xdr:from>
    <xdr:to>
      <xdr:col>1</xdr:col>
      <xdr:colOff>65087</xdr:colOff>
      <xdr:row>3997</xdr:row>
      <xdr:rowOff>85726</xdr:rowOff>
    </xdr:to>
    <xdr:sp macro="" textlink="">
      <xdr:nvSpPr>
        <xdr:cNvPr id="2460" name="Text Box 13">
          <a:extLst>
            <a:ext uri="{FF2B5EF4-FFF2-40B4-BE49-F238E27FC236}">
              <a16:creationId xmlns:a16="http://schemas.microsoft.com/office/drawing/2014/main" id="{27B0C809-18EA-A24D-86A3-CC2067C7B8C2}"/>
            </a:ext>
          </a:extLst>
        </xdr:cNvPr>
        <xdr:cNvSpPr txBox="1">
          <a:spLocks noChangeArrowheads="1"/>
        </xdr:cNvSpPr>
      </xdr:nvSpPr>
      <xdr:spPr bwMode="auto">
        <a:xfrm>
          <a:off x="1530350" y="702779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2228850</xdr:colOff>
      <xdr:row>3995</xdr:row>
      <xdr:rowOff>0</xdr:rowOff>
    </xdr:from>
    <xdr:to>
      <xdr:col>1</xdr:col>
      <xdr:colOff>65087</xdr:colOff>
      <xdr:row>3997</xdr:row>
      <xdr:rowOff>85726</xdr:rowOff>
    </xdr:to>
    <xdr:sp macro="" textlink="">
      <xdr:nvSpPr>
        <xdr:cNvPr id="2461" name="Text Box 13">
          <a:extLst>
            <a:ext uri="{FF2B5EF4-FFF2-40B4-BE49-F238E27FC236}">
              <a16:creationId xmlns:a16="http://schemas.microsoft.com/office/drawing/2014/main" id="{7F10FDC0-3BEC-C941-80FF-331A2146E318}"/>
            </a:ext>
          </a:extLst>
        </xdr:cNvPr>
        <xdr:cNvSpPr txBox="1">
          <a:spLocks noChangeArrowheads="1"/>
        </xdr:cNvSpPr>
      </xdr:nvSpPr>
      <xdr:spPr bwMode="auto">
        <a:xfrm>
          <a:off x="1530350" y="702779900"/>
          <a:ext cx="71437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sential">
      <a:majorFont>
        <a:latin typeface="Arial Black"/>
        <a:ea typeface=""/>
        <a:cs typeface=""/>
        <a:font script="Jpan" typeface="ＭＳ Ｐゴシック"/>
        <a:font script="Hang" typeface="HY견고딕"/>
        <a:font script="Hans" typeface="微软雅黑"/>
        <a:font script="Hant" typeface="微軟正黑體"/>
        <a:font script="Arab" typeface="Tahoma"/>
        <a:font script="Hebr" typeface="Tahoma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nieabuan@m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7"/>
  <sheetViews>
    <sheetView tabSelected="1" topLeftCell="A5" zoomScale="125" zoomScaleNormal="125" zoomScalePageLayoutView="125" workbookViewId="0">
      <selection activeCell="B11" sqref="B11"/>
    </sheetView>
  </sheetViews>
  <sheetFormatPr baseColWidth="10" defaultColWidth="8.83203125" defaultRowHeight="16" x14ac:dyDescent="0.2"/>
  <cols>
    <col min="1" max="1" width="10.33203125" style="210" customWidth="1"/>
    <col min="2" max="2" width="22.33203125" style="112" customWidth="1"/>
    <col min="3" max="3" width="7.6640625" style="112" customWidth="1"/>
    <col min="4" max="4" width="40" style="112" customWidth="1"/>
    <col min="5" max="5" width="8.83203125" style="112" customWidth="1"/>
    <col min="6" max="6" width="8.83203125" style="112" bestFit="1" customWidth="1"/>
    <col min="7" max="7" width="11.33203125" style="112" customWidth="1"/>
    <col min="8" max="8" width="11.83203125" style="112" customWidth="1"/>
    <col min="9" max="9" width="13.1640625" style="112" customWidth="1"/>
    <col min="10" max="10" width="9" style="210" customWidth="1"/>
    <col min="11" max="16384" width="8.83203125" style="112"/>
  </cols>
  <sheetData>
    <row r="1" spans="1:15" ht="21.75" customHeight="1" x14ac:dyDescent="0.2">
      <c r="A1" s="135" t="s">
        <v>2</v>
      </c>
      <c r="B1" s="318"/>
      <c r="C1" s="319"/>
      <c r="D1" s="320"/>
      <c r="E1" s="316" t="s">
        <v>11</v>
      </c>
      <c r="F1" s="317"/>
      <c r="G1" s="311"/>
      <c r="H1" s="312"/>
      <c r="I1" s="313"/>
      <c r="J1" s="314"/>
    </row>
    <row r="2" spans="1:15" ht="9.75" customHeight="1" x14ac:dyDescent="0.2">
      <c r="A2" s="136"/>
      <c r="B2" s="137"/>
      <c r="C2" s="137"/>
      <c r="D2" s="137"/>
      <c r="E2" s="138"/>
      <c r="F2" s="138"/>
      <c r="G2" s="137"/>
      <c r="H2" s="137"/>
      <c r="I2" s="137"/>
      <c r="J2" s="111"/>
    </row>
    <row r="3" spans="1:15" ht="21" customHeight="1" x14ac:dyDescent="0.2">
      <c r="A3" s="135" t="s">
        <v>3</v>
      </c>
      <c r="B3" s="321"/>
      <c r="C3" s="313"/>
      <c r="D3" s="314"/>
      <c r="E3" s="316" t="s">
        <v>12</v>
      </c>
      <c r="F3" s="317"/>
      <c r="G3" s="315"/>
      <c r="H3" s="313"/>
      <c r="I3" s="313"/>
      <c r="J3" s="314"/>
    </row>
    <row r="4" spans="1:15" x14ac:dyDescent="0.2">
      <c r="A4" s="137"/>
      <c r="B4" s="137"/>
      <c r="C4" s="137"/>
      <c r="D4" s="137"/>
      <c r="E4" s="137"/>
      <c r="F4" s="137"/>
      <c r="G4" s="137"/>
      <c r="H4" s="137"/>
      <c r="I4" s="137"/>
      <c r="J4" s="111"/>
    </row>
    <row r="5" spans="1:15" ht="16.5" customHeight="1" x14ac:dyDescent="0.2">
      <c r="A5" s="139"/>
      <c r="B5" s="308" t="s">
        <v>16</v>
      </c>
      <c r="C5" s="309"/>
      <c r="D5" s="308" t="s">
        <v>17</v>
      </c>
      <c r="E5" s="310"/>
      <c r="F5" s="310"/>
      <c r="G5" s="310"/>
      <c r="H5" s="310"/>
      <c r="I5" s="309"/>
      <c r="J5" s="137"/>
    </row>
    <row r="6" spans="1:15" ht="28" x14ac:dyDescent="0.2">
      <c r="A6" s="140"/>
      <c r="B6" s="141" t="s">
        <v>5726</v>
      </c>
      <c r="C6" s="142" t="s">
        <v>9</v>
      </c>
      <c r="D6" s="143" t="s">
        <v>7</v>
      </c>
      <c r="E6" s="142" t="s">
        <v>0</v>
      </c>
      <c r="F6" s="142" t="s">
        <v>1</v>
      </c>
      <c r="G6" s="142" t="s">
        <v>5932</v>
      </c>
      <c r="H6" s="144" t="s">
        <v>6385</v>
      </c>
      <c r="I6" s="145" t="s">
        <v>5709</v>
      </c>
      <c r="J6" s="137"/>
    </row>
    <row r="7" spans="1:15" s="148" customFormat="1" ht="16.5" customHeight="1" x14ac:dyDescent="0.2">
      <c r="A7" s="146">
        <v>1</v>
      </c>
      <c r="B7" s="304"/>
      <c r="C7" s="305"/>
      <c r="D7" s="29" t="str">
        <f>IFERROR(VLOOKUP(B7,Item,3,0),"")</f>
        <v/>
      </c>
      <c r="E7" s="30" t="str">
        <f t="shared" ref="E7:E23" si="0">IFERROR(VLOOKUP(RIGHT(B7,4),Size,2,0),"")</f>
        <v/>
      </c>
      <c r="F7" s="31" t="str">
        <f>IFERROR(VLOOKUP(B7,Item,6,0),"")</f>
        <v/>
      </c>
      <c r="G7" s="31" t="str">
        <f>IFERROR(VLOOKUP(B7,Item,7,0),"")</f>
        <v/>
      </c>
      <c r="H7" s="31" t="str">
        <f>IFERROR(C7*G7,"")</f>
        <v/>
      </c>
      <c r="I7" s="30" t="str">
        <f>IF(B7="","",IFERROR(VLOOKUP(B7,Item,9,0),"")*C7)</f>
        <v/>
      </c>
      <c r="J7" s="147"/>
    </row>
    <row r="8" spans="1:15" s="148" customFormat="1" ht="16.5" customHeight="1" x14ac:dyDescent="0.2">
      <c r="A8" s="149">
        <f>A7+1</f>
        <v>2</v>
      </c>
      <c r="B8" s="304"/>
      <c r="C8" s="305"/>
      <c r="D8" s="29" t="str">
        <f t="shared" ref="D8:D23" si="1">IFERROR(VLOOKUP(B8,Item,3,0),"")</f>
        <v/>
      </c>
      <c r="E8" s="30" t="str">
        <f t="shared" si="0"/>
        <v/>
      </c>
      <c r="F8" s="31" t="str">
        <f t="shared" ref="F8:F23" si="2">IFERROR(VLOOKUP(B8,Item,6,0),"")</f>
        <v/>
      </c>
      <c r="G8" s="31" t="str">
        <f t="shared" ref="G8:G23" si="3">IFERROR(VLOOKUP(B8,Item,7,0),"")</f>
        <v/>
      </c>
      <c r="H8" s="31" t="str">
        <f>IFERROR(C8*G8,"")</f>
        <v/>
      </c>
      <c r="I8" s="30" t="str">
        <f t="shared" ref="I8:I23" si="4">IF(B8="","",IFERROR(VLOOKUP(B8,Item,9,0),"")*C8)</f>
        <v/>
      </c>
      <c r="J8" s="150"/>
    </row>
    <row r="9" spans="1:15" s="148" customFormat="1" ht="16.5" customHeight="1" x14ac:dyDescent="0.2">
      <c r="A9" s="149">
        <f t="shared" ref="A9:A23" si="5">A8+1</f>
        <v>3</v>
      </c>
      <c r="B9" s="304"/>
      <c r="C9" s="305"/>
      <c r="D9" s="29" t="str">
        <f t="shared" si="1"/>
        <v/>
      </c>
      <c r="E9" s="30" t="str">
        <f t="shared" si="0"/>
        <v/>
      </c>
      <c r="F9" s="31" t="str">
        <f t="shared" si="2"/>
        <v/>
      </c>
      <c r="G9" s="31" t="str">
        <f t="shared" si="3"/>
        <v/>
      </c>
      <c r="H9" s="31" t="str">
        <f t="shared" ref="H9:H23" si="6">IFERROR(C9*G9,"")</f>
        <v/>
      </c>
      <c r="I9" s="30" t="str">
        <f t="shared" si="4"/>
        <v/>
      </c>
      <c r="J9" s="150"/>
    </row>
    <row r="10" spans="1:15" s="148" customFormat="1" ht="16.5" customHeight="1" x14ac:dyDescent="0.2">
      <c r="A10" s="149">
        <f t="shared" si="5"/>
        <v>4</v>
      </c>
      <c r="B10" s="304"/>
      <c r="C10" s="305"/>
      <c r="D10" s="29" t="str">
        <f t="shared" si="1"/>
        <v/>
      </c>
      <c r="E10" s="30" t="str">
        <f t="shared" si="0"/>
        <v/>
      </c>
      <c r="F10" s="31" t="str">
        <f t="shared" si="2"/>
        <v/>
      </c>
      <c r="G10" s="31" t="str">
        <f t="shared" si="3"/>
        <v/>
      </c>
      <c r="H10" s="31" t="str">
        <f t="shared" si="6"/>
        <v/>
      </c>
      <c r="I10" s="30" t="str">
        <f t="shared" si="4"/>
        <v/>
      </c>
      <c r="J10" s="150"/>
      <c r="O10" s="148" t="s">
        <v>13</v>
      </c>
    </row>
    <row r="11" spans="1:15" s="148" customFormat="1" ht="16.5" customHeight="1" x14ac:dyDescent="0.2">
      <c r="A11" s="149">
        <f t="shared" si="5"/>
        <v>5</v>
      </c>
      <c r="B11" s="306"/>
      <c r="C11" s="307"/>
      <c r="D11" s="29" t="str">
        <f t="shared" ref="D11:D13" si="7">IFERROR(VLOOKUP(B11,Item,3,0),"")</f>
        <v/>
      </c>
      <c r="E11" s="30" t="str">
        <f t="shared" ref="E11:E13" si="8">IFERROR(VLOOKUP(RIGHT(B11,4),Size,2,0),"")</f>
        <v/>
      </c>
      <c r="F11" s="31" t="str">
        <f t="shared" ref="F11:F13" si="9">IFERROR(VLOOKUP(B11,Item,6,0),"")</f>
        <v/>
      </c>
      <c r="G11" s="31" t="str">
        <f t="shared" ref="G11:G13" si="10">IFERROR(VLOOKUP(B11,Item,7,0),"")</f>
        <v/>
      </c>
      <c r="H11" s="31" t="str">
        <f t="shared" ref="H11:H13" si="11">IFERROR(C11*G11,"")</f>
        <v/>
      </c>
      <c r="I11" s="30" t="str">
        <f t="shared" ref="I11:I13" si="12">IF(B11="","",IFERROR(VLOOKUP(B11,Item,9,0),"")*C11)</f>
        <v/>
      </c>
      <c r="J11" s="150"/>
    </row>
    <row r="12" spans="1:15" s="148" customFormat="1" ht="16.5" customHeight="1" x14ac:dyDescent="0.2">
      <c r="A12" s="149">
        <f t="shared" si="5"/>
        <v>6</v>
      </c>
      <c r="B12" s="304"/>
      <c r="C12" s="305"/>
      <c r="D12" s="29" t="str">
        <f t="shared" si="7"/>
        <v/>
      </c>
      <c r="E12" s="30" t="str">
        <f t="shared" si="8"/>
        <v/>
      </c>
      <c r="F12" s="31" t="str">
        <f t="shared" si="9"/>
        <v/>
      </c>
      <c r="G12" s="31" t="str">
        <f t="shared" si="10"/>
        <v/>
      </c>
      <c r="H12" s="31" t="str">
        <f t="shared" si="11"/>
        <v/>
      </c>
      <c r="I12" s="30" t="str">
        <f t="shared" si="12"/>
        <v/>
      </c>
      <c r="J12" s="150"/>
    </row>
    <row r="13" spans="1:15" s="148" customFormat="1" ht="16.5" customHeight="1" x14ac:dyDescent="0.2">
      <c r="A13" s="149">
        <f t="shared" si="5"/>
        <v>7</v>
      </c>
      <c r="B13" s="304"/>
      <c r="C13" s="305"/>
      <c r="D13" s="29" t="str">
        <f t="shared" si="7"/>
        <v/>
      </c>
      <c r="E13" s="30" t="str">
        <f t="shared" si="8"/>
        <v/>
      </c>
      <c r="F13" s="31" t="str">
        <f t="shared" si="9"/>
        <v/>
      </c>
      <c r="G13" s="31" t="str">
        <f t="shared" si="10"/>
        <v/>
      </c>
      <c r="H13" s="31" t="str">
        <f t="shared" si="11"/>
        <v/>
      </c>
      <c r="I13" s="30" t="str">
        <f t="shared" si="12"/>
        <v/>
      </c>
      <c r="J13" s="150"/>
    </row>
    <row r="14" spans="1:15" s="148" customFormat="1" ht="16.5" customHeight="1" x14ac:dyDescent="0.2">
      <c r="A14" s="149">
        <f t="shared" si="5"/>
        <v>8</v>
      </c>
      <c r="B14" s="304"/>
      <c r="C14" s="305"/>
      <c r="D14" s="29" t="str">
        <f t="shared" si="1"/>
        <v/>
      </c>
      <c r="E14" s="30" t="str">
        <f t="shared" si="0"/>
        <v/>
      </c>
      <c r="F14" s="31" t="str">
        <f t="shared" si="2"/>
        <v/>
      </c>
      <c r="G14" s="31" t="str">
        <f t="shared" si="3"/>
        <v/>
      </c>
      <c r="H14" s="31" t="str">
        <f t="shared" si="6"/>
        <v/>
      </c>
      <c r="I14" s="30" t="str">
        <f t="shared" si="4"/>
        <v/>
      </c>
      <c r="J14" s="150"/>
    </row>
    <row r="15" spans="1:15" s="148" customFormat="1" ht="16.5" customHeight="1" x14ac:dyDescent="0.2">
      <c r="A15" s="149">
        <f t="shared" si="5"/>
        <v>9</v>
      </c>
      <c r="B15" s="304"/>
      <c r="C15" s="305"/>
      <c r="D15" s="29" t="str">
        <f t="shared" si="1"/>
        <v/>
      </c>
      <c r="E15" s="30" t="str">
        <f t="shared" si="0"/>
        <v/>
      </c>
      <c r="F15" s="31" t="str">
        <f t="shared" si="2"/>
        <v/>
      </c>
      <c r="G15" s="31" t="str">
        <f t="shared" si="3"/>
        <v/>
      </c>
      <c r="H15" s="31" t="str">
        <f t="shared" si="6"/>
        <v/>
      </c>
      <c r="I15" s="30" t="str">
        <f t="shared" si="4"/>
        <v/>
      </c>
      <c r="J15" s="150"/>
    </row>
    <row r="16" spans="1:15" s="148" customFormat="1" ht="16.5" customHeight="1" x14ac:dyDescent="0.2">
      <c r="A16" s="149">
        <f t="shared" si="5"/>
        <v>10</v>
      </c>
      <c r="B16" s="304"/>
      <c r="C16" s="305"/>
      <c r="D16" s="29" t="str">
        <f t="shared" si="1"/>
        <v/>
      </c>
      <c r="E16" s="30" t="str">
        <f t="shared" si="0"/>
        <v/>
      </c>
      <c r="F16" s="31" t="str">
        <f t="shared" si="2"/>
        <v/>
      </c>
      <c r="G16" s="31" t="str">
        <f t="shared" si="3"/>
        <v/>
      </c>
      <c r="H16" s="31" t="str">
        <f t="shared" si="6"/>
        <v/>
      </c>
      <c r="I16" s="30" t="str">
        <f t="shared" si="4"/>
        <v/>
      </c>
      <c r="J16" s="150"/>
    </row>
    <row r="17" spans="1:10" s="148" customFormat="1" ht="16.5" customHeight="1" x14ac:dyDescent="0.2">
      <c r="A17" s="149">
        <f t="shared" si="5"/>
        <v>11</v>
      </c>
      <c r="B17" s="304"/>
      <c r="C17" s="305"/>
      <c r="D17" s="29" t="str">
        <f t="shared" si="1"/>
        <v/>
      </c>
      <c r="E17" s="30" t="str">
        <f t="shared" si="0"/>
        <v/>
      </c>
      <c r="F17" s="31" t="str">
        <f t="shared" si="2"/>
        <v/>
      </c>
      <c r="G17" s="31" t="str">
        <f t="shared" si="3"/>
        <v/>
      </c>
      <c r="H17" s="31" t="str">
        <f t="shared" si="6"/>
        <v/>
      </c>
      <c r="I17" s="30" t="str">
        <f t="shared" si="4"/>
        <v/>
      </c>
      <c r="J17" s="150"/>
    </row>
    <row r="18" spans="1:10" s="148" customFormat="1" ht="16.5" customHeight="1" x14ac:dyDescent="0.2">
      <c r="A18" s="149">
        <f t="shared" si="5"/>
        <v>12</v>
      </c>
      <c r="B18" s="304"/>
      <c r="C18" s="305"/>
      <c r="D18" s="29" t="str">
        <f t="shared" si="1"/>
        <v/>
      </c>
      <c r="E18" s="30" t="str">
        <f t="shared" si="0"/>
        <v/>
      </c>
      <c r="F18" s="31" t="str">
        <f t="shared" si="2"/>
        <v/>
      </c>
      <c r="G18" s="31" t="str">
        <f t="shared" si="3"/>
        <v/>
      </c>
      <c r="H18" s="31" t="str">
        <f t="shared" si="6"/>
        <v/>
      </c>
      <c r="I18" s="30" t="str">
        <f t="shared" si="4"/>
        <v/>
      </c>
      <c r="J18" s="150"/>
    </row>
    <row r="19" spans="1:10" s="148" customFormat="1" ht="16.5" customHeight="1" x14ac:dyDescent="0.2">
      <c r="A19" s="149">
        <f t="shared" si="5"/>
        <v>13</v>
      </c>
      <c r="B19" s="304"/>
      <c r="C19" s="305"/>
      <c r="D19" s="29" t="str">
        <f t="shared" si="1"/>
        <v/>
      </c>
      <c r="E19" s="30" t="str">
        <f t="shared" si="0"/>
        <v/>
      </c>
      <c r="F19" s="31" t="str">
        <f t="shared" si="2"/>
        <v/>
      </c>
      <c r="G19" s="31" t="str">
        <f t="shared" si="3"/>
        <v/>
      </c>
      <c r="H19" s="31" t="str">
        <f t="shared" si="6"/>
        <v/>
      </c>
      <c r="I19" s="30" t="str">
        <f t="shared" si="4"/>
        <v/>
      </c>
      <c r="J19" s="150"/>
    </row>
    <row r="20" spans="1:10" s="148" customFormat="1" ht="16.5" customHeight="1" x14ac:dyDescent="0.2">
      <c r="A20" s="149">
        <f t="shared" si="5"/>
        <v>14</v>
      </c>
      <c r="B20" s="304"/>
      <c r="C20" s="305"/>
      <c r="D20" s="29" t="str">
        <f t="shared" si="1"/>
        <v/>
      </c>
      <c r="E20" s="30" t="str">
        <f t="shared" si="0"/>
        <v/>
      </c>
      <c r="F20" s="31" t="str">
        <f t="shared" si="2"/>
        <v/>
      </c>
      <c r="G20" s="31" t="str">
        <f t="shared" si="3"/>
        <v/>
      </c>
      <c r="H20" s="31" t="str">
        <f t="shared" si="6"/>
        <v/>
      </c>
      <c r="I20" s="30" t="str">
        <f t="shared" si="4"/>
        <v/>
      </c>
      <c r="J20" s="150"/>
    </row>
    <row r="21" spans="1:10" s="148" customFormat="1" ht="16.5" customHeight="1" x14ac:dyDescent="0.2">
      <c r="A21" s="149">
        <f t="shared" si="5"/>
        <v>15</v>
      </c>
      <c r="B21" s="304"/>
      <c r="C21" s="305"/>
      <c r="D21" s="29" t="str">
        <f t="shared" si="1"/>
        <v/>
      </c>
      <c r="E21" s="30" t="str">
        <f t="shared" si="0"/>
        <v/>
      </c>
      <c r="F21" s="31" t="str">
        <f t="shared" si="2"/>
        <v/>
      </c>
      <c r="G21" s="31" t="str">
        <f t="shared" si="3"/>
        <v/>
      </c>
      <c r="H21" s="31" t="str">
        <f t="shared" si="6"/>
        <v/>
      </c>
      <c r="I21" s="30" t="str">
        <f t="shared" si="4"/>
        <v/>
      </c>
      <c r="J21" s="150"/>
    </row>
    <row r="22" spans="1:10" s="148" customFormat="1" ht="16.5" customHeight="1" x14ac:dyDescent="0.2">
      <c r="A22" s="149">
        <f t="shared" si="5"/>
        <v>16</v>
      </c>
      <c r="B22" s="304"/>
      <c r="C22" s="305"/>
      <c r="D22" s="29" t="str">
        <f t="shared" si="1"/>
        <v/>
      </c>
      <c r="E22" s="30" t="str">
        <f t="shared" si="0"/>
        <v/>
      </c>
      <c r="F22" s="31" t="str">
        <f t="shared" si="2"/>
        <v/>
      </c>
      <c r="G22" s="31" t="str">
        <f t="shared" si="3"/>
        <v/>
      </c>
      <c r="H22" s="31" t="str">
        <f t="shared" si="6"/>
        <v/>
      </c>
      <c r="I22" s="30" t="str">
        <f t="shared" si="4"/>
        <v/>
      </c>
      <c r="J22" s="150"/>
    </row>
    <row r="23" spans="1:10" s="148" customFormat="1" ht="16.5" customHeight="1" x14ac:dyDescent="0.2">
      <c r="A23" s="149">
        <f t="shared" si="5"/>
        <v>17</v>
      </c>
      <c r="B23" s="304"/>
      <c r="C23" s="305"/>
      <c r="D23" s="29" t="str">
        <f t="shared" si="1"/>
        <v/>
      </c>
      <c r="E23" s="30" t="str">
        <f t="shared" si="0"/>
        <v/>
      </c>
      <c r="F23" s="31" t="str">
        <f t="shared" si="2"/>
        <v/>
      </c>
      <c r="G23" s="31" t="str">
        <f t="shared" si="3"/>
        <v/>
      </c>
      <c r="H23" s="31" t="str">
        <f t="shared" si="6"/>
        <v/>
      </c>
      <c r="I23" s="30" t="str">
        <f t="shared" si="4"/>
        <v/>
      </c>
      <c r="J23" s="150"/>
    </row>
    <row r="24" spans="1:10" s="148" customFormat="1" ht="16.5" customHeight="1" x14ac:dyDescent="0.2">
      <c r="A24" s="152"/>
      <c r="B24" s="153"/>
      <c r="C24" s="153"/>
      <c r="D24" s="152"/>
      <c r="E24" s="154"/>
      <c r="F24" s="322" t="s">
        <v>5885</v>
      </c>
      <c r="G24" s="323"/>
      <c r="H24" s="9">
        <f>SUM(H7:H23)</f>
        <v>0</v>
      </c>
      <c r="I24" s="9">
        <f>SUM(I7:I23)</f>
        <v>0</v>
      </c>
      <c r="J24" s="150"/>
    </row>
    <row r="25" spans="1:10" s="148" customFormat="1" ht="16.5" customHeight="1" x14ac:dyDescent="0.2">
      <c r="A25" s="152"/>
      <c r="B25" s="153"/>
      <c r="C25" s="153"/>
      <c r="D25" s="152"/>
      <c r="E25" s="324" t="s">
        <v>5886</v>
      </c>
      <c r="F25" s="322"/>
      <c r="G25" s="323"/>
      <c r="H25" s="9">
        <f>SUM(H63+H89)</f>
        <v>0</v>
      </c>
      <c r="I25" s="9">
        <f>I63+I89</f>
        <v>0</v>
      </c>
      <c r="J25" s="137"/>
    </row>
    <row r="26" spans="1:10" ht="16.5" customHeight="1" x14ac:dyDescent="0.2">
      <c r="A26" s="152"/>
      <c r="B26" s="153"/>
      <c r="C26" s="153"/>
      <c r="D26" s="152"/>
      <c r="E26" s="155"/>
      <c r="F26" s="322"/>
      <c r="G26" s="325"/>
      <c r="H26" s="9"/>
      <c r="I26" s="156"/>
      <c r="J26" s="137"/>
    </row>
    <row r="27" spans="1:10" ht="16.5" customHeight="1" thickBot="1" x14ac:dyDescent="0.25">
      <c r="A27" s="152"/>
      <c r="B27" s="153"/>
      <c r="C27" s="153"/>
      <c r="D27" s="157"/>
      <c r="E27" s="324"/>
      <c r="F27" s="326"/>
      <c r="G27" s="327"/>
      <c r="H27" s="9"/>
      <c r="I27" s="156"/>
      <c r="J27" s="137"/>
    </row>
    <row r="28" spans="1:10" ht="16.5" customHeight="1" x14ac:dyDescent="0.2">
      <c r="A28" s="158"/>
      <c r="B28" s="159" t="s">
        <v>7356</v>
      </c>
      <c r="C28" s="160"/>
      <c r="D28" s="110"/>
      <c r="E28" s="328"/>
      <c r="F28" s="322"/>
      <c r="G28" s="323"/>
      <c r="H28" s="9"/>
      <c r="I28" s="156"/>
      <c r="J28" s="137"/>
    </row>
    <row r="29" spans="1:10" ht="16.5" customHeight="1" thickBot="1" x14ac:dyDescent="0.25">
      <c r="A29" s="158"/>
      <c r="B29" s="161" t="s">
        <v>5887</v>
      </c>
      <c r="C29" s="162"/>
      <c r="D29" s="163"/>
      <c r="E29" s="328"/>
      <c r="F29" s="322"/>
      <c r="G29" s="323"/>
      <c r="H29" s="10"/>
      <c r="I29" s="9"/>
      <c r="J29" s="137"/>
    </row>
    <row r="30" spans="1:10" ht="16.5" customHeight="1" x14ac:dyDescent="0.2">
      <c r="A30" s="158"/>
      <c r="B30" s="164"/>
      <c r="C30" s="164"/>
      <c r="D30" s="165"/>
      <c r="E30" s="324" t="s">
        <v>5888</v>
      </c>
      <c r="F30" s="322"/>
      <c r="G30" s="323"/>
      <c r="H30" s="10">
        <f>SUM(H24+H25)</f>
        <v>0</v>
      </c>
      <c r="I30" s="9">
        <f>I24+I25</f>
        <v>0</v>
      </c>
      <c r="J30" s="137"/>
    </row>
    <row r="31" spans="1:10" ht="16.5" customHeight="1" x14ac:dyDescent="0.2">
      <c r="A31" s="166"/>
      <c r="B31" s="167">
        <v>0.5</v>
      </c>
      <c r="C31" s="167"/>
      <c r="D31" s="329" t="s">
        <v>5889</v>
      </c>
      <c r="E31" s="330"/>
      <c r="F31" s="330"/>
      <c r="G31" s="331"/>
      <c r="H31" s="11">
        <f>SUM(H30*0.5)</f>
        <v>0</v>
      </c>
      <c r="I31" s="168" t="s">
        <v>5890</v>
      </c>
      <c r="J31" s="137"/>
    </row>
    <row r="32" spans="1:10" ht="16.5" customHeight="1" x14ac:dyDescent="0.2">
      <c r="A32" s="332" t="s">
        <v>5891</v>
      </c>
      <c r="B32" s="333"/>
      <c r="C32" s="333"/>
      <c r="D32" s="333"/>
      <c r="E32" s="333"/>
      <c r="F32" s="333"/>
      <c r="G32" s="334"/>
      <c r="H32" s="169"/>
      <c r="I32" s="170" t="s">
        <v>5892</v>
      </c>
      <c r="J32" s="137"/>
    </row>
    <row r="33" spans="1:10" ht="16.5" customHeight="1" x14ac:dyDescent="0.2">
      <c r="A33" s="171"/>
      <c r="B33" s="172"/>
      <c r="C33" s="172"/>
      <c r="D33" s="335" t="s">
        <v>5893</v>
      </c>
      <c r="E33" s="335"/>
      <c r="F33" s="335"/>
      <c r="G33" s="336"/>
      <c r="H33" s="9"/>
      <c r="I33" s="173" t="s">
        <v>5894</v>
      </c>
      <c r="J33" s="137"/>
    </row>
    <row r="34" spans="1:10" ht="16.5" customHeight="1" x14ac:dyDescent="0.2">
      <c r="A34" s="171"/>
      <c r="B34" s="172"/>
      <c r="C34" s="172"/>
      <c r="D34" s="337" t="s">
        <v>5895</v>
      </c>
      <c r="E34" s="337"/>
      <c r="F34" s="337"/>
      <c r="G34" s="338"/>
      <c r="H34" s="9">
        <f>SUM(H30-H32)+H33</f>
        <v>0</v>
      </c>
      <c r="I34" s="173" t="s">
        <v>5853</v>
      </c>
      <c r="J34" s="137"/>
    </row>
    <row r="35" spans="1:10" ht="16.5" customHeight="1" x14ac:dyDescent="0.2">
      <c r="A35" s="174" t="s">
        <v>5896</v>
      </c>
      <c r="B35" s="339" t="s">
        <v>5897</v>
      </c>
      <c r="C35" s="339"/>
      <c r="D35" s="339"/>
      <c r="E35" s="339"/>
      <c r="F35" s="339"/>
      <c r="G35" s="340"/>
      <c r="H35" s="341"/>
      <c r="I35" s="327"/>
      <c r="J35" s="137"/>
    </row>
    <row r="36" spans="1:10" ht="16.5" customHeight="1" x14ac:dyDescent="0.2">
      <c r="A36" s="137"/>
      <c r="B36" s="339" t="s">
        <v>5898</v>
      </c>
      <c r="C36" s="339"/>
      <c r="D36" s="339"/>
      <c r="E36" s="339"/>
      <c r="F36" s="339"/>
      <c r="G36" s="339"/>
      <c r="H36" s="175"/>
      <c r="I36" s="150"/>
      <c r="J36" s="176"/>
    </row>
    <row r="37" spans="1:10" ht="16.5" customHeight="1" x14ac:dyDescent="0.2">
      <c r="A37" s="150"/>
      <c r="B37" s="177" t="s">
        <v>5899</v>
      </c>
      <c r="C37" s="178" t="s">
        <v>6427</v>
      </c>
      <c r="D37" s="179"/>
      <c r="E37" s="179"/>
      <c r="F37" s="179"/>
      <c r="G37" s="179"/>
      <c r="H37" s="180"/>
      <c r="I37" s="150"/>
      <c r="J37" s="176"/>
    </row>
    <row r="38" spans="1:10" ht="16.5" customHeight="1" x14ac:dyDescent="0.2">
      <c r="A38" s="150"/>
      <c r="B38" s="177"/>
      <c r="C38" s="178"/>
      <c r="D38" s="179"/>
      <c r="E38" s="179"/>
      <c r="F38" s="179"/>
      <c r="G38" s="179"/>
      <c r="H38" s="180"/>
      <c r="I38" s="150"/>
      <c r="J38" s="176"/>
    </row>
    <row r="39" spans="1:10" ht="16.5" customHeight="1" x14ac:dyDescent="0.2">
      <c r="A39" s="150"/>
      <c r="C39" s="178"/>
      <c r="D39" s="181" t="s">
        <v>6423</v>
      </c>
      <c r="E39" s="179"/>
      <c r="F39" s="179"/>
      <c r="G39" s="179"/>
      <c r="H39" s="180"/>
      <c r="I39" s="150"/>
      <c r="J39" s="176"/>
    </row>
    <row r="40" spans="1:10" ht="16.5" customHeight="1" x14ac:dyDescent="0.2">
      <c r="A40" s="139"/>
      <c r="B40" s="308" t="s">
        <v>16</v>
      </c>
      <c r="C40" s="309"/>
      <c r="D40" s="308" t="s">
        <v>17</v>
      </c>
      <c r="E40" s="310"/>
      <c r="F40" s="310"/>
      <c r="G40" s="310"/>
      <c r="H40" s="310"/>
      <c r="I40" s="309"/>
      <c r="J40" s="111"/>
    </row>
    <row r="41" spans="1:10" ht="28" x14ac:dyDescent="0.2">
      <c r="A41" s="140"/>
      <c r="B41" s="142" t="s">
        <v>5726</v>
      </c>
      <c r="C41" s="142" t="s">
        <v>9</v>
      </c>
      <c r="D41" s="182" t="s">
        <v>7</v>
      </c>
      <c r="E41" s="142" t="s">
        <v>0</v>
      </c>
      <c r="F41" s="142" t="s">
        <v>1</v>
      </c>
      <c r="G41" s="183" t="s">
        <v>5932</v>
      </c>
      <c r="H41" s="144" t="s">
        <v>5934</v>
      </c>
      <c r="I41" s="145" t="s">
        <v>5709</v>
      </c>
      <c r="J41" s="111"/>
    </row>
    <row r="42" spans="1:10" ht="16.5" customHeight="1" x14ac:dyDescent="0.2">
      <c r="A42" s="149">
        <v>1</v>
      </c>
      <c r="B42" s="151"/>
      <c r="C42" s="132"/>
      <c r="D42" s="184" t="str">
        <f t="shared" ref="D42:D62" si="13">IFERROR(VLOOKUP(B42,Item,3,0),"")</f>
        <v/>
      </c>
      <c r="E42" s="185" t="str">
        <f t="shared" ref="E42:E62" si="14">IFERROR(VLOOKUP(RIGHT(B42,4),Size,2,0),"")</f>
        <v/>
      </c>
      <c r="F42" s="186" t="str">
        <f t="shared" ref="F42:F62" si="15">IFERROR(VLOOKUP(B42,Item,6,0),"")</f>
        <v/>
      </c>
      <c r="G42" s="9" t="str">
        <f t="shared" ref="G42:G62" si="16">IFERROR(VLOOKUP(B42,Item,7,0),"")</f>
        <v/>
      </c>
      <c r="H42" s="186" t="str">
        <f t="shared" ref="H42:H62" si="17">IFERROR(C42*G42,"")</f>
        <v/>
      </c>
      <c r="I42" s="187" t="str">
        <f t="shared" ref="I42:I62" si="18">IF(B42="","",IFERROR(VLOOKUP(B42,Item,9,0),"")*C42)</f>
        <v/>
      </c>
      <c r="J42" s="111"/>
    </row>
    <row r="43" spans="1:10" ht="16.5" customHeight="1" x14ac:dyDescent="0.2">
      <c r="A43" s="149">
        <f>A42+1</f>
        <v>2</v>
      </c>
      <c r="B43" s="151"/>
      <c r="C43" s="132"/>
      <c r="D43" s="184" t="str">
        <f t="shared" si="13"/>
        <v/>
      </c>
      <c r="E43" s="185" t="str">
        <f t="shared" si="14"/>
        <v/>
      </c>
      <c r="F43" s="186" t="str">
        <f t="shared" si="15"/>
        <v/>
      </c>
      <c r="G43" s="9" t="str">
        <f t="shared" si="16"/>
        <v/>
      </c>
      <c r="H43" s="186" t="str">
        <f t="shared" si="17"/>
        <v/>
      </c>
      <c r="I43" s="187" t="str">
        <f t="shared" si="18"/>
        <v/>
      </c>
      <c r="J43" s="111"/>
    </row>
    <row r="44" spans="1:10" ht="16.5" customHeight="1" x14ac:dyDescent="0.2">
      <c r="A44" s="149">
        <f t="shared" ref="A44:A62" si="19">A43+1</f>
        <v>3</v>
      </c>
      <c r="B44" s="151"/>
      <c r="C44" s="132"/>
      <c r="D44" s="184" t="str">
        <f t="shared" si="13"/>
        <v/>
      </c>
      <c r="E44" s="185" t="str">
        <f t="shared" si="14"/>
        <v/>
      </c>
      <c r="F44" s="186" t="str">
        <f t="shared" si="15"/>
        <v/>
      </c>
      <c r="G44" s="9" t="str">
        <f t="shared" si="16"/>
        <v/>
      </c>
      <c r="H44" s="186" t="str">
        <f t="shared" si="17"/>
        <v/>
      </c>
      <c r="I44" s="187" t="str">
        <f t="shared" si="18"/>
        <v/>
      </c>
      <c r="J44" s="111"/>
    </row>
    <row r="45" spans="1:10" ht="16.5" customHeight="1" x14ac:dyDescent="0.2">
      <c r="A45" s="149">
        <f t="shared" si="19"/>
        <v>4</v>
      </c>
      <c r="B45" s="151"/>
      <c r="C45" s="132"/>
      <c r="D45" s="184" t="str">
        <f t="shared" si="13"/>
        <v/>
      </c>
      <c r="E45" s="185" t="str">
        <f t="shared" si="14"/>
        <v/>
      </c>
      <c r="F45" s="186" t="str">
        <f t="shared" si="15"/>
        <v/>
      </c>
      <c r="G45" s="9" t="str">
        <f t="shared" si="16"/>
        <v/>
      </c>
      <c r="H45" s="186" t="str">
        <f t="shared" si="17"/>
        <v/>
      </c>
      <c r="I45" s="187" t="str">
        <f t="shared" si="18"/>
        <v/>
      </c>
      <c r="J45" s="111"/>
    </row>
    <row r="46" spans="1:10" ht="15" customHeight="1" x14ac:dyDescent="0.2">
      <c r="A46" s="149">
        <f t="shared" si="19"/>
        <v>5</v>
      </c>
      <c r="B46" s="151"/>
      <c r="C46" s="132"/>
      <c r="D46" s="184" t="str">
        <f t="shared" si="13"/>
        <v/>
      </c>
      <c r="E46" s="185" t="str">
        <f t="shared" si="14"/>
        <v/>
      </c>
      <c r="F46" s="186" t="str">
        <f t="shared" si="15"/>
        <v/>
      </c>
      <c r="G46" s="9" t="str">
        <f t="shared" si="16"/>
        <v/>
      </c>
      <c r="H46" s="186" t="str">
        <f t="shared" si="17"/>
        <v/>
      </c>
      <c r="I46" s="187" t="str">
        <f t="shared" si="18"/>
        <v/>
      </c>
      <c r="J46" s="111"/>
    </row>
    <row r="47" spans="1:10" ht="16.5" customHeight="1" x14ac:dyDescent="0.2">
      <c r="A47" s="149">
        <f t="shared" si="19"/>
        <v>6</v>
      </c>
      <c r="B47" s="151"/>
      <c r="C47" s="132"/>
      <c r="D47" s="184" t="str">
        <f t="shared" si="13"/>
        <v/>
      </c>
      <c r="E47" s="185" t="str">
        <f t="shared" si="14"/>
        <v/>
      </c>
      <c r="F47" s="186" t="str">
        <f t="shared" si="15"/>
        <v/>
      </c>
      <c r="G47" s="9" t="str">
        <f t="shared" si="16"/>
        <v/>
      </c>
      <c r="H47" s="186" t="str">
        <f t="shared" si="17"/>
        <v/>
      </c>
      <c r="I47" s="187" t="str">
        <f t="shared" si="18"/>
        <v/>
      </c>
      <c r="J47" s="111"/>
    </row>
    <row r="48" spans="1:10" ht="16" customHeight="1" x14ac:dyDescent="0.2">
      <c r="A48" s="149">
        <f t="shared" si="19"/>
        <v>7</v>
      </c>
      <c r="B48" s="151"/>
      <c r="C48" s="132"/>
      <c r="D48" s="184" t="str">
        <f t="shared" si="13"/>
        <v/>
      </c>
      <c r="E48" s="185" t="str">
        <f t="shared" si="14"/>
        <v/>
      </c>
      <c r="F48" s="186" t="str">
        <f t="shared" si="15"/>
        <v/>
      </c>
      <c r="G48" s="9" t="str">
        <f t="shared" si="16"/>
        <v/>
      </c>
      <c r="H48" s="186" t="str">
        <f t="shared" si="17"/>
        <v/>
      </c>
      <c r="I48" s="187" t="str">
        <f t="shared" si="18"/>
        <v/>
      </c>
      <c r="J48" s="111"/>
    </row>
    <row r="49" spans="1:10" ht="16" customHeight="1" x14ac:dyDescent="0.2">
      <c r="A49" s="149">
        <f t="shared" si="19"/>
        <v>8</v>
      </c>
      <c r="B49" s="151"/>
      <c r="C49" s="132"/>
      <c r="D49" s="184" t="str">
        <f t="shared" si="13"/>
        <v/>
      </c>
      <c r="E49" s="185" t="str">
        <f t="shared" si="14"/>
        <v/>
      </c>
      <c r="F49" s="186" t="str">
        <f t="shared" si="15"/>
        <v/>
      </c>
      <c r="G49" s="9" t="str">
        <f t="shared" si="16"/>
        <v/>
      </c>
      <c r="H49" s="186" t="str">
        <f t="shared" si="17"/>
        <v/>
      </c>
      <c r="I49" s="187" t="str">
        <f t="shared" si="18"/>
        <v/>
      </c>
      <c r="J49" s="111"/>
    </row>
    <row r="50" spans="1:10" ht="16" customHeight="1" x14ac:dyDescent="0.2">
      <c r="A50" s="149">
        <f t="shared" si="19"/>
        <v>9</v>
      </c>
      <c r="B50" s="151"/>
      <c r="C50" s="132"/>
      <c r="D50" s="184" t="str">
        <f t="shared" si="13"/>
        <v/>
      </c>
      <c r="E50" s="185" t="str">
        <f t="shared" si="14"/>
        <v/>
      </c>
      <c r="F50" s="186" t="str">
        <f t="shared" si="15"/>
        <v/>
      </c>
      <c r="G50" s="9" t="str">
        <f t="shared" si="16"/>
        <v/>
      </c>
      <c r="H50" s="186" t="str">
        <f t="shared" si="17"/>
        <v/>
      </c>
      <c r="I50" s="187" t="str">
        <f t="shared" si="18"/>
        <v/>
      </c>
      <c r="J50" s="111"/>
    </row>
    <row r="51" spans="1:10" ht="16" customHeight="1" x14ac:dyDescent="0.2">
      <c r="A51" s="149">
        <f t="shared" si="19"/>
        <v>10</v>
      </c>
      <c r="B51" s="151"/>
      <c r="C51" s="132"/>
      <c r="D51" s="184" t="str">
        <f t="shared" si="13"/>
        <v/>
      </c>
      <c r="E51" s="185" t="str">
        <f t="shared" si="14"/>
        <v/>
      </c>
      <c r="F51" s="186" t="str">
        <f t="shared" si="15"/>
        <v/>
      </c>
      <c r="G51" s="9" t="str">
        <f t="shared" si="16"/>
        <v/>
      </c>
      <c r="H51" s="186" t="str">
        <f t="shared" si="17"/>
        <v/>
      </c>
      <c r="I51" s="187" t="str">
        <f t="shared" si="18"/>
        <v/>
      </c>
      <c r="J51" s="111"/>
    </row>
    <row r="52" spans="1:10" s="148" customFormat="1" x14ac:dyDescent="0.2">
      <c r="A52" s="149">
        <f t="shared" si="19"/>
        <v>11</v>
      </c>
      <c r="B52" s="151"/>
      <c r="C52" s="132"/>
      <c r="D52" s="184" t="str">
        <f t="shared" si="13"/>
        <v/>
      </c>
      <c r="E52" s="185" t="str">
        <f t="shared" si="14"/>
        <v/>
      </c>
      <c r="F52" s="186" t="str">
        <f t="shared" si="15"/>
        <v/>
      </c>
      <c r="G52" s="9" t="str">
        <f t="shared" si="16"/>
        <v/>
      </c>
      <c r="H52" s="186" t="str">
        <f t="shared" si="17"/>
        <v/>
      </c>
      <c r="I52" s="187" t="str">
        <f t="shared" si="18"/>
        <v/>
      </c>
      <c r="J52" s="111"/>
    </row>
    <row r="53" spans="1:10" x14ac:dyDescent="0.2">
      <c r="A53" s="149">
        <f t="shared" si="19"/>
        <v>12</v>
      </c>
      <c r="B53" s="151"/>
      <c r="C53" s="132"/>
      <c r="D53" s="184" t="str">
        <f t="shared" si="13"/>
        <v/>
      </c>
      <c r="E53" s="185" t="str">
        <f t="shared" si="14"/>
        <v/>
      </c>
      <c r="F53" s="186" t="str">
        <f t="shared" si="15"/>
        <v/>
      </c>
      <c r="G53" s="9" t="str">
        <f t="shared" si="16"/>
        <v/>
      </c>
      <c r="H53" s="186" t="str">
        <f t="shared" si="17"/>
        <v/>
      </c>
      <c r="I53" s="187" t="str">
        <f t="shared" si="18"/>
        <v/>
      </c>
      <c r="J53" s="111"/>
    </row>
    <row r="54" spans="1:10" x14ac:dyDescent="0.2">
      <c r="A54" s="149">
        <f t="shared" si="19"/>
        <v>13</v>
      </c>
      <c r="B54" s="151"/>
      <c r="C54" s="132"/>
      <c r="D54" s="184" t="str">
        <f t="shared" si="13"/>
        <v/>
      </c>
      <c r="E54" s="185" t="str">
        <f t="shared" si="14"/>
        <v/>
      </c>
      <c r="F54" s="186" t="str">
        <f t="shared" si="15"/>
        <v/>
      </c>
      <c r="G54" s="9" t="str">
        <f t="shared" si="16"/>
        <v/>
      </c>
      <c r="H54" s="186" t="str">
        <f t="shared" si="17"/>
        <v/>
      </c>
      <c r="I54" s="187" t="str">
        <f t="shared" si="18"/>
        <v/>
      </c>
      <c r="J54" s="111"/>
    </row>
    <row r="55" spans="1:10" x14ac:dyDescent="0.2">
      <c r="A55" s="149">
        <f t="shared" si="19"/>
        <v>14</v>
      </c>
      <c r="B55" s="151"/>
      <c r="C55" s="132"/>
      <c r="D55" s="184" t="str">
        <f t="shared" si="13"/>
        <v/>
      </c>
      <c r="E55" s="185" t="str">
        <f t="shared" si="14"/>
        <v/>
      </c>
      <c r="F55" s="186" t="str">
        <f t="shared" si="15"/>
        <v/>
      </c>
      <c r="G55" s="9" t="str">
        <f t="shared" si="16"/>
        <v/>
      </c>
      <c r="H55" s="186" t="str">
        <f t="shared" si="17"/>
        <v/>
      </c>
      <c r="I55" s="187" t="str">
        <f t="shared" si="18"/>
        <v/>
      </c>
      <c r="J55" s="111"/>
    </row>
    <row r="56" spans="1:10" x14ac:dyDescent="0.2">
      <c r="A56" s="149">
        <f t="shared" si="19"/>
        <v>15</v>
      </c>
      <c r="B56" s="151"/>
      <c r="C56" s="132"/>
      <c r="D56" s="184" t="str">
        <f t="shared" si="13"/>
        <v/>
      </c>
      <c r="E56" s="185" t="str">
        <f t="shared" si="14"/>
        <v/>
      </c>
      <c r="F56" s="186" t="str">
        <f t="shared" si="15"/>
        <v/>
      </c>
      <c r="G56" s="9" t="str">
        <f t="shared" si="16"/>
        <v/>
      </c>
      <c r="H56" s="186" t="str">
        <f t="shared" si="17"/>
        <v/>
      </c>
      <c r="I56" s="187" t="str">
        <f t="shared" si="18"/>
        <v/>
      </c>
      <c r="J56" s="111"/>
    </row>
    <row r="57" spans="1:10" x14ac:dyDescent="0.2">
      <c r="A57" s="149">
        <f t="shared" si="19"/>
        <v>16</v>
      </c>
      <c r="B57" s="151"/>
      <c r="C57" s="132"/>
      <c r="D57" s="184" t="str">
        <f t="shared" si="13"/>
        <v/>
      </c>
      <c r="E57" s="185" t="str">
        <f t="shared" si="14"/>
        <v/>
      </c>
      <c r="F57" s="186" t="str">
        <f t="shared" si="15"/>
        <v/>
      </c>
      <c r="G57" s="9" t="str">
        <f t="shared" si="16"/>
        <v/>
      </c>
      <c r="H57" s="186" t="str">
        <f t="shared" si="17"/>
        <v/>
      </c>
      <c r="I57" s="187" t="str">
        <f t="shared" si="18"/>
        <v/>
      </c>
      <c r="J57" s="111"/>
    </row>
    <row r="58" spans="1:10" x14ac:dyDescent="0.2">
      <c r="A58" s="149">
        <f t="shared" si="19"/>
        <v>17</v>
      </c>
      <c r="B58" s="151"/>
      <c r="C58" s="132"/>
      <c r="D58" s="184" t="str">
        <f t="shared" si="13"/>
        <v/>
      </c>
      <c r="E58" s="185" t="str">
        <f t="shared" si="14"/>
        <v/>
      </c>
      <c r="F58" s="186" t="str">
        <f t="shared" si="15"/>
        <v/>
      </c>
      <c r="G58" s="9" t="str">
        <f t="shared" si="16"/>
        <v/>
      </c>
      <c r="H58" s="186" t="str">
        <f t="shared" si="17"/>
        <v/>
      </c>
      <c r="I58" s="187" t="str">
        <f t="shared" si="18"/>
        <v/>
      </c>
      <c r="J58" s="111"/>
    </row>
    <row r="59" spans="1:10" x14ac:dyDescent="0.2">
      <c r="A59" s="149">
        <f t="shared" si="19"/>
        <v>18</v>
      </c>
      <c r="B59" s="151"/>
      <c r="C59" s="132"/>
      <c r="D59" s="184" t="str">
        <f t="shared" si="13"/>
        <v/>
      </c>
      <c r="E59" s="185" t="str">
        <f t="shared" si="14"/>
        <v/>
      </c>
      <c r="F59" s="186" t="str">
        <f t="shared" si="15"/>
        <v/>
      </c>
      <c r="G59" s="9" t="str">
        <f t="shared" si="16"/>
        <v/>
      </c>
      <c r="H59" s="186" t="str">
        <f t="shared" si="17"/>
        <v/>
      </c>
      <c r="I59" s="187" t="str">
        <f t="shared" si="18"/>
        <v/>
      </c>
      <c r="J59" s="111"/>
    </row>
    <row r="60" spans="1:10" x14ac:dyDescent="0.2">
      <c r="A60" s="149">
        <f t="shared" si="19"/>
        <v>19</v>
      </c>
      <c r="B60" s="151"/>
      <c r="C60" s="132"/>
      <c r="D60" s="184" t="str">
        <f t="shared" si="13"/>
        <v/>
      </c>
      <c r="E60" s="185" t="str">
        <f t="shared" si="14"/>
        <v/>
      </c>
      <c r="F60" s="186" t="str">
        <f t="shared" si="15"/>
        <v/>
      </c>
      <c r="G60" s="9" t="str">
        <f t="shared" si="16"/>
        <v/>
      </c>
      <c r="H60" s="186" t="str">
        <f t="shared" si="17"/>
        <v/>
      </c>
      <c r="I60" s="187" t="str">
        <f t="shared" si="18"/>
        <v/>
      </c>
      <c r="J60" s="111"/>
    </row>
    <row r="61" spans="1:10" x14ac:dyDescent="0.2">
      <c r="A61" s="149">
        <f t="shared" si="19"/>
        <v>20</v>
      </c>
      <c r="B61" s="151"/>
      <c r="C61" s="132"/>
      <c r="D61" s="184" t="str">
        <f t="shared" si="13"/>
        <v/>
      </c>
      <c r="E61" s="185" t="str">
        <f t="shared" si="14"/>
        <v/>
      </c>
      <c r="F61" s="186" t="str">
        <f t="shared" si="15"/>
        <v/>
      </c>
      <c r="G61" s="9" t="str">
        <f t="shared" si="16"/>
        <v/>
      </c>
      <c r="H61" s="186" t="str">
        <f t="shared" si="17"/>
        <v/>
      </c>
      <c r="I61" s="187" t="str">
        <f t="shared" si="18"/>
        <v/>
      </c>
      <c r="J61" s="111"/>
    </row>
    <row r="62" spans="1:10" x14ac:dyDescent="0.2">
      <c r="A62" s="149">
        <f t="shared" si="19"/>
        <v>21</v>
      </c>
      <c r="B62" s="151"/>
      <c r="C62" s="132"/>
      <c r="D62" s="184" t="str">
        <f t="shared" si="13"/>
        <v/>
      </c>
      <c r="E62" s="185" t="str">
        <f t="shared" si="14"/>
        <v/>
      </c>
      <c r="F62" s="186" t="str">
        <f t="shared" si="15"/>
        <v/>
      </c>
      <c r="G62" s="9" t="str">
        <f t="shared" si="16"/>
        <v/>
      </c>
      <c r="H62" s="186" t="str">
        <f t="shared" si="17"/>
        <v/>
      </c>
      <c r="I62" s="187" t="str">
        <f t="shared" si="18"/>
        <v/>
      </c>
      <c r="J62" s="111"/>
    </row>
    <row r="63" spans="1:10" x14ac:dyDescent="0.2">
      <c r="A63" s="188" t="s">
        <v>6424</v>
      </c>
      <c r="B63" s="189"/>
      <c r="C63" s="190"/>
      <c r="D63" s="184"/>
      <c r="E63" s="185"/>
      <c r="F63" s="186"/>
      <c r="G63" s="9"/>
      <c r="H63" s="191">
        <f>SUM(H42:H62)</f>
        <v>0</v>
      </c>
      <c r="I63" s="192">
        <f>SUM(I42:I62)</f>
        <v>0</v>
      </c>
      <c r="J63" s="111"/>
    </row>
    <row r="64" spans="1:10" ht="17" thickBot="1" x14ac:dyDescent="0.25">
      <c r="A64" s="137"/>
      <c r="B64" s="137"/>
      <c r="C64" s="137"/>
      <c r="D64" s="137"/>
      <c r="E64" s="137"/>
      <c r="F64" s="137"/>
      <c r="G64" s="137"/>
      <c r="H64" s="137"/>
      <c r="I64" s="137"/>
      <c r="J64" s="111"/>
    </row>
    <row r="65" spans="1:10" x14ac:dyDescent="0.2">
      <c r="A65" s="107"/>
      <c r="B65" s="108"/>
      <c r="C65" s="108"/>
      <c r="D65" s="109"/>
      <c r="E65" s="108"/>
      <c r="F65" s="108"/>
      <c r="G65" s="108"/>
      <c r="H65" s="108"/>
      <c r="I65" s="110"/>
      <c r="J65" s="111"/>
    </row>
    <row r="66" spans="1:10" x14ac:dyDescent="0.2">
      <c r="A66" s="193"/>
      <c r="B66" s="150"/>
      <c r="C66" s="150"/>
      <c r="D66" s="181" t="s">
        <v>6425</v>
      </c>
      <c r="E66" s="150"/>
      <c r="F66" s="150"/>
      <c r="G66" s="150"/>
      <c r="H66" s="150"/>
      <c r="I66" s="194"/>
      <c r="J66" s="111"/>
    </row>
    <row r="67" spans="1:10" ht="28" x14ac:dyDescent="0.2">
      <c r="A67" s="195"/>
      <c r="B67" s="142" t="s">
        <v>5726</v>
      </c>
      <c r="C67" s="142" t="s">
        <v>9</v>
      </c>
      <c r="D67" s="182" t="s">
        <v>7</v>
      </c>
      <c r="E67" s="142" t="s">
        <v>0</v>
      </c>
      <c r="F67" s="142" t="s">
        <v>1</v>
      </c>
      <c r="G67" s="183"/>
      <c r="H67" s="144" t="s">
        <v>5934</v>
      </c>
      <c r="I67" s="196" t="s">
        <v>5709</v>
      </c>
      <c r="J67" s="111"/>
    </row>
    <row r="68" spans="1:10" x14ac:dyDescent="0.2">
      <c r="A68" s="197">
        <v>1</v>
      </c>
      <c r="B68" s="151"/>
      <c r="C68" s="132"/>
      <c r="D68" s="184" t="str">
        <f t="shared" ref="D68:D88" si="20">IFERROR(VLOOKUP(B68,Item,3,0),"")</f>
        <v/>
      </c>
      <c r="E68" s="185" t="str">
        <f t="shared" ref="E68:E88" si="21">IFERROR(VLOOKUP(RIGHT(B68,4),Size,2,0),"")</f>
        <v/>
      </c>
      <c r="F68" s="186" t="str">
        <f t="shared" ref="F68:F88" si="22">IFERROR(VLOOKUP(B68,Item,6,0),"")</f>
        <v/>
      </c>
      <c r="G68" s="9" t="str">
        <f t="shared" ref="G68:G88" si="23">IFERROR(VLOOKUP(B68,Item,7,0),"")</f>
        <v/>
      </c>
      <c r="H68" s="186" t="str">
        <f t="shared" ref="H68:H88" si="24">IFERROR(C68*G68,"")</f>
        <v/>
      </c>
      <c r="I68" s="198" t="str">
        <f t="shared" ref="I68:I88" si="25">IF(B68="","",IFERROR(VLOOKUP(B68,Item,9,0),"")*C68)</f>
        <v/>
      </c>
      <c r="J68" s="111"/>
    </row>
    <row r="69" spans="1:10" x14ac:dyDescent="0.2">
      <c r="A69" s="197">
        <f>A68+1</f>
        <v>2</v>
      </c>
      <c r="B69" s="151"/>
      <c r="C69" s="132"/>
      <c r="D69" s="184" t="str">
        <f t="shared" si="20"/>
        <v/>
      </c>
      <c r="E69" s="185" t="str">
        <f t="shared" si="21"/>
        <v/>
      </c>
      <c r="F69" s="186" t="str">
        <f t="shared" si="22"/>
        <v/>
      </c>
      <c r="G69" s="9" t="str">
        <f t="shared" si="23"/>
        <v/>
      </c>
      <c r="H69" s="186" t="str">
        <f t="shared" si="24"/>
        <v/>
      </c>
      <c r="I69" s="198" t="str">
        <f t="shared" si="25"/>
        <v/>
      </c>
      <c r="J69" s="111"/>
    </row>
    <row r="70" spans="1:10" x14ac:dyDescent="0.2">
      <c r="A70" s="197">
        <f t="shared" ref="A70:A88" si="26">A69+1</f>
        <v>3</v>
      </c>
      <c r="B70" s="151"/>
      <c r="C70" s="132"/>
      <c r="D70" s="184" t="str">
        <f t="shared" si="20"/>
        <v/>
      </c>
      <c r="E70" s="185" t="str">
        <f t="shared" si="21"/>
        <v/>
      </c>
      <c r="F70" s="186" t="str">
        <f t="shared" si="22"/>
        <v/>
      </c>
      <c r="G70" s="9" t="str">
        <f t="shared" si="23"/>
        <v/>
      </c>
      <c r="H70" s="186" t="str">
        <f t="shared" si="24"/>
        <v/>
      </c>
      <c r="I70" s="198" t="str">
        <f t="shared" si="25"/>
        <v/>
      </c>
      <c r="J70" s="111"/>
    </row>
    <row r="71" spans="1:10" x14ac:dyDescent="0.2">
      <c r="A71" s="197">
        <f t="shared" si="26"/>
        <v>4</v>
      </c>
      <c r="B71" s="151"/>
      <c r="C71" s="132"/>
      <c r="D71" s="184" t="str">
        <f t="shared" si="20"/>
        <v/>
      </c>
      <c r="E71" s="185" t="str">
        <f t="shared" si="21"/>
        <v/>
      </c>
      <c r="F71" s="186" t="str">
        <f t="shared" si="22"/>
        <v/>
      </c>
      <c r="G71" s="9" t="str">
        <f t="shared" si="23"/>
        <v/>
      </c>
      <c r="H71" s="186" t="str">
        <f t="shared" si="24"/>
        <v/>
      </c>
      <c r="I71" s="198" t="str">
        <f t="shared" si="25"/>
        <v/>
      </c>
      <c r="J71" s="111"/>
    </row>
    <row r="72" spans="1:10" x14ac:dyDescent="0.2">
      <c r="A72" s="197">
        <f t="shared" si="26"/>
        <v>5</v>
      </c>
      <c r="B72" s="151"/>
      <c r="C72" s="132"/>
      <c r="D72" s="184" t="str">
        <f t="shared" si="20"/>
        <v/>
      </c>
      <c r="E72" s="185" t="str">
        <f t="shared" si="21"/>
        <v/>
      </c>
      <c r="F72" s="186" t="str">
        <f t="shared" si="22"/>
        <v/>
      </c>
      <c r="G72" s="9" t="str">
        <f t="shared" si="23"/>
        <v/>
      </c>
      <c r="H72" s="186" t="str">
        <f t="shared" si="24"/>
        <v/>
      </c>
      <c r="I72" s="198" t="str">
        <f t="shared" si="25"/>
        <v/>
      </c>
      <c r="J72" s="111"/>
    </row>
    <row r="73" spans="1:10" x14ac:dyDescent="0.2">
      <c r="A73" s="197">
        <f t="shared" si="26"/>
        <v>6</v>
      </c>
      <c r="B73" s="151"/>
      <c r="C73" s="132"/>
      <c r="D73" s="184" t="str">
        <f t="shared" si="20"/>
        <v/>
      </c>
      <c r="E73" s="185" t="str">
        <f t="shared" si="21"/>
        <v/>
      </c>
      <c r="F73" s="186" t="str">
        <f t="shared" si="22"/>
        <v/>
      </c>
      <c r="G73" s="9" t="str">
        <f t="shared" si="23"/>
        <v/>
      </c>
      <c r="H73" s="186" t="str">
        <f t="shared" si="24"/>
        <v/>
      </c>
      <c r="I73" s="198" t="str">
        <f t="shared" si="25"/>
        <v/>
      </c>
      <c r="J73" s="111"/>
    </row>
    <row r="74" spans="1:10" x14ac:dyDescent="0.2">
      <c r="A74" s="197">
        <f t="shared" si="26"/>
        <v>7</v>
      </c>
      <c r="B74" s="151"/>
      <c r="C74" s="132"/>
      <c r="D74" s="184" t="str">
        <f t="shared" si="20"/>
        <v/>
      </c>
      <c r="E74" s="185" t="str">
        <f t="shared" si="21"/>
        <v/>
      </c>
      <c r="F74" s="186" t="str">
        <f t="shared" si="22"/>
        <v/>
      </c>
      <c r="G74" s="9" t="str">
        <f t="shared" si="23"/>
        <v/>
      </c>
      <c r="H74" s="186" t="str">
        <f t="shared" si="24"/>
        <v/>
      </c>
      <c r="I74" s="198" t="str">
        <f t="shared" si="25"/>
        <v/>
      </c>
      <c r="J74" s="111"/>
    </row>
    <row r="75" spans="1:10" x14ac:dyDescent="0.2">
      <c r="A75" s="197">
        <f t="shared" si="26"/>
        <v>8</v>
      </c>
      <c r="B75" s="151"/>
      <c r="C75" s="132"/>
      <c r="D75" s="184" t="str">
        <f t="shared" si="20"/>
        <v/>
      </c>
      <c r="E75" s="185" t="str">
        <f t="shared" si="21"/>
        <v/>
      </c>
      <c r="F75" s="186" t="str">
        <f t="shared" si="22"/>
        <v/>
      </c>
      <c r="G75" s="9" t="str">
        <f t="shared" si="23"/>
        <v/>
      </c>
      <c r="H75" s="186" t="str">
        <f t="shared" si="24"/>
        <v/>
      </c>
      <c r="I75" s="198" t="str">
        <f t="shared" si="25"/>
        <v/>
      </c>
      <c r="J75" s="111"/>
    </row>
    <row r="76" spans="1:10" x14ac:dyDescent="0.2">
      <c r="A76" s="197">
        <f t="shared" si="26"/>
        <v>9</v>
      </c>
      <c r="B76" s="151"/>
      <c r="C76" s="132"/>
      <c r="D76" s="184" t="str">
        <f t="shared" si="20"/>
        <v/>
      </c>
      <c r="E76" s="185" t="str">
        <f t="shared" si="21"/>
        <v/>
      </c>
      <c r="F76" s="186" t="str">
        <f t="shared" si="22"/>
        <v/>
      </c>
      <c r="G76" s="9" t="str">
        <f t="shared" si="23"/>
        <v/>
      </c>
      <c r="H76" s="186" t="str">
        <f t="shared" si="24"/>
        <v/>
      </c>
      <c r="I76" s="198" t="str">
        <f t="shared" si="25"/>
        <v/>
      </c>
      <c r="J76" s="111"/>
    </row>
    <row r="77" spans="1:10" x14ac:dyDescent="0.2">
      <c r="A77" s="197">
        <f t="shared" si="26"/>
        <v>10</v>
      </c>
      <c r="B77" s="151"/>
      <c r="C77" s="132"/>
      <c r="D77" s="184" t="str">
        <f t="shared" si="20"/>
        <v/>
      </c>
      <c r="E77" s="185" t="str">
        <f t="shared" si="21"/>
        <v/>
      </c>
      <c r="F77" s="186" t="str">
        <f t="shared" si="22"/>
        <v/>
      </c>
      <c r="G77" s="9" t="str">
        <f t="shared" si="23"/>
        <v/>
      </c>
      <c r="H77" s="186" t="str">
        <f t="shared" si="24"/>
        <v/>
      </c>
      <c r="I77" s="198" t="str">
        <f t="shared" si="25"/>
        <v/>
      </c>
      <c r="J77" s="111"/>
    </row>
    <row r="78" spans="1:10" x14ac:dyDescent="0.2">
      <c r="A78" s="197">
        <f t="shared" si="26"/>
        <v>11</v>
      </c>
      <c r="B78" s="151"/>
      <c r="C78" s="132"/>
      <c r="D78" s="184" t="str">
        <f t="shared" si="20"/>
        <v/>
      </c>
      <c r="E78" s="185" t="str">
        <f t="shared" si="21"/>
        <v/>
      </c>
      <c r="F78" s="186" t="str">
        <f t="shared" si="22"/>
        <v/>
      </c>
      <c r="G78" s="9" t="str">
        <f t="shared" si="23"/>
        <v/>
      </c>
      <c r="H78" s="186" t="str">
        <f t="shared" si="24"/>
        <v/>
      </c>
      <c r="I78" s="198" t="str">
        <f t="shared" si="25"/>
        <v/>
      </c>
      <c r="J78" s="111"/>
    </row>
    <row r="79" spans="1:10" x14ac:dyDescent="0.2">
      <c r="A79" s="197">
        <f t="shared" si="26"/>
        <v>12</v>
      </c>
      <c r="B79" s="151"/>
      <c r="C79" s="132"/>
      <c r="D79" s="184" t="str">
        <f t="shared" si="20"/>
        <v/>
      </c>
      <c r="E79" s="185" t="str">
        <f t="shared" si="21"/>
        <v/>
      </c>
      <c r="F79" s="186" t="str">
        <f t="shared" si="22"/>
        <v/>
      </c>
      <c r="G79" s="9" t="str">
        <f t="shared" si="23"/>
        <v/>
      </c>
      <c r="H79" s="186" t="str">
        <f t="shared" si="24"/>
        <v/>
      </c>
      <c r="I79" s="198" t="str">
        <f t="shared" si="25"/>
        <v/>
      </c>
      <c r="J79" s="111"/>
    </row>
    <row r="80" spans="1:10" x14ac:dyDescent="0.2">
      <c r="A80" s="197">
        <f t="shared" si="26"/>
        <v>13</v>
      </c>
      <c r="B80" s="151"/>
      <c r="C80" s="132"/>
      <c r="D80" s="184" t="str">
        <f t="shared" si="20"/>
        <v/>
      </c>
      <c r="E80" s="185" t="str">
        <f t="shared" si="21"/>
        <v/>
      </c>
      <c r="F80" s="186" t="str">
        <f t="shared" si="22"/>
        <v/>
      </c>
      <c r="G80" s="9" t="str">
        <f t="shared" si="23"/>
        <v/>
      </c>
      <c r="H80" s="186" t="str">
        <f t="shared" si="24"/>
        <v/>
      </c>
      <c r="I80" s="198" t="str">
        <f t="shared" si="25"/>
        <v/>
      </c>
      <c r="J80" s="111"/>
    </row>
    <row r="81" spans="1:10" x14ac:dyDescent="0.2">
      <c r="A81" s="197">
        <f t="shared" si="26"/>
        <v>14</v>
      </c>
      <c r="B81" s="151"/>
      <c r="C81" s="132"/>
      <c r="D81" s="184" t="str">
        <f t="shared" si="20"/>
        <v/>
      </c>
      <c r="E81" s="185" t="str">
        <f t="shared" si="21"/>
        <v/>
      </c>
      <c r="F81" s="186" t="str">
        <f t="shared" si="22"/>
        <v/>
      </c>
      <c r="G81" s="9" t="str">
        <f t="shared" si="23"/>
        <v/>
      </c>
      <c r="H81" s="186" t="str">
        <f t="shared" si="24"/>
        <v/>
      </c>
      <c r="I81" s="198" t="str">
        <f t="shared" si="25"/>
        <v/>
      </c>
      <c r="J81" s="111"/>
    </row>
    <row r="82" spans="1:10" x14ac:dyDescent="0.2">
      <c r="A82" s="197">
        <f t="shared" si="26"/>
        <v>15</v>
      </c>
      <c r="B82" s="151"/>
      <c r="C82" s="132"/>
      <c r="D82" s="184" t="str">
        <f t="shared" si="20"/>
        <v/>
      </c>
      <c r="E82" s="185" t="str">
        <f t="shared" si="21"/>
        <v/>
      </c>
      <c r="F82" s="186" t="str">
        <f t="shared" si="22"/>
        <v/>
      </c>
      <c r="G82" s="9" t="str">
        <f t="shared" si="23"/>
        <v/>
      </c>
      <c r="H82" s="186" t="str">
        <f t="shared" si="24"/>
        <v/>
      </c>
      <c r="I82" s="198" t="str">
        <f t="shared" si="25"/>
        <v/>
      </c>
      <c r="J82" s="111"/>
    </row>
    <row r="83" spans="1:10" x14ac:dyDescent="0.2">
      <c r="A83" s="197">
        <f t="shared" si="26"/>
        <v>16</v>
      </c>
      <c r="B83" s="151"/>
      <c r="C83" s="132"/>
      <c r="D83" s="184" t="str">
        <f t="shared" si="20"/>
        <v/>
      </c>
      <c r="E83" s="185" t="str">
        <f t="shared" si="21"/>
        <v/>
      </c>
      <c r="F83" s="186" t="str">
        <f t="shared" si="22"/>
        <v/>
      </c>
      <c r="G83" s="9" t="str">
        <f t="shared" si="23"/>
        <v/>
      </c>
      <c r="H83" s="186" t="str">
        <f t="shared" si="24"/>
        <v/>
      </c>
      <c r="I83" s="198" t="str">
        <f t="shared" si="25"/>
        <v/>
      </c>
      <c r="J83" s="111"/>
    </row>
    <row r="84" spans="1:10" x14ac:dyDescent="0.2">
      <c r="A84" s="197">
        <f t="shared" si="26"/>
        <v>17</v>
      </c>
      <c r="B84" s="151"/>
      <c r="C84" s="132"/>
      <c r="D84" s="184" t="str">
        <f t="shared" si="20"/>
        <v/>
      </c>
      <c r="E84" s="185" t="str">
        <f t="shared" si="21"/>
        <v/>
      </c>
      <c r="F84" s="186" t="str">
        <f t="shared" si="22"/>
        <v/>
      </c>
      <c r="G84" s="9" t="str">
        <f t="shared" si="23"/>
        <v/>
      </c>
      <c r="H84" s="186" t="str">
        <f t="shared" si="24"/>
        <v/>
      </c>
      <c r="I84" s="198" t="str">
        <f t="shared" si="25"/>
        <v/>
      </c>
      <c r="J84" s="111"/>
    </row>
    <row r="85" spans="1:10" x14ac:dyDescent="0.2">
      <c r="A85" s="197">
        <f t="shared" si="26"/>
        <v>18</v>
      </c>
      <c r="B85" s="151"/>
      <c r="C85" s="132"/>
      <c r="D85" s="184" t="str">
        <f t="shared" si="20"/>
        <v/>
      </c>
      <c r="E85" s="185" t="str">
        <f t="shared" si="21"/>
        <v/>
      </c>
      <c r="F85" s="186" t="str">
        <f t="shared" si="22"/>
        <v/>
      </c>
      <c r="G85" s="9" t="str">
        <f t="shared" si="23"/>
        <v/>
      </c>
      <c r="H85" s="186" t="str">
        <f t="shared" si="24"/>
        <v/>
      </c>
      <c r="I85" s="198" t="str">
        <f t="shared" si="25"/>
        <v/>
      </c>
      <c r="J85" s="111"/>
    </row>
    <row r="86" spans="1:10" x14ac:dyDescent="0.2">
      <c r="A86" s="197">
        <f t="shared" si="26"/>
        <v>19</v>
      </c>
      <c r="B86" s="151"/>
      <c r="C86" s="132"/>
      <c r="D86" s="184" t="str">
        <f t="shared" si="20"/>
        <v/>
      </c>
      <c r="E86" s="185" t="str">
        <f t="shared" si="21"/>
        <v/>
      </c>
      <c r="F86" s="186" t="str">
        <f t="shared" si="22"/>
        <v/>
      </c>
      <c r="G86" s="9" t="str">
        <f t="shared" si="23"/>
        <v/>
      </c>
      <c r="H86" s="186" t="str">
        <f t="shared" si="24"/>
        <v/>
      </c>
      <c r="I86" s="198" t="str">
        <f t="shared" si="25"/>
        <v/>
      </c>
      <c r="J86" s="111"/>
    </row>
    <row r="87" spans="1:10" x14ac:dyDescent="0.2">
      <c r="A87" s="197">
        <f t="shared" si="26"/>
        <v>20</v>
      </c>
      <c r="B87" s="151"/>
      <c r="C87" s="132"/>
      <c r="D87" s="184" t="str">
        <f t="shared" si="20"/>
        <v/>
      </c>
      <c r="E87" s="185" t="str">
        <f t="shared" si="21"/>
        <v/>
      </c>
      <c r="F87" s="186" t="str">
        <f t="shared" si="22"/>
        <v/>
      </c>
      <c r="G87" s="9" t="str">
        <f t="shared" si="23"/>
        <v/>
      </c>
      <c r="H87" s="186" t="str">
        <f t="shared" si="24"/>
        <v/>
      </c>
      <c r="I87" s="198" t="str">
        <f t="shared" si="25"/>
        <v/>
      </c>
      <c r="J87" s="111"/>
    </row>
    <row r="88" spans="1:10" x14ac:dyDescent="0.2">
      <c r="A88" s="197">
        <f t="shared" si="26"/>
        <v>21</v>
      </c>
      <c r="B88" s="151"/>
      <c r="C88" s="132"/>
      <c r="D88" s="184" t="str">
        <f t="shared" si="20"/>
        <v/>
      </c>
      <c r="E88" s="185" t="str">
        <f t="shared" si="21"/>
        <v/>
      </c>
      <c r="F88" s="186" t="str">
        <f t="shared" si="22"/>
        <v/>
      </c>
      <c r="G88" s="9" t="str">
        <f t="shared" si="23"/>
        <v/>
      </c>
      <c r="H88" s="186" t="str">
        <f t="shared" si="24"/>
        <v/>
      </c>
      <c r="I88" s="198" t="str">
        <f t="shared" si="25"/>
        <v/>
      </c>
      <c r="J88" s="111"/>
    </row>
    <row r="89" spans="1:10" ht="17" thickBot="1" x14ac:dyDescent="0.25">
      <c r="A89" s="199" t="s">
        <v>6426</v>
      </c>
      <c r="B89" s="200"/>
      <c r="C89" s="201"/>
      <c r="D89" s="202"/>
      <c r="E89" s="203"/>
      <c r="F89" s="204"/>
      <c r="G89" s="205"/>
      <c r="H89" s="206">
        <f>SUM(H68:H88)</f>
        <v>0</v>
      </c>
      <c r="I89" s="207">
        <f>SUM(I68:I88)</f>
        <v>0</v>
      </c>
      <c r="J89" s="111"/>
    </row>
    <row r="90" spans="1:10" x14ac:dyDescent="0.2">
      <c r="A90" s="208"/>
      <c r="B90" s="208"/>
      <c r="C90" s="208"/>
      <c r="D90" s="208"/>
      <c r="E90" s="208"/>
      <c r="F90" s="208"/>
      <c r="G90" s="208"/>
      <c r="H90" s="208"/>
      <c r="I90" s="208"/>
      <c r="J90" s="209"/>
    </row>
    <row r="91" spans="1:10" x14ac:dyDescent="0.2">
      <c r="A91" s="208"/>
      <c r="B91" s="208"/>
      <c r="C91" s="208"/>
      <c r="D91" s="208"/>
      <c r="E91" s="208"/>
      <c r="F91" s="208"/>
      <c r="G91" s="208"/>
      <c r="H91" s="208"/>
      <c r="I91" s="208"/>
      <c r="J91" s="209"/>
    </row>
    <row r="92" spans="1:10" x14ac:dyDescent="0.2">
      <c r="A92" s="208"/>
      <c r="B92" s="208"/>
      <c r="C92" s="208"/>
      <c r="D92" s="208"/>
      <c r="E92" s="208"/>
      <c r="F92" s="208"/>
      <c r="G92" s="208"/>
      <c r="H92" s="208"/>
      <c r="I92" s="208"/>
      <c r="J92" s="209"/>
    </row>
    <row r="93" spans="1:10" x14ac:dyDescent="0.2">
      <c r="A93" s="208"/>
      <c r="B93" s="208"/>
      <c r="C93" s="208"/>
      <c r="D93" s="208"/>
      <c r="E93" s="208"/>
      <c r="F93" s="208"/>
      <c r="G93" s="208"/>
      <c r="H93" s="208"/>
      <c r="I93" s="208"/>
      <c r="J93" s="209"/>
    </row>
    <row r="94" spans="1:10" x14ac:dyDescent="0.2">
      <c r="A94" s="208"/>
      <c r="B94" s="208"/>
      <c r="C94" s="208"/>
      <c r="D94" s="208"/>
      <c r="E94" s="208"/>
      <c r="F94" s="208"/>
      <c r="G94" s="208"/>
      <c r="H94" s="208"/>
      <c r="I94" s="208"/>
      <c r="J94" s="209"/>
    </row>
    <row r="95" spans="1:10" x14ac:dyDescent="0.2">
      <c r="A95" s="208"/>
      <c r="B95" s="208"/>
      <c r="C95" s="208"/>
      <c r="D95" s="208"/>
      <c r="E95" s="208"/>
      <c r="F95" s="208"/>
      <c r="G95" s="208"/>
      <c r="H95" s="208"/>
      <c r="I95" s="208"/>
      <c r="J95" s="209"/>
    </row>
    <row r="96" spans="1:10" x14ac:dyDescent="0.2">
      <c r="A96" s="208"/>
      <c r="B96" s="208"/>
      <c r="C96" s="208"/>
      <c r="D96" s="208"/>
      <c r="E96" s="208"/>
      <c r="F96" s="208"/>
      <c r="G96" s="208"/>
      <c r="H96" s="208"/>
      <c r="I96" s="208"/>
      <c r="J96" s="209"/>
    </row>
    <row r="97" spans="1:10" x14ac:dyDescent="0.2">
      <c r="A97" s="208"/>
      <c r="B97" s="208"/>
      <c r="C97" s="208"/>
      <c r="D97" s="208"/>
      <c r="E97" s="208"/>
      <c r="F97" s="208"/>
      <c r="G97" s="208"/>
      <c r="H97" s="208"/>
      <c r="I97" s="208"/>
      <c r="J97" s="209"/>
    </row>
    <row r="98" spans="1:10" x14ac:dyDescent="0.2">
      <c r="A98" s="208"/>
      <c r="B98" s="208"/>
      <c r="C98" s="208"/>
      <c r="D98" s="208"/>
      <c r="E98" s="208"/>
      <c r="F98" s="208"/>
      <c r="G98" s="208"/>
      <c r="H98" s="208"/>
      <c r="I98" s="208"/>
      <c r="J98" s="209"/>
    </row>
    <row r="99" spans="1:10" x14ac:dyDescent="0.2">
      <c r="A99" s="208"/>
      <c r="B99" s="208"/>
      <c r="C99" s="208"/>
      <c r="D99" s="208"/>
      <c r="E99" s="208"/>
      <c r="F99" s="208"/>
      <c r="G99" s="208"/>
      <c r="H99" s="208"/>
      <c r="I99" s="208"/>
      <c r="J99" s="209"/>
    </row>
    <row r="100" spans="1:10" x14ac:dyDescent="0.2">
      <c r="A100" s="208"/>
      <c r="B100" s="208"/>
      <c r="C100" s="208"/>
      <c r="D100" s="208"/>
      <c r="E100" s="208"/>
      <c r="F100" s="208"/>
      <c r="G100" s="208"/>
      <c r="H100" s="208"/>
      <c r="I100" s="208"/>
      <c r="J100" s="209"/>
    </row>
    <row r="101" spans="1:10" x14ac:dyDescent="0.2">
      <c r="A101" s="208"/>
      <c r="B101" s="208"/>
      <c r="C101" s="208"/>
      <c r="D101" s="208"/>
      <c r="E101" s="208"/>
      <c r="F101" s="208"/>
      <c r="G101" s="208"/>
      <c r="H101" s="208"/>
      <c r="I101" s="208"/>
      <c r="J101" s="209"/>
    </row>
    <row r="102" spans="1:10" x14ac:dyDescent="0.2">
      <c r="A102" s="208"/>
      <c r="B102" s="208"/>
      <c r="C102" s="208"/>
      <c r="D102" s="208"/>
      <c r="E102" s="208"/>
      <c r="F102" s="208"/>
      <c r="G102" s="208"/>
      <c r="H102" s="208"/>
      <c r="I102" s="208"/>
      <c r="J102" s="209"/>
    </row>
    <row r="103" spans="1:10" x14ac:dyDescent="0.2">
      <c r="A103" s="208"/>
      <c r="B103" s="208"/>
      <c r="C103" s="208"/>
      <c r="D103" s="208"/>
      <c r="E103" s="208"/>
      <c r="F103" s="208"/>
      <c r="G103" s="208"/>
      <c r="H103" s="208"/>
      <c r="I103" s="208"/>
      <c r="J103" s="209"/>
    </row>
    <row r="104" spans="1:10" x14ac:dyDescent="0.2">
      <c r="A104" s="208"/>
      <c r="B104" s="208"/>
      <c r="C104" s="208"/>
      <c r="D104" s="208"/>
      <c r="E104" s="208"/>
      <c r="F104" s="208"/>
      <c r="G104" s="208"/>
      <c r="H104" s="208"/>
      <c r="I104" s="208"/>
      <c r="J104" s="209"/>
    </row>
    <row r="105" spans="1:10" x14ac:dyDescent="0.2">
      <c r="A105" s="208"/>
      <c r="B105" s="208"/>
      <c r="C105" s="208"/>
      <c r="D105" s="208"/>
      <c r="E105" s="208"/>
      <c r="F105" s="208"/>
      <c r="G105" s="208"/>
      <c r="H105" s="208"/>
      <c r="I105" s="208"/>
      <c r="J105" s="209"/>
    </row>
    <row r="106" spans="1:10" x14ac:dyDescent="0.2">
      <c r="A106" s="208"/>
      <c r="B106" s="208"/>
      <c r="C106" s="208"/>
      <c r="D106" s="208"/>
      <c r="E106" s="208"/>
      <c r="F106" s="208"/>
      <c r="G106" s="208"/>
      <c r="H106" s="208"/>
      <c r="I106" s="208"/>
      <c r="J106" s="209"/>
    </row>
    <row r="107" spans="1:10" x14ac:dyDescent="0.2">
      <c r="A107" s="208"/>
      <c r="B107" s="208"/>
      <c r="C107" s="208"/>
      <c r="D107" s="208"/>
      <c r="E107" s="208"/>
      <c r="F107" s="208"/>
      <c r="G107" s="208"/>
      <c r="H107" s="208"/>
      <c r="I107" s="208"/>
      <c r="J107" s="209"/>
    </row>
    <row r="108" spans="1:10" x14ac:dyDescent="0.2">
      <c r="A108" s="208"/>
      <c r="B108" s="208"/>
      <c r="C108" s="208"/>
      <c r="D108" s="208"/>
      <c r="E108" s="208"/>
      <c r="F108" s="208"/>
      <c r="G108" s="208"/>
      <c r="H108" s="208"/>
      <c r="I108" s="208"/>
      <c r="J108" s="209"/>
    </row>
    <row r="109" spans="1:10" x14ac:dyDescent="0.2">
      <c r="A109" s="208"/>
      <c r="B109" s="208"/>
      <c r="C109" s="208"/>
      <c r="D109" s="208"/>
      <c r="E109" s="208"/>
      <c r="F109" s="208"/>
      <c r="G109" s="208"/>
      <c r="H109" s="208"/>
      <c r="I109" s="208"/>
      <c r="J109" s="209"/>
    </row>
    <row r="110" spans="1:10" x14ac:dyDescent="0.2">
      <c r="A110" s="208"/>
      <c r="B110" s="208"/>
      <c r="C110" s="208"/>
      <c r="D110" s="208"/>
      <c r="E110" s="208"/>
      <c r="F110" s="208"/>
      <c r="G110" s="208"/>
      <c r="H110" s="208"/>
      <c r="I110" s="208"/>
      <c r="J110" s="209"/>
    </row>
    <row r="111" spans="1:10" x14ac:dyDescent="0.2">
      <c r="A111" s="208"/>
      <c r="B111" s="208"/>
      <c r="C111" s="208"/>
      <c r="D111" s="208"/>
      <c r="E111" s="208"/>
      <c r="F111" s="208"/>
      <c r="G111" s="208"/>
      <c r="H111" s="208"/>
      <c r="I111" s="208"/>
      <c r="J111" s="209"/>
    </row>
    <row r="112" spans="1:10" x14ac:dyDescent="0.2">
      <c r="A112" s="208"/>
      <c r="B112" s="208"/>
      <c r="C112" s="208"/>
      <c r="D112" s="208"/>
      <c r="E112" s="208"/>
      <c r="F112" s="208"/>
      <c r="G112" s="208"/>
      <c r="H112" s="208"/>
      <c r="I112" s="208"/>
      <c r="J112" s="209"/>
    </row>
    <row r="113" spans="1:10" x14ac:dyDescent="0.2">
      <c r="A113" s="208"/>
      <c r="B113" s="208"/>
      <c r="C113" s="208"/>
      <c r="D113" s="208"/>
      <c r="E113" s="208"/>
      <c r="F113" s="208"/>
      <c r="G113" s="208"/>
      <c r="H113" s="208"/>
      <c r="I113" s="208"/>
      <c r="J113" s="209"/>
    </row>
    <row r="114" spans="1:10" x14ac:dyDescent="0.2">
      <c r="A114" s="208"/>
      <c r="B114" s="208"/>
      <c r="C114" s="208"/>
      <c r="D114" s="208"/>
      <c r="E114" s="208"/>
      <c r="F114" s="208"/>
      <c r="G114" s="208"/>
      <c r="H114" s="208"/>
      <c r="I114" s="208"/>
      <c r="J114" s="209"/>
    </row>
    <row r="115" spans="1:10" x14ac:dyDescent="0.2">
      <c r="A115" s="208"/>
      <c r="B115" s="208"/>
      <c r="C115" s="208"/>
      <c r="D115" s="208"/>
      <c r="E115" s="208"/>
      <c r="F115" s="208"/>
      <c r="G115" s="208"/>
      <c r="H115" s="208"/>
      <c r="I115" s="208"/>
      <c r="J115" s="209"/>
    </row>
    <row r="116" spans="1:10" x14ac:dyDescent="0.2">
      <c r="A116" s="208"/>
      <c r="B116" s="208"/>
      <c r="C116" s="208"/>
      <c r="D116" s="208"/>
      <c r="E116" s="208"/>
      <c r="F116" s="208"/>
      <c r="G116" s="208"/>
      <c r="H116" s="208"/>
      <c r="I116" s="208"/>
      <c r="J116" s="209"/>
    </row>
    <row r="117" spans="1:10" x14ac:dyDescent="0.2">
      <c r="A117" s="208"/>
      <c r="B117" s="208"/>
      <c r="C117" s="208"/>
      <c r="D117" s="208"/>
      <c r="E117" s="208"/>
      <c r="F117" s="208"/>
      <c r="G117" s="208"/>
      <c r="H117" s="208"/>
      <c r="I117" s="208"/>
      <c r="J117" s="209"/>
    </row>
    <row r="118" spans="1:10" x14ac:dyDescent="0.2">
      <c r="A118" s="208"/>
      <c r="B118" s="208"/>
      <c r="C118" s="208"/>
      <c r="D118" s="208"/>
      <c r="E118" s="208"/>
      <c r="F118" s="208"/>
      <c r="G118" s="208"/>
      <c r="H118" s="208"/>
      <c r="I118" s="208"/>
      <c r="J118" s="209"/>
    </row>
    <row r="119" spans="1:10" x14ac:dyDescent="0.2">
      <c r="A119" s="208"/>
      <c r="B119" s="208"/>
      <c r="C119" s="208"/>
      <c r="D119" s="208"/>
      <c r="E119" s="208"/>
      <c r="F119" s="208"/>
      <c r="G119" s="208"/>
      <c r="H119" s="208"/>
      <c r="I119" s="208"/>
      <c r="J119" s="209"/>
    </row>
    <row r="120" spans="1:10" x14ac:dyDescent="0.2">
      <c r="A120" s="208"/>
      <c r="B120" s="208"/>
      <c r="C120" s="208"/>
      <c r="D120" s="208"/>
      <c r="E120" s="208"/>
      <c r="F120" s="208"/>
      <c r="G120" s="208"/>
      <c r="H120" s="208"/>
      <c r="I120" s="208"/>
      <c r="J120" s="209"/>
    </row>
    <row r="121" spans="1:10" x14ac:dyDescent="0.2">
      <c r="A121" s="208"/>
      <c r="B121" s="208"/>
      <c r="C121" s="208"/>
      <c r="D121" s="208"/>
      <c r="E121" s="208"/>
      <c r="F121" s="208"/>
      <c r="G121" s="208"/>
      <c r="H121" s="208"/>
      <c r="I121" s="208"/>
    </row>
    <row r="122" spans="1:10" x14ac:dyDescent="0.2">
      <c r="A122" s="208"/>
      <c r="B122" s="208"/>
      <c r="C122" s="208"/>
      <c r="D122" s="208"/>
      <c r="E122" s="208"/>
      <c r="F122" s="208"/>
      <c r="G122" s="208"/>
      <c r="H122" s="208"/>
      <c r="I122" s="208"/>
    </row>
    <row r="123" spans="1:10" x14ac:dyDescent="0.2">
      <c r="A123" s="208"/>
      <c r="B123" s="208"/>
      <c r="C123" s="208"/>
      <c r="D123" s="208"/>
      <c r="E123" s="208"/>
      <c r="F123" s="208"/>
      <c r="G123" s="208"/>
      <c r="H123" s="208"/>
      <c r="I123" s="208"/>
    </row>
    <row r="124" spans="1:10" x14ac:dyDescent="0.2">
      <c r="A124" s="208"/>
      <c r="B124" s="208"/>
      <c r="C124" s="208"/>
      <c r="D124" s="208"/>
      <c r="E124" s="208"/>
      <c r="F124" s="208"/>
      <c r="G124" s="208"/>
      <c r="H124" s="208"/>
      <c r="I124" s="208"/>
    </row>
    <row r="125" spans="1:10" x14ac:dyDescent="0.2">
      <c r="A125" s="208"/>
      <c r="B125" s="208"/>
      <c r="C125" s="208"/>
      <c r="D125" s="208"/>
      <c r="E125" s="208"/>
      <c r="F125" s="208"/>
      <c r="G125" s="208"/>
      <c r="H125" s="208"/>
      <c r="I125" s="208"/>
    </row>
    <row r="126" spans="1:10" x14ac:dyDescent="0.2">
      <c r="A126" s="208"/>
      <c r="B126" s="208"/>
      <c r="C126" s="208"/>
      <c r="D126" s="208"/>
      <c r="E126" s="208"/>
      <c r="F126" s="208"/>
      <c r="G126" s="208"/>
      <c r="H126" s="208"/>
      <c r="I126" s="208"/>
    </row>
    <row r="127" spans="1:10" x14ac:dyDescent="0.2">
      <c r="A127" s="208"/>
      <c r="B127" s="208"/>
      <c r="C127" s="208"/>
      <c r="D127" s="208"/>
      <c r="E127" s="208"/>
      <c r="F127" s="208"/>
      <c r="G127" s="208"/>
      <c r="H127" s="208"/>
      <c r="I127" s="208"/>
    </row>
    <row r="128" spans="1:10" x14ac:dyDescent="0.2">
      <c r="A128" s="208"/>
      <c r="B128" s="208"/>
      <c r="C128" s="208"/>
      <c r="D128" s="208"/>
      <c r="E128" s="208"/>
      <c r="F128" s="208"/>
      <c r="G128" s="208"/>
      <c r="H128" s="208"/>
      <c r="I128" s="208"/>
    </row>
    <row r="129" spans="1:9" x14ac:dyDescent="0.2">
      <c r="A129" s="208"/>
      <c r="B129" s="208"/>
      <c r="C129" s="208"/>
      <c r="D129" s="208"/>
      <c r="E129" s="208"/>
      <c r="F129" s="208"/>
      <c r="G129" s="208"/>
      <c r="H129" s="208"/>
      <c r="I129" s="208"/>
    </row>
    <row r="130" spans="1:9" x14ac:dyDescent="0.2">
      <c r="A130" s="208"/>
      <c r="B130" s="208"/>
      <c r="C130" s="208"/>
      <c r="D130" s="208"/>
      <c r="E130" s="208"/>
      <c r="F130" s="208"/>
      <c r="G130" s="208"/>
      <c r="H130" s="208"/>
      <c r="I130" s="208"/>
    </row>
    <row r="131" spans="1:9" x14ac:dyDescent="0.2">
      <c r="A131" s="208"/>
      <c r="B131" s="208"/>
      <c r="C131" s="208"/>
      <c r="D131" s="208"/>
      <c r="E131" s="208"/>
      <c r="F131" s="208"/>
      <c r="G131" s="208"/>
      <c r="H131" s="208"/>
      <c r="I131" s="208"/>
    </row>
    <row r="132" spans="1:9" x14ac:dyDescent="0.2">
      <c r="A132" s="208"/>
      <c r="B132" s="208"/>
      <c r="C132" s="208"/>
      <c r="D132" s="208"/>
      <c r="E132" s="208"/>
      <c r="F132" s="208"/>
      <c r="G132" s="208"/>
      <c r="H132" s="208"/>
      <c r="I132" s="208"/>
    </row>
    <row r="133" spans="1:9" x14ac:dyDescent="0.2">
      <c r="A133" s="208"/>
      <c r="B133" s="208"/>
      <c r="C133" s="208"/>
      <c r="D133" s="208"/>
      <c r="E133" s="208"/>
      <c r="F133" s="208"/>
      <c r="G133" s="208"/>
      <c r="H133" s="208"/>
      <c r="I133" s="208"/>
    </row>
    <row r="134" spans="1:9" x14ac:dyDescent="0.2">
      <c r="A134" s="208"/>
      <c r="B134" s="208"/>
      <c r="C134" s="208"/>
      <c r="D134" s="208"/>
      <c r="E134" s="208"/>
      <c r="F134" s="208"/>
      <c r="G134" s="208"/>
      <c r="H134" s="208"/>
      <c r="I134" s="208"/>
    </row>
    <row r="135" spans="1:9" x14ac:dyDescent="0.2">
      <c r="A135" s="208"/>
      <c r="B135" s="208"/>
      <c r="C135" s="208"/>
      <c r="D135" s="208"/>
      <c r="E135" s="208"/>
      <c r="F135" s="208"/>
      <c r="G135" s="208"/>
      <c r="H135" s="208"/>
      <c r="I135" s="208"/>
    </row>
    <row r="136" spans="1:9" x14ac:dyDescent="0.2">
      <c r="A136" s="208"/>
      <c r="B136" s="208"/>
      <c r="C136" s="208"/>
      <c r="D136" s="208"/>
      <c r="E136" s="208"/>
      <c r="F136" s="208"/>
      <c r="G136" s="208"/>
      <c r="H136" s="208"/>
      <c r="I136" s="208"/>
    </row>
    <row r="137" spans="1:9" x14ac:dyDescent="0.2">
      <c r="A137" s="208"/>
      <c r="B137" s="208"/>
      <c r="C137" s="208"/>
      <c r="D137" s="208"/>
      <c r="E137" s="208"/>
      <c r="F137" s="208"/>
      <c r="G137" s="208"/>
      <c r="H137" s="208"/>
      <c r="I137" s="208"/>
    </row>
    <row r="138" spans="1:9" x14ac:dyDescent="0.2">
      <c r="A138" s="208"/>
      <c r="B138" s="208"/>
      <c r="C138" s="208"/>
      <c r="D138" s="208"/>
      <c r="E138" s="208"/>
      <c r="F138" s="208"/>
      <c r="G138" s="208"/>
      <c r="H138" s="208"/>
      <c r="I138" s="208"/>
    </row>
    <row r="139" spans="1:9" x14ac:dyDescent="0.2">
      <c r="A139" s="208"/>
      <c r="B139" s="208"/>
      <c r="C139" s="208"/>
      <c r="D139" s="208"/>
      <c r="E139" s="208"/>
      <c r="F139" s="208"/>
      <c r="G139" s="208"/>
      <c r="H139" s="208"/>
      <c r="I139" s="208"/>
    </row>
    <row r="140" spans="1:9" x14ac:dyDescent="0.2">
      <c r="A140" s="208"/>
      <c r="B140" s="208"/>
      <c r="C140" s="208"/>
      <c r="D140" s="208"/>
      <c r="E140" s="208"/>
      <c r="F140" s="208"/>
      <c r="G140" s="208"/>
      <c r="H140" s="208"/>
      <c r="I140" s="208"/>
    </row>
    <row r="141" spans="1:9" x14ac:dyDescent="0.2">
      <c r="A141" s="208"/>
      <c r="B141" s="208"/>
      <c r="C141" s="208"/>
      <c r="D141" s="208"/>
      <c r="E141" s="208"/>
      <c r="F141" s="208"/>
      <c r="G141" s="208"/>
      <c r="H141" s="208"/>
      <c r="I141" s="208"/>
    </row>
    <row r="142" spans="1:9" x14ac:dyDescent="0.2">
      <c r="A142" s="208"/>
      <c r="B142" s="208"/>
      <c r="C142" s="208"/>
      <c r="D142" s="208"/>
      <c r="E142" s="208"/>
      <c r="F142" s="208"/>
      <c r="G142" s="208"/>
      <c r="H142" s="208"/>
      <c r="I142" s="208"/>
    </row>
    <row r="143" spans="1:9" x14ac:dyDescent="0.2">
      <c r="A143" s="208"/>
      <c r="B143" s="208"/>
      <c r="C143" s="208"/>
      <c r="D143" s="208"/>
      <c r="E143" s="208"/>
      <c r="F143" s="208"/>
      <c r="G143" s="208"/>
      <c r="H143" s="208"/>
      <c r="I143" s="208"/>
    </row>
    <row r="144" spans="1:9" x14ac:dyDescent="0.2">
      <c r="A144" s="208"/>
      <c r="B144" s="208"/>
      <c r="C144" s="208"/>
      <c r="D144" s="208"/>
      <c r="E144" s="208"/>
      <c r="F144" s="208"/>
      <c r="G144" s="208"/>
      <c r="H144" s="208"/>
      <c r="I144" s="208"/>
    </row>
    <row r="145" spans="1:9" x14ac:dyDescent="0.2">
      <c r="A145" s="208"/>
      <c r="B145" s="208"/>
      <c r="C145" s="208"/>
      <c r="D145" s="208"/>
      <c r="E145" s="208"/>
      <c r="F145" s="208"/>
      <c r="G145" s="208"/>
      <c r="H145" s="208"/>
      <c r="I145" s="208"/>
    </row>
    <row r="146" spans="1:9" x14ac:dyDescent="0.2">
      <c r="A146" s="208"/>
      <c r="B146" s="208"/>
      <c r="C146" s="208"/>
      <c r="D146" s="208"/>
      <c r="E146" s="208"/>
      <c r="F146" s="208"/>
      <c r="G146" s="208"/>
      <c r="H146" s="208"/>
      <c r="I146" s="208"/>
    </row>
    <row r="147" spans="1:9" x14ac:dyDescent="0.2">
      <c r="A147" s="208"/>
      <c r="B147" s="208"/>
      <c r="C147" s="208"/>
      <c r="D147" s="208"/>
      <c r="E147" s="208"/>
      <c r="F147" s="208"/>
      <c r="G147" s="208"/>
      <c r="H147" s="208"/>
      <c r="I147" s="208"/>
    </row>
    <row r="148" spans="1:9" x14ac:dyDescent="0.2">
      <c r="A148" s="208"/>
      <c r="B148" s="208"/>
      <c r="C148" s="208"/>
      <c r="D148" s="208"/>
      <c r="E148" s="208"/>
      <c r="F148" s="208"/>
      <c r="G148" s="208"/>
      <c r="H148" s="208"/>
      <c r="I148" s="208"/>
    </row>
    <row r="149" spans="1:9" x14ac:dyDescent="0.2">
      <c r="A149" s="208"/>
      <c r="B149" s="208"/>
      <c r="C149" s="208"/>
      <c r="D149" s="208"/>
      <c r="E149" s="208"/>
      <c r="F149" s="208"/>
      <c r="G149" s="208"/>
      <c r="H149" s="208"/>
      <c r="I149" s="208"/>
    </row>
    <row r="150" spans="1:9" x14ac:dyDescent="0.2">
      <c r="A150" s="208"/>
      <c r="B150" s="208"/>
      <c r="C150" s="208"/>
      <c r="D150" s="208"/>
      <c r="E150" s="208"/>
      <c r="F150" s="208"/>
      <c r="G150" s="208"/>
      <c r="H150" s="208"/>
      <c r="I150" s="208"/>
    </row>
    <row r="151" spans="1:9" x14ac:dyDescent="0.2">
      <c r="A151" s="208"/>
      <c r="B151" s="208"/>
      <c r="C151" s="208"/>
      <c r="D151" s="208"/>
      <c r="E151" s="208"/>
      <c r="F151" s="208"/>
      <c r="G151" s="208"/>
      <c r="H151" s="208"/>
      <c r="I151" s="208"/>
    </row>
    <row r="152" spans="1:9" x14ac:dyDescent="0.2">
      <c r="A152" s="208"/>
      <c r="B152" s="208"/>
      <c r="C152" s="208"/>
      <c r="D152" s="208"/>
      <c r="E152" s="208"/>
      <c r="F152" s="208"/>
      <c r="G152" s="208"/>
      <c r="H152" s="208"/>
      <c r="I152" s="208"/>
    </row>
    <row r="153" spans="1:9" x14ac:dyDescent="0.2">
      <c r="A153" s="208"/>
      <c r="B153" s="208"/>
      <c r="C153" s="208"/>
      <c r="D153" s="208"/>
      <c r="E153" s="208"/>
      <c r="F153" s="208"/>
      <c r="G153" s="208"/>
      <c r="H153" s="208"/>
      <c r="I153" s="208"/>
    </row>
    <row r="154" spans="1:9" x14ac:dyDescent="0.2">
      <c r="A154" s="208"/>
      <c r="B154" s="208"/>
      <c r="C154" s="208"/>
      <c r="D154" s="208"/>
      <c r="E154" s="208"/>
      <c r="F154" s="208"/>
      <c r="G154" s="208"/>
      <c r="H154" s="208"/>
      <c r="I154" s="208"/>
    </row>
    <row r="155" spans="1:9" x14ac:dyDescent="0.2">
      <c r="A155" s="208"/>
      <c r="B155" s="208"/>
      <c r="C155" s="208"/>
      <c r="D155" s="208"/>
      <c r="E155" s="208"/>
      <c r="F155" s="208"/>
      <c r="G155" s="208"/>
      <c r="H155" s="208"/>
      <c r="I155" s="208"/>
    </row>
    <row r="156" spans="1:9" x14ac:dyDescent="0.2">
      <c r="A156" s="208"/>
      <c r="B156" s="208"/>
      <c r="C156" s="208"/>
      <c r="D156" s="208"/>
      <c r="E156" s="208"/>
      <c r="F156" s="208"/>
      <c r="G156" s="208"/>
      <c r="H156" s="208"/>
      <c r="I156" s="208"/>
    </row>
    <row r="157" spans="1:9" x14ac:dyDescent="0.2">
      <c r="A157" s="208"/>
      <c r="B157" s="208"/>
      <c r="C157" s="208"/>
      <c r="D157" s="208"/>
      <c r="E157" s="208"/>
      <c r="F157" s="208"/>
      <c r="G157" s="208"/>
      <c r="H157" s="208"/>
      <c r="I157" s="208"/>
    </row>
    <row r="158" spans="1:9" x14ac:dyDescent="0.2">
      <c r="A158" s="208"/>
      <c r="B158" s="208"/>
      <c r="C158" s="208"/>
      <c r="D158" s="208"/>
      <c r="E158" s="208"/>
      <c r="F158" s="208"/>
      <c r="G158" s="208"/>
      <c r="H158" s="208"/>
      <c r="I158" s="208"/>
    </row>
    <row r="159" spans="1:9" x14ac:dyDescent="0.2">
      <c r="A159" s="208"/>
      <c r="B159" s="208"/>
      <c r="C159" s="208"/>
      <c r="D159" s="208"/>
      <c r="E159" s="208"/>
      <c r="F159" s="208"/>
      <c r="G159" s="208"/>
      <c r="H159" s="208"/>
      <c r="I159" s="208"/>
    </row>
    <row r="160" spans="1:9" x14ac:dyDescent="0.2">
      <c r="A160" s="208"/>
      <c r="B160" s="208"/>
      <c r="C160" s="208"/>
      <c r="D160" s="208"/>
      <c r="E160" s="208"/>
      <c r="F160" s="208"/>
      <c r="G160" s="208"/>
      <c r="H160" s="208"/>
      <c r="I160" s="208"/>
    </row>
    <row r="161" spans="1:9" x14ac:dyDescent="0.2">
      <c r="A161" s="208"/>
      <c r="B161" s="208"/>
      <c r="C161" s="208"/>
      <c r="D161" s="208"/>
      <c r="E161" s="208"/>
      <c r="F161" s="208"/>
      <c r="G161" s="208"/>
      <c r="H161" s="208"/>
      <c r="I161" s="208"/>
    </row>
    <row r="162" spans="1:9" x14ac:dyDescent="0.2">
      <c r="A162" s="208"/>
      <c r="B162" s="208"/>
      <c r="C162" s="208"/>
      <c r="D162" s="208"/>
      <c r="E162" s="208"/>
      <c r="F162" s="208"/>
      <c r="G162" s="208"/>
      <c r="H162" s="208"/>
      <c r="I162" s="208"/>
    </row>
    <row r="163" spans="1:9" x14ac:dyDescent="0.2">
      <c r="A163" s="208"/>
      <c r="B163" s="208"/>
      <c r="C163" s="208"/>
      <c r="D163" s="208"/>
      <c r="E163" s="208"/>
      <c r="F163" s="208"/>
      <c r="G163" s="208"/>
      <c r="H163" s="208"/>
      <c r="I163" s="208"/>
    </row>
    <row r="164" spans="1:9" x14ac:dyDescent="0.2">
      <c r="A164" s="208"/>
      <c r="B164" s="208"/>
      <c r="C164" s="208"/>
      <c r="D164" s="208"/>
      <c r="E164" s="208"/>
      <c r="F164" s="208"/>
      <c r="G164" s="208"/>
      <c r="H164" s="208"/>
      <c r="I164" s="208"/>
    </row>
    <row r="165" spans="1:9" x14ac:dyDescent="0.2">
      <c r="A165" s="208"/>
      <c r="B165" s="208"/>
      <c r="C165" s="208"/>
      <c r="D165" s="208"/>
      <c r="E165" s="208"/>
      <c r="F165" s="208"/>
      <c r="G165" s="208"/>
      <c r="H165" s="208"/>
      <c r="I165" s="208"/>
    </row>
    <row r="166" spans="1:9" x14ac:dyDescent="0.2">
      <c r="A166" s="208"/>
      <c r="B166" s="208"/>
      <c r="C166" s="208"/>
      <c r="D166" s="208"/>
      <c r="E166" s="208"/>
      <c r="F166" s="208"/>
      <c r="G166" s="208"/>
      <c r="H166" s="208"/>
      <c r="I166" s="208"/>
    </row>
    <row r="167" spans="1:9" x14ac:dyDescent="0.2">
      <c r="A167" s="208"/>
      <c r="B167" s="208"/>
      <c r="C167" s="208"/>
      <c r="D167" s="208"/>
      <c r="E167" s="208"/>
      <c r="F167" s="208"/>
      <c r="G167" s="208"/>
      <c r="H167" s="208"/>
      <c r="I167" s="208"/>
    </row>
    <row r="168" spans="1:9" x14ac:dyDescent="0.2">
      <c r="A168" s="208"/>
      <c r="B168" s="208"/>
      <c r="C168" s="208"/>
      <c r="D168" s="208"/>
      <c r="E168" s="208"/>
      <c r="F168" s="208"/>
      <c r="G168" s="208"/>
      <c r="H168" s="208"/>
      <c r="I168" s="208"/>
    </row>
    <row r="169" spans="1:9" x14ac:dyDescent="0.2">
      <c r="A169" s="208"/>
      <c r="B169" s="208"/>
      <c r="C169" s="208"/>
      <c r="D169" s="208"/>
      <c r="E169" s="208"/>
      <c r="F169" s="208"/>
      <c r="G169" s="208"/>
      <c r="H169" s="208"/>
      <c r="I169" s="208"/>
    </row>
    <row r="170" spans="1:9" x14ac:dyDescent="0.2">
      <c r="A170" s="208"/>
      <c r="B170" s="208"/>
      <c r="C170" s="208"/>
      <c r="D170" s="208"/>
      <c r="E170" s="208"/>
      <c r="F170" s="208"/>
      <c r="G170" s="208"/>
      <c r="H170" s="208"/>
      <c r="I170" s="208"/>
    </row>
    <row r="171" spans="1:9" x14ac:dyDescent="0.2">
      <c r="A171" s="208"/>
      <c r="B171" s="208"/>
      <c r="C171" s="208"/>
      <c r="D171" s="208"/>
      <c r="E171" s="208"/>
      <c r="F171" s="208"/>
      <c r="G171" s="208"/>
      <c r="H171" s="208"/>
      <c r="I171" s="208"/>
    </row>
    <row r="172" spans="1:9" x14ac:dyDescent="0.2">
      <c r="A172" s="208"/>
      <c r="B172" s="208"/>
      <c r="C172" s="208"/>
      <c r="D172" s="208"/>
      <c r="E172" s="208"/>
      <c r="F172" s="208"/>
      <c r="G172" s="208"/>
      <c r="H172" s="208"/>
      <c r="I172" s="208"/>
    </row>
    <row r="173" spans="1:9" x14ac:dyDescent="0.2">
      <c r="A173" s="208"/>
      <c r="B173" s="208"/>
      <c r="C173" s="208"/>
      <c r="D173" s="208"/>
      <c r="E173" s="208"/>
      <c r="F173" s="208"/>
      <c r="G173" s="208"/>
      <c r="H173" s="208"/>
      <c r="I173" s="208"/>
    </row>
    <row r="174" spans="1:9" x14ac:dyDescent="0.2">
      <c r="A174" s="208"/>
      <c r="B174" s="208"/>
      <c r="C174" s="208"/>
      <c r="D174" s="208"/>
      <c r="E174" s="208"/>
      <c r="F174" s="208"/>
      <c r="G174" s="208"/>
      <c r="H174" s="208"/>
      <c r="I174" s="208"/>
    </row>
    <row r="175" spans="1:9" x14ac:dyDescent="0.2">
      <c r="A175" s="208"/>
      <c r="B175" s="208"/>
      <c r="C175" s="208"/>
      <c r="D175" s="208"/>
      <c r="E175" s="208"/>
      <c r="F175" s="208"/>
      <c r="G175" s="208"/>
      <c r="H175" s="208"/>
      <c r="I175" s="208"/>
    </row>
    <row r="176" spans="1:9" x14ac:dyDescent="0.2">
      <c r="A176" s="208"/>
      <c r="B176" s="208"/>
      <c r="C176" s="208"/>
      <c r="D176" s="208"/>
      <c r="E176" s="208"/>
      <c r="F176" s="208"/>
      <c r="G176" s="208"/>
      <c r="H176" s="208"/>
      <c r="I176" s="208"/>
    </row>
    <row r="177" spans="1:9" x14ac:dyDescent="0.2">
      <c r="A177" s="208"/>
      <c r="B177" s="208"/>
      <c r="C177" s="208"/>
      <c r="D177" s="208"/>
      <c r="E177" s="208"/>
      <c r="F177" s="208"/>
      <c r="G177" s="208"/>
      <c r="H177" s="208"/>
      <c r="I177" s="208"/>
    </row>
    <row r="178" spans="1:9" x14ac:dyDescent="0.2">
      <c r="A178" s="208"/>
      <c r="B178" s="208"/>
      <c r="C178" s="208"/>
      <c r="D178" s="208"/>
      <c r="E178" s="208"/>
      <c r="F178" s="208"/>
      <c r="G178" s="208"/>
      <c r="H178" s="208"/>
      <c r="I178" s="208"/>
    </row>
    <row r="179" spans="1:9" x14ac:dyDescent="0.2">
      <c r="A179" s="208"/>
      <c r="B179" s="208"/>
      <c r="C179" s="208"/>
      <c r="D179" s="208"/>
      <c r="E179" s="208"/>
      <c r="F179" s="208"/>
      <c r="G179" s="208"/>
      <c r="H179" s="208"/>
      <c r="I179" s="208"/>
    </row>
    <row r="180" spans="1:9" x14ac:dyDescent="0.2">
      <c r="A180" s="208"/>
      <c r="B180" s="208"/>
      <c r="C180" s="208"/>
      <c r="D180" s="208"/>
      <c r="E180" s="208"/>
      <c r="F180" s="208"/>
      <c r="G180" s="208"/>
      <c r="H180" s="208"/>
      <c r="I180" s="208"/>
    </row>
    <row r="181" spans="1:9" x14ac:dyDescent="0.2">
      <c r="A181" s="208"/>
      <c r="B181" s="208"/>
      <c r="C181" s="208"/>
      <c r="D181" s="208"/>
      <c r="E181" s="208"/>
      <c r="F181" s="208"/>
      <c r="G181" s="208"/>
      <c r="H181" s="208"/>
      <c r="I181" s="208"/>
    </row>
    <row r="182" spans="1:9" x14ac:dyDescent="0.2">
      <c r="A182" s="208"/>
      <c r="B182" s="208"/>
      <c r="C182" s="208"/>
      <c r="D182" s="208"/>
      <c r="E182" s="208"/>
      <c r="F182" s="208"/>
      <c r="G182" s="208"/>
      <c r="H182" s="208"/>
      <c r="I182" s="208"/>
    </row>
    <row r="183" spans="1:9" x14ac:dyDescent="0.2">
      <c r="A183" s="208"/>
      <c r="B183" s="208"/>
      <c r="C183" s="208"/>
      <c r="D183" s="208"/>
      <c r="E183" s="208"/>
      <c r="F183" s="208"/>
      <c r="G183" s="208"/>
      <c r="H183" s="208"/>
      <c r="I183" s="208"/>
    </row>
    <row r="184" spans="1:9" x14ac:dyDescent="0.2">
      <c r="A184" s="208"/>
      <c r="B184" s="208"/>
      <c r="C184" s="208"/>
      <c r="D184" s="208"/>
      <c r="E184" s="208"/>
      <c r="F184" s="208"/>
      <c r="G184" s="208"/>
      <c r="H184" s="208"/>
      <c r="I184" s="208"/>
    </row>
    <row r="185" spans="1:9" x14ac:dyDescent="0.2">
      <c r="A185" s="208"/>
      <c r="B185" s="208"/>
      <c r="C185" s="208"/>
      <c r="D185" s="208"/>
      <c r="E185" s="208"/>
      <c r="F185" s="208"/>
      <c r="G185" s="208"/>
      <c r="H185" s="208"/>
      <c r="I185" s="208"/>
    </row>
    <row r="186" spans="1:9" x14ac:dyDescent="0.2">
      <c r="A186" s="208"/>
      <c r="B186" s="208"/>
      <c r="C186" s="208"/>
      <c r="D186" s="208"/>
      <c r="E186" s="208"/>
      <c r="F186" s="208"/>
      <c r="G186" s="208"/>
      <c r="H186" s="208"/>
      <c r="I186" s="208"/>
    </row>
    <row r="187" spans="1:9" x14ac:dyDescent="0.2">
      <c r="A187" s="208"/>
      <c r="B187" s="208"/>
      <c r="C187" s="208"/>
      <c r="D187" s="208"/>
      <c r="E187" s="208"/>
      <c r="F187" s="208"/>
      <c r="G187" s="208"/>
      <c r="H187" s="208"/>
      <c r="I187" s="208"/>
    </row>
    <row r="188" spans="1:9" x14ac:dyDescent="0.2">
      <c r="A188" s="208"/>
      <c r="B188" s="208"/>
      <c r="C188" s="208"/>
      <c r="D188" s="208"/>
      <c r="E188" s="208"/>
      <c r="F188" s="208"/>
      <c r="G188" s="208"/>
      <c r="H188" s="208"/>
      <c r="I188" s="208"/>
    </row>
    <row r="189" spans="1:9" x14ac:dyDescent="0.2">
      <c r="A189" s="208"/>
      <c r="B189" s="208"/>
      <c r="C189" s="208"/>
      <c r="D189" s="208"/>
      <c r="E189" s="208"/>
      <c r="F189" s="208"/>
      <c r="G189" s="208"/>
      <c r="H189" s="208"/>
      <c r="I189" s="208"/>
    </row>
    <row r="190" spans="1:9" x14ac:dyDescent="0.2">
      <c r="A190" s="208"/>
      <c r="B190" s="208"/>
      <c r="C190" s="208"/>
      <c r="D190" s="208"/>
      <c r="E190" s="208"/>
      <c r="F190" s="208"/>
      <c r="G190" s="208"/>
      <c r="H190" s="208"/>
      <c r="I190" s="208"/>
    </row>
    <row r="191" spans="1:9" x14ac:dyDescent="0.2">
      <c r="A191" s="208"/>
      <c r="B191" s="208"/>
      <c r="C191" s="208"/>
      <c r="D191" s="208"/>
      <c r="E191" s="208"/>
      <c r="F191" s="208"/>
      <c r="G191" s="208"/>
      <c r="H191" s="208"/>
      <c r="I191" s="208"/>
    </row>
    <row r="192" spans="1:9" x14ac:dyDescent="0.2">
      <c r="A192" s="208"/>
      <c r="B192" s="208"/>
      <c r="C192" s="208"/>
      <c r="D192" s="208"/>
      <c r="E192" s="208"/>
      <c r="F192" s="208"/>
      <c r="G192" s="208"/>
      <c r="H192" s="208"/>
      <c r="I192" s="208"/>
    </row>
    <row r="193" spans="1:9" x14ac:dyDescent="0.2">
      <c r="A193" s="208"/>
      <c r="B193" s="208"/>
      <c r="C193" s="208"/>
      <c r="D193" s="208"/>
      <c r="E193" s="208"/>
      <c r="F193" s="208"/>
      <c r="G193" s="208"/>
      <c r="H193" s="208"/>
      <c r="I193" s="208"/>
    </row>
    <row r="194" spans="1:9" x14ac:dyDescent="0.2">
      <c r="A194" s="208"/>
      <c r="B194" s="208"/>
      <c r="C194" s="208"/>
      <c r="D194" s="208"/>
      <c r="E194" s="208"/>
      <c r="F194" s="208"/>
      <c r="G194" s="208"/>
      <c r="H194" s="208"/>
      <c r="I194" s="208"/>
    </row>
    <row r="195" spans="1:9" x14ac:dyDescent="0.2">
      <c r="A195" s="208"/>
      <c r="B195" s="208"/>
      <c r="C195" s="208"/>
      <c r="D195" s="208"/>
      <c r="E195" s="208"/>
      <c r="F195" s="208"/>
      <c r="G195" s="208"/>
      <c r="H195" s="208"/>
      <c r="I195" s="208"/>
    </row>
    <row r="196" spans="1:9" x14ac:dyDescent="0.2">
      <c r="A196" s="208"/>
      <c r="B196" s="208"/>
      <c r="C196" s="208"/>
      <c r="D196" s="208"/>
      <c r="E196" s="208"/>
      <c r="F196" s="208"/>
      <c r="G196" s="208"/>
      <c r="H196" s="208"/>
      <c r="I196" s="208"/>
    </row>
    <row r="197" spans="1:9" x14ac:dyDescent="0.2">
      <c r="A197" s="208"/>
      <c r="B197" s="208"/>
      <c r="C197" s="208"/>
      <c r="D197" s="208"/>
      <c r="E197" s="208"/>
      <c r="F197" s="208"/>
      <c r="G197" s="208"/>
      <c r="H197" s="208"/>
      <c r="I197" s="208"/>
    </row>
    <row r="198" spans="1:9" x14ac:dyDescent="0.2">
      <c r="A198" s="208"/>
      <c r="B198" s="208"/>
      <c r="C198" s="208"/>
      <c r="D198" s="208"/>
      <c r="E198" s="208"/>
      <c r="F198" s="208"/>
      <c r="G198" s="208"/>
      <c r="H198" s="208"/>
      <c r="I198" s="208"/>
    </row>
    <row r="199" spans="1:9" x14ac:dyDescent="0.2">
      <c r="A199" s="208"/>
      <c r="B199" s="208"/>
      <c r="C199" s="208"/>
      <c r="D199" s="208"/>
      <c r="E199" s="208"/>
      <c r="F199" s="208"/>
      <c r="G199" s="208"/>
      <c r="H199" s="208"/>
      <c r="I199" s="208"/>
    </row>
    <row r="200" spans="1:9" x14ac:dyDescent="0.2">
      <c r="A200" s="208"/>
      <c r="B200" s="208"/>
      <c r="C200" s="208"/>
      <c r="D200" s="208"/>
      <c r="E200" s="208"/>
      <c r="F200" s="208"/>
      <c r="G200" s="208"/>
      <c r="H200" s="208"/>
      <c r="I200" s="208"/>
    </row>
    <row r="201" spans="1:9" x14ac:dyDescent="0.2">
      <c r="A201" s="208"/>
      <c r="B201" s="208"/>
      <c r="C201" s="208"/>
      <c r="D201" s="208"/>
      <c r="E201" s="208"/>
      <c r="F201" s="208"/>
      <c r="G201" s="208"/>
      <c r="H201" s="208"/>
      <c r="I201" s="208"/>
    </row>
    <row r="202" spans="1:9" x14ac:dyDescent="0.2">
      <c r="A202" s="208"/>
      <c r="B202" s="208"/>
      <c r="C202" s="208"/>
      <c r="D202" s="208"/>
      <c r="E202" s="208"/>
      <c r="F202" s="208"/>
      <c r="G202" s="208"/>
      <c r="H202" s="208"/>
      <c r="I202" s="208"/>
    </row>
    <row r="203" spans="1:9" x14ac:dyDescent="0.2">
      <c r="A203" s="208"/>
      <c r="B203" s="208"/>
      <c r="C203" s="208"/>
      <c r="D203" s="208"/>
      <c r="E203" s="208"/>
      <c r="F203" s="208"/>
      <c r="G203" s="208"/>
      <c r="H203" s="208"/>
      <c r="I203" s="208"/>
    </row>
    <row r="204" spans="1:9" x14ac:dyDescent="0.2">
      <c r="A204" s="208"/>
      <c r="B204" s="208"/>
      <c r="C204" s="208"/>
      <c r="D204" s="208"/>
      <c r="E204" s="208"/>
      <c r="F204" s="208"/>
      <c r="G204" s="208"/>
      <c r="H204" s="208"/>
      <c r="I204" s="208"/>
    </row>
    <row r="205" spans="1:9" x14ac:dyDescent="0.2">
      <c r="A205" s="208"/>
      <c r="B205" s="208"/>
      <c r="C205" s="208"/>
      <c r="D205" s="208"/>
      <c r="E205" s="208"/>
      <c r="F205" s="208"/>
      <c r="G205" s="208"/>
      <c r="H205" s="208"/>
      <c r="I205" s="208"/>
    </row>
    <row r="206" spans="1:9" x14ac:dyDescent="0.2">
      <c r="A206" s="208"/>
      <c r="B206" s="208"/>
      <c r="C206" s="208"/>
      <c r="D206" s="208"/>
      <c r="E206" s="208"/>
      <c r="F206" s="208"/>
      <c r="G206" s="208"/>
      <c r="H206" s="208"/>
      <c r="I206" s="208"/>
    </row>
    <row r="207" spans="1:9" x14ac:dyDescent="0.2">
      <c r="A207" s="208"/>
      <c r="B207" s="208"/>
      <c r="C207" s="208"/>
      <c r="D207" s="208"/>
      <c r="E207" s="208"/>
      <c r="F207" s="208"/>
      <c r="G207" s="208"/>
      <c r="H207" s="208"/>
      <c r="I207" s="208"/>
    </row>
    <row r="208" spans="1:9" x14ac:dyDescent="0.2">
      <c r="A208" s="208"/>
      <c r="B208" s="208"/>
      <c r="C208" s="208"/>
      <c r="D208" s="208"/>
      <c r="E208" s="208"/>
      <c r="F208" s="208"/>
      <c r="G208" s="208"/>
      <c r="H208" s="208"/>
      <c r="I208" s="208"/>
    </row>
    <row r="209" spans="1:9" x14ac:dyDescent="0.2">
      <c r="A209" s="208"/>
      <c r="B209" s="208"/>
      <c r="C209" s="208"/>
      <c r="D209" s="208"/>
      <c r="E209" s="208"/>
      <c r="F209" s="208"/>
      <c r="G209" s="208"/>
      <c r="H209" s="208"/>
      <c r="I209" s="208"/>
    </row>
    <row r="210" spans="1:9" x14ac:dyDescent="0.2">
      <c r="A210" s="208"/>
      <c r="B210" s="208"/>
      <c r="C210" s="208"/>
      <c r="D210" s="208"/>
      <c r="E210" s="208"/>
      <c r="F210" s="208"/>
      <c r="G210" s="208"/>
      <c r="H210" s="208"/>
      <c r="I210" s="208"/>
    </row>
    <row r="211" spans="1:9" x14ac:dyDescent="0.2">
      <c r="A211" s="208"/>
      <c r="B211" s="208"/>
      <c r="C211" s="208"/>
      <c r="D211" s="208"/>
      <c r="E211" s="208"/>
      <c r="F211" s="208"/>
      <c r="G211" s="208"/>
      <c r="H211" s="208"/>
      <c r="I211" s="208"/>
    </row>
    <row r="212" spans="1:9" x14ac:dyDescent="0.2">
      <c r="A212" s="208"/>
      <c r="B212" s="208"/>
      <c r="C212" s="208"/>
      <c r="D212" s="208"/>
      <c r="E212" s="208"/>
      <c r="F212" s="208"/>
      <c r="G212" s="208"/>
      <c r="H212" s="208"/>
      <c r="I212" s="208"/>
    </row>
    <row r="213" spans="1:9" x14ac:dyDescent="0.2">
      <c r="A213" s="208"/>
      <c r="B213" s="208"/>
      <c r="C213" s="208"/>
      <c r="D213" s="208"/>
      <c r="E213" s="208"/>
      <c r="F213" s="208"/>
      <c r="G213" s="208"/>
      <c r="H213" s="208"/>
      <c r="I213" s="208"/>
    </row>
    <row r="214" spans="1:9" x14ac:dyDescent="0.2">
      <c r="A214" s="208"/>
      <c r="B214" s="208"/>
      <c r="C214" s="208"/>
      <c r="D214" s="208"/>
      <c r="E214" s="208"/>
      <c r="F214" s="208"/>
      <c r="G214" s="208"/>
      <c r="H214" s="208"/>
      <c r="I214" s="208"/>
    </row>
    <row r="215" spans="1:9" x14ac:dyDescent="0.2">
      <c r="A215" s="208"/>
      <c r="B215" s="208"/>
      <c r="C215" s="208"/>
      <c r="D215" s="208"/>
      <c r="E215" s="208"/>
      <c r="F215" s="208"/>
      <c r="G215" s="208"/>
      <c r="H215" s="208"/>
      <c r="I215" s="208"/>
    </row>
    <row r="216" spans="1:9" x14ac:dyDescent="0.2">
      <c r="A216" s="208"/>
      <c r="B216" s="208"/>
      <c r="C216" s="208"/>
      <c r="D216" s="208"/>
      <c r="E216" s="208"/>
      <c r="F216" s="208"/>
      <c r="G216" s="208"/>
      <c r="H216" s="208"/>
      <c r="I216" s="208"/>
    </row>
    <row r="217" spans="1:9" x14ac:dyDescent="0.2">
      <c r="A217" s="208"/>
      <c r="B217" s="208"/>
      <c r="C217" s="208"/>
      <c r="D217" s="208"/>
      <c r="E217" s="208"/>
      <c r="F217" s="208"/>
      <c r="G217" s="208"/>
      <c r="H217" s="208"/>
      <c r="I217" s="208"/>
    </row>
    <row r="218" spans="1:9" x14ac:dyDescent="0.2">
      <c r="A218" s="208"/>
      <c r="B218" s="208"/>
      <c r="C218" s="208"/>
      <c r="D218" s="208"/>
      <c r="E218" s="208"/>
      <c r="F218" s="208"/>
      <c r="G218" s="208"/>
      <c r="H218" s="208"/>
      <c r="I218" s="208"/>
    </row>
    <row r="219" spans="1:9" x14ac:dyDescent="0.2">
      <c r="A219" s="208"/>
      <c r="B219" s="208"/>
      <c r="C219" s="208"/>
      <c r="D219" s="208"/>
      <c r="E219" s="208"/>
      <c r="F219" s="208"/>
      <c r="G219" s="208"/>
      <c r="H219" s="208"/>
      <c r="I219" s="208"/>
    </row>
    <row r="220" spans="1:9" x14ac:dyDescent="0.2">
      <c r="A220" s="208"/>
      <c r="B220" s="208"/>
      <c r="C220" s="208"/>
      <c r="D220" s="208"/>
      <c r="E220" s="208"/>
      <c r="F220" s="208"/>
      <c r="G220" s="208"/>
      <c r="H220" s="208"/>
      <c r="I220" s="208"/>
    </row>
    <row r="221" spans="1:9" x14ac:dyDescent="0.2">
      <c r="A221" s="208"/>
      <c r="B221" s="208"/>
      <c r="C221" s="208"/>
      <c r="D221" s="208"/>
      <c r="E221" s="208"/>
      <c r="F221" s="208"/>
      <c r="G221" s="208"/>
      <c r="H221" s="208"/>
      <c r="I221" s="208"/>
    </row>
    <row r="222" spans="1:9" x14ac:dyDescent="0.2">
      <c r="A222" s="208"/>
      <c r="B222" s="208"/>
      <c r="C222" s="208"/>
      <c r="D222" s="208"/>
      <c r="E222" s="208"/>
      <c r="F222" s="208"/>
      <c r="G222" s="208"/>
      <c r="H222" s="208"/>
      <c r="I222" s="208"/>
    </row>
    <row r="223" spans="1:9" x14ac:dyDescent="0.2">
      <c r="A223" s="208"/>
      <c r="B223" s="208"/>
      <c r="C223" s="208"/>
      <c r="D223" s="208"/>
      <c r="E223" s="208"/>
      <c r="F223" s="208"/>
      <c r="G223" s="208"/>
      <c r="H223" s="208"/>
      <c r="I223" s="208"/>
    </row>
    <row r="224" spans="1:9" x14ac:dyDescent="0.2">
      <c r="A224" s="208"/>
      <c r="B224" s="208"/>
      <c r="C224" s="208"/>
      <c r="D224" s="208"/>
      <c r="E224" s="208"/>
      <c r="F224" s="208"/>
      <c r="G224" s="208"/>
      <c r="H224" s="208"/>
      <c r="I224" s="208"/>
    </row>
    <row r="225" spans="1:9" x14ac:dyDescent="0.2">
      <c r="A225" s="208"/>
      <c r="B225" s="208"/>
      <c r="C225" s="208"/>
      <c r="D225" s="208"/>
      <c r="E225" s="208"/>
      <c r="F225" s="208"/>
      <c r="G225" s="208"/>
      <c r="H225" s="208"/>
      <c r="I225" s="208"/>
    </row>
    <row r="226" spans="1:9" x14ac:dyDescent="0.2">
      <c r="A226" s="208"/>
      <c r="B226" s="208"/>
      <c r="C226" s="208"/>
      <c r="D226" s="208"/>
      <c r="E226" s="208"/>
      <c r="F226" s="208"/>
      <c r="G226" s="208"/>
      <c r="H226" s="208"/>
      <c r="I226" s="208"/>
    </row>
    <row r="227" spans="1:9" x14ac:dyDescent="0.2">
      <c r="A227" s="208"/>
      <c r="B227" s="208"/>
      <c r="C227" s="208"/>
      <c r="D227" s="208"/>
      <c r="E227" s="208"/>
      <c r="F227" s="208"/>
      <c r="G227" s="208"/>
      <c r="H227" s="208"/>
      <c r="I227" s="208"/>
    </row>
    <row r="228" spans="1:9" x14ac:dyDescent="0.2">
      <c r="A228" s="208"/>
      <c r="B228" s="208"/>
      <c r="C228" s="208"/>
      <c r="D228" s="208"/>
      <c r="E228" s="208"/>
      <c r="F228" s="208"/>
      <c r="G228" s="208"/>
      <c r="H228" s="208"/>
      <c r="I228" s="208"/>
    </row>
    <row r="229" spans="1:9" x14ac:dyDescent="0.2">
      <c r="A229" s="208"/>
      <c r="B229" s="208"/>
      <c r="C229" s="208"/>
      <c r="D229" s="208"/>
      <c r="E229" s="208"/>
      <c r="F229" s="208"/>
      <c r="G229" s="208"/>
      <c r="H229" s="208"/>
      <c r="I229" s="208"/>
    </row>
    <row r="230" spans="1:9" x14ac:dyDescent="0.2">
      <c r="A230" s="208"/>
      <c r="B230" s="208"/>
      <c r="C230" s="208"/>
      <c r="D230" s="208"/>
      <c r="E230" s="208"/>
      <c r="F230" s="208"/>
      <c r="G230" s="208"/>
      <c r="H230" s="208"/>
      <c r="I230" s="208"/>
    </row>
    <row r="231" spans="1:9" x14ac:dyDescent="0.2">
      <c r="A231" s="208"/>
      <c r="B231" s="208"/>
      <c r="C231" s="208"/>
      <c r="D231" s="208"/>
      <c r="E231" s="208"/>
      <c r="F231" s="208"/>
      <c r="G231" s="208"/>
      <c r="H231" s="208"/>
      <c r="I231" s="208"/>
    </row>
    <row r="232" spans="1:9" x14ac:dyDescent="0.2">
      <c r="A232" s="208"/>
      <c r="B232" s="208"/>
      <c r="C232" s="208"/>
      <c r="D232" s="208"/>
      <c r="E232" s="208"/>
      <c r="F232" s="208"/>
      <c r="G232" s="208"/>
      <c r="H232" s="208"/>
      <c r="I232" s="208"/>
    </row>
    <row r="233" spans="1:9" x14ac:dyDescent="0.2">
      <c r="A233" s="208"/>
      <c r="B233" s="208"/>
      <c r="C233" s="208"/>
      <c r="D233" s="208"/>
      <c r="E233" s="208"/>
      <c r="F233" s="208"/>
      <c r="G233" s="208"/>
      <c r="H233" s="208"/>
      <c r="I233" s="208"/>
    </row>
    <row r="234" spans="1:9" x14ac:dyDescent="0.2">
      <c r="A234" s="208"/>
      <c r="B234" s="208"/>
      <c r="C234" s="208"/>
      <c r="D234" s="208"/>
      <c r="E234" s="208"/>
      <c r="F234" s="208"/>
      <c r="G234" s="208"/>
      <c r="H234" s="208"/>
      <c r="I234" s="208"/>
    </row>
    <row r="235" spans="1:9" x14ac:dyDescent="0.2">
      <c r="A235" s="208"/>
      <c r="B235" s="208"/>
      <c r="C235" s="208"/>
      <c r="D235" s="208"/>
      <c r="E235" s="208"/>
      <c r="F235" s="208"/>
      <c r="G235" s="208"/>
      <c r="H235" s="208"/>
      <c r="I235" s="208"/>
    </row>
    <row r="236" spans="1:9" x14ac:dyDescent="0.2">
      <c r="A236" s="208"/>
      <c r="B236" s="208"/>
      <c r="C236" s="208"/>
      <c r="D236" s="208"/>
      <c r="E236" s="208"/>
      <c r="F236" s="208"/>
      <c r="G236" s="208"/>
      <c r="H236" s="208"/>
      <c r="I236" s="208"/>
    </row>
    <row r="237" spans="1:9" x14ac:dyDescent="0.2">
      <c r="A237" s="208"/>
      <c r="B237" s="208"/>
      <c r="C237" s="208"/>
      <c r="D237" s="208"/>
      <c r="E237" s="208"/>
      <c r="F237" s="208"/>
      <c r="G237" s="208"/>
      <c r="H237" s="208"/>
      <c r="I237" s="208"/>
    </row>
    <row r="238" spans="1:9" x14ac:dyDescent="0.2">
      <c r="A238" s="208"/>
      <c r="B238" s="208"/>
      <c r="C238" s="208"/>
      <c r="D238" s="208"/>
      <c r="E238" s="208"/>
      <c r="F238" s="208"/>
      <c r="G238" s="208"/>
      <c r="H238" s="208"/>
      <c r="I238" s="208"/>
    </row>
    <row r="239" spans="1:9" x14ac:dyDescent="0.2">
      <c r="A239" s="208"/>
      <c r="B239" s="208"/>
      <c r="C239" s="208"/>
      <c r="D239" s="208"/>
      <c r="E239" s="208"/>
      <c r="F239" s="208"/>
      <c r="G239" s="208"/>
      <c r="H239" s="208"/>
      <c r="I239" s="208"/>
    </row>
    <row r="240" spans="1:9" x14ac:dyDescent="0.2">
      <c r="A240" s="208"/>
      <c r="B240" s="208"/>
      <c r="C240" s="208"/>
      <c r="D240" s="208"/>
      <c r="E240" s="208"/>
      <c r="F240" s="208"/>
      <c r="G240" s="208"/>
      <c r="H240" s="208"/>
      <c r="I240" s="208"/>
    </row>
    <row r="241" spans="1:9" x14ac:dyDescent="0.2">
      <c r="A241" s="208"/>
      <c r="B241" s="208"/>
      <c r="C241" s="208"/>
      <c r="D241" s="208"/>
      <c r="E241" s="208"/>
      <c r="F241" s="208"/>
      <c r="G241" s="208"/>
      <c r="H241" s="208"/>
      <c r="I241" s="208"/>
    </row>
    <row r="242" spans="1:9" x14ac:dyDescent="0.2">
      <c r="A242" s="208"/>
      <c r="B242" s="208"/>
      <c r="C242" s="208"/>
      <c r="D242" s="208"/>
      <c r="E242" s="208"/>
      <c r="F242" s="208"/>
      <c r="G242" s="208"/>
      <c r="H242" s="208"/>
      <c r="I242" s="208"/>
    </row>
    <row r="243" spans="1:9" x14ac:dyDescent="0.2">
      <c r="A243" s="208"/>
      <c r="B243" s="208"/>
      <c r="C243" s="208"/>
      <c r="D243" s="208"/>
      <c r="E243" s="208"/>
      <c r="F243" s="208"/>
      <c r="G243" s="208"/>
      <c r="H243" s="208"/>
      <c r="I243" s="208"/>
    </row>
    <row r="244" spans="1:9" x14ac:dyDescent="0.2">
      <c r="A244" s="208"/>
      <c r="B244" s="208"/>
      <c r="C244" s="208"/>
      <c r="D244" s="208"/>
      <c r="E244" s="208"/>
      <c r="F244" s="208"/>
      <c r="G244" s="208"/>
      <c r="H244" s="208"/>
      <c r="I244" s="208"/>
    </row>
    <row r="245" spans="1:9" x14ac:dyDescent="0.2">
      <c r="A245" s="208"/>
      <c r="B245" s="208"/>
      <c r="C245" s="208"/>
      <c r="D245" s="208"/>
      <c r="E245" s="208"/>
      <c r="F245" s="208"/>
      <c r="G245" s="208"/>
      <c r="H245" s="208"/>
      <c r="I245" s="208"/>
    </row>
    <row r="246" spans="1:9" x14ac:dyDescent="0.2">
      <c r="A246" s="208"/>
      <c r="B246" s="208"/>
      <c r="C246" s="208"/>
      <c r="D246" s="208"/>
      <c r="E246" s="208"/>
      <c r="F246" s="208"/>
      <c r="G246" s="208"/>
      <c r="H246" s="208"/>
      <c r="I246" s="208"/>
    </row>
    <row r="247" spans="1:9" x14ac:dyDescent="0.2">
      <c r="A247" s="208"/>
      <c r="B247" s="208"/>
      <c r="C247" s="208"/>
      <c r="D247" s="208"/>
      <c r="E247" s="208"/>
      <c r="F247" s="208"/>
      <c r="G247" s="208"/>
      <c r="H247" s="208"/>
      <c r="I247" s="208"/>
    </row>
    <row r="248" spans="1:9" x14ac:dyDescent="0.2">
      <c r="A248" s="208"/>
      <c r="B248" s="208"/>
      <c r="C248" s="208"/>
      <c r="D248" s="208"/>
      <c r="E248" s="208"/>
      <c r="F248" s="208"/>
      <c r="G248" s="208"/>
      <c r="H248" s="208"/>
      <c r="I248" s="208"/>
    </row>
    <row r="249" spans="1:9" x14ac:dyDescent="0.2">
      <c r="A249" s="208"/>
      <c r="B249" s="208"/>
      <c r="C249" s="208"/>
      <c r="D249" s="208"/>
      <c r="E249" s="208"/>
      <c r="F249" s="208"/>
      <c r="G249" s="208"/>
      <c r="H249" s="208"/>
      <c r="I249" s="208"/>
    </row>
    <row r="250" spans="1:9" x14ac:dyDescent="0.2">
      <c r="A250" s="208"/>
      <c r="B250" s="208"/>
      <c r="C250" s="208"/>
      <c r="D250" s="208"/>
      <c r="E250" s="208"/>
      <c r="F250" s="208"/>
      <c r="G250" s="208"/>
      <c r="H250" s="208"/>
      <c r="I250" s="208"/>
    </row>
    <row r="251" spans="1:9" x14ac:dyDescent="0.2">
      <c r="A251" s="208"/>
      <c r="B251" s="208"/>
      <c r="C251" s="208"/>
      <c r="D251" s="208"/>
      <c r="E251" s="208"/>
      <c r="F251" s="208"/>
      <c r="G251" s="208"/>
      <c r="H251" s="208"/>
      <c r="I251" s="208"/>
    </row>
    <row r="252" spans="1:9" x14ac:dyDescent="0.2">
      <c r="A252" s="208"/>
      <c r="B252" s="208"/>
      <c r="C252" s="208"/>
      <c r="D252" s="208"/>
      <c r="E252" s="208"/>
      <c r="F252" s="208"/>
      <c r="G252" s="208"/>
      <c r="H252" s="208"/>
      <c r="I252" s="208"/>
    </row>
    <row r="253" spans="1:9" x14ac:dyDescent="0.2">
      <c r="A253" s="208"/>
      <c r="B253" s="208"/>
      <c r="C253" s="208"/>
      <c r="D253" s="208"/>
      <c r="E253" s="208"/>
      <c r="F253" s="208"/>
      <c r="G253" s="208"/>
      <c r="H253" s="208"/>
      <c r="I253" s="208"/>
    </row>
    <row r="254" spans="1:9" x14ac:dyDescent="0.2">
      <c r="A254" s="208"/>
      <c r="B254" s="208"/>
      <c r="C254" s="208"/>
      <c r="D254" s="208"/>
      <c r="E254" s="208"/>
      <c r="F254" s="208"/>
      <c r="G254" s="208"/>
      <c r="H254" s="208"/>
      <c r="I254" s="208"/>
    </row>
    <row r="255" spans="1:9" x14ac:dyDescent="0.2">
      <c r="A255" s="208"/>
      <c r="B255" s="208"/>
      <c r="C255" s="208"/>
      <c r="D255" s="208"/>
      <c r="E255" s="208"/>
      <c r="F255" s="208"/>
      <c r="G255" s="208"/>
      <c r="H255" s="208"/>
      <c r="I255" s="208"/>
    </row>
    <row r="256" spans="1:9" x14ac:dyDescent="0.2">
      <c r="A256" s="208"/>
      <c r="B256" s="208"/>
      <c r="C256" s="208"/>
      <c r="D256" s="208"/>
      <c r="E256" s="208"/>
      <c r="F256" s="208"/>
      <c r="G256" s="208"/>
      <c r="H256" s="208"/>
      <c r="I256" s="208"/>
    </row>
    <row r="257" spans="1:9" x14ac:dyDescent="0.2">
      <c r="A257" s="208"/>
      <c r="B257" s="208"/>
      <c r="C257" s="208"/>
      <c r="D257" s="208"/>
      <c r="E257" s="208"/>
      <c r="F257" s="208"/>
      <c r="G257" s="208"/>
      <c r="H257" s="208"/>
      <c r="I257" s="208"/>
    </row>
    <row r="258" spans="1:9" x14ac:dyDescent="0.2">
      <c r="A258" s="208"/>
      <c r="B258" s="208"/>
      <c r="C258" s="208"/>
      <c r="D258" s="208"/>
      <c r="E258" s="208"/>
      <c r="F258" s="208"/>
      <c r="G258" s="208"/>
      <c r="H258" s="208"/>
      <c r="I258" s="208"/>
    </row>
    <row r="259" spans="1:9" x14ac:dyDescent="0.2">
      <c r="A259" s="208"/>
      <c r="B259" s="208"/>
      <c r="C259" s="208"/>
      <c r="D259" s="208"/>
      <c r="E259" s="208"/>
      <c r="F259" s="208"/>
      <c r="G259" s="208"/>
      <c r="H259" s="208"/>
      <c r="I259" s="208"/>
    </row>
    <row r="260" spans="1:9" x14ac:dyDescent="0.2">
      <c r="A260" s="208"/>
      <c r="B260" s="208"/>
      <c r="C260" s="208"/>
      <c r="D260" s="208"/>
      <c r="E260" s="208"/>
      <c r="F260" s="208"/>
      <c r="G260" s="208"/>
      <c r="H260" s="208"/>
      <c r="I260" s="208"/>
    </row>
    <row r="261" spans="1:9" x14ac:dyDescent="0.2">
      <c r="A261" s="208"/>
      <c r="B261" s="208"/>
      <c r="C261" s="208"/>
      <c r="D261" s="208"/>
      <c r="E261" s="208"/>
      <c r="F261" s="208"/>
      <c r="G261" s="208"/>
      <c r="H261" s="208"/>
      <c r="I261" s="208"/>
    </row>
    <row r="262" spans="1:9" x14ac:dyDescent="0.2">
      <c r="A262" s="208"/>
      <c r="B262" s="208"/>
      <c r="C262" s="208"/>
      <c r="D262" s="208"/>
      <c r="E262" s="208"/>
      <c r="F262" s="208"/>
      <c r="G262" s="208"/>
      <c r="H262" s="208"/>
      <c r="I262" s="208"/>
    </row>
    <row r="263" spans="1:9" x14ac:dyDescent="0.2">
      <c r="A263" s="208"/>
      <c r="B263" s="208"/>
      <c r="C263" s="208"/>
      <c r="D263" s="208"/>
      <c r="E263" s="208"/>
      <c r="F263" s="208"/>
      <c r="G263" s="208"/>
      <c r="H263" s="208"/>
      <c r="I263" s="208"/>
    </row>
    <row r="264" spans="1:9" x14ac:dyDescent="0.2">
      <c r="A264" s="208"/>
      <c r="B264" s="208"/>
      <c r="C264" s="208"/>
      <c r="D264" s="208"/>
      <c r="E264" s="208"/>
      <c r="F264" s="208"/>
      <c r="G264" s="208"/>
      <c r="H264" s="208"/>
      <c r="I264" s="208"/>
    </row>
    <row r="265" spans="1:9" x14ac:dyDescent="0.2">
      <c r="A265" s="208"/>
      <c r="B265" s="208"/>
      <c r="C265" s="208"/>
      <c r="D265" s="208"/>
      <c r="E265" s="208"/>
      <c r="F265" s="208"/>
      <c r="G265" s="208"/>
      <c r="H265" s="208"/>
      <c r="I265" s="208"/>
    </row>
    <row r="266" spans="1:9" x14ac:dyDescent="0.2">
      <c r="A266" s="208"/>
      <c r="B266" s="208"/>
      <c r="C266" s="208"/>
      <c r="D266" s="208"/>
      <c r="E266" s="208"/>
      <c r="F266" s="208"/>
      <c r="G266" s="208"/>
      <c r="H266" s="208"/>
      <c r="I266" s="208"/>
    </row>
    <row r="267" spans="1:9" x14ac:dyDescent="0.2">
      <c r="A267" s="208"/>
      <c r="B267" s="208"/>
      <c r="C267" s="208"/>
      <c r="D267" s="208"/>
      <c r="E267" s="208"/>
      <c r="F267" s="208"/>
      <c r="G267" s="208"/>
      <c r="H267" s="208"/>
      <c r="I267" s="208"/>
    </row>
    <row r="268" spans="1:9" x14ac:dyDescent="0.2">
      <c r="A268" s="208"/>
      <c r="B268" s="208"/>
      <c r="C268" s="208"/>
      <c r="D268" s="208"/>
      <c r="E268" s="208"/>
      <c r="F268" s="208"/>
      <c r="G268" s="208"/>
      <c r="H268" s="208"/>
      <c r="I268" s="208"/>
    </row>
    <row r="269" spans="1:9" x14ac:dyDescent="0.2">
      <c r="A269" s="208"/>
      <c r="B269" s="208"/>
      <c r="C269" s="208"/>
      <c r="D269" s="208"/>
      <c r="E269" s="208"/>
      <c r="F269" s="208"/>
      <c r="G269" s="208"/>
      <c r="H269" s="208"/>
      <c r="I269" s="208"/>
    </row>
    <row r="270" spans="1:9" x14ac:dyDescent="0.2">
      <c r="A270" s="208"/>
      <c r="B270" s="208"/>
      <c r="C270" s="208"/>
      <c r="D270" s="208"/>
      <c r="E270" s="208"/>
      <c r="F270" s="208"/>
      <c r="G270" s="208"/>
      <c r="H270" s="208"/>
      <c r="I270" s="208"/>
    </row>
    <row r="271" spans="1:9" x14ac:dyDescent="0.2">
      <c r="A271" s="208"/>
      <c r="B271" s="208"/>
      <c r="C271" s="208"/>
      <c r="D271" s="208"/>
      <c r="E271" s="208"/>
      <c r="F271" s="208"/>
      <c r="G271" s="208"/>
      <c r="H271" s="208"/>
      <c r="I271" s="208"/>
    </row>
    <row r="272" spans="1:9" x14ac:dyDescent="0.2">
      <c r="A272" s="208"/>
      <c r="B272" s="208"/>
      <c r="C272" s="208"/>
      <c r="D272" s="208"/>
      <c r="E272" s="208"/>
      <c r="F272" s="208"/>
      <c r="G272" s="208"/>
      <c r="H272" s="208"/>
      <c r="I272" s="208"/>
    </row>
    <row r="273" spans="1:9" x14ac:dyDescent="0.2">
      <c r="A273" s="208"/>
      <c r="B273" s="208"/>
      <c r="C273" s="208"/>
      <c r="D273" s="208"/>
      <c r="E273" s="208"/>
      <c r="F273" s="208"/>
      <c r="G273" s="208"/>
      <c r="H273" s="208"/>
      <c r="I273" s="208"/>
    </row>
    <row r="274" spans="1:9" x14ac:dyDescent="0.2">
      <c r="A274" s="208"/>
      <c r="B274" s="208"/>
      <c r="C274" s="208"/>
      <c r="D274" s="208"/>
      <c r="E274" s="208"/>
      <c r="F274" s="208"/>
      <c r="G274" s="208"/>
      <c r="H274" s="208"/>
      <c r="I274" s="208"/>
    </row>
    <row r="275" spans="1:9" x14ac:dyDescent="0.2">
      <c r="A275" s="208"/>
      <c r="B275" s="208"/>
      <c r="C275" s="208"/>
      <c r="D275" s="208"/>
      <c r="E275" s="208"/>
      <c r="F275" s="208"/>
      <c r="G275" s="208"/>
      <c r="H275" s="208"/>
      <c r="I275" s="208"/>
    </row>
    <row r="276" spans="1:9" x14ac:dyDescent="0.2">
      <c r="A276" s="208"/>
      <c r="B276" s="208"/>
      <c r="C276" s="208"/>
      <c r="D276" s="208"/>
      <c r="E276" s="208"/>
      <c r="F276" s="208"/>
      <c r="G276" s="208"/>
      <c r="H276" s="208"/>
      <c r="I276" s="208"/>
    </row>
    <row r="277" spans="1:9" x14ac:dyDescent="0.2">
      <c r="A277" s="208"/>
      <c r="B277" s="208"/>
      <c r="C277" s="208"/>
      <c r="D277" s="208"/>
      <c r="E277" s="208"/>
      <c r="F277" s="208"/>
      <c r="G277" s="208"/>
      <c r="H277" s="208"/>
      <c r="I277" s="208"/>
    </row>
    <row r="278" spans="1:9" x14ac:dyDescent="0.2">
      <c r="A278" s="208"/>
      <c r="B278" s="208"/>
      <c r="C278" s="208"/>
      <c r="D278" s="208"/>
      <c r="E278" s="208"/>
      <c r="F278" s="208"/>
      <c r="G278" s="208"/>
      <c r="H278" s="208"/>
      <c r="I278" s="208"/>
    </row>
    <row r="279" spans="1:9" x14ac:dyDescent="0.2">
      <c r="A279" s="208"/>
      <c r="B279" s="208"/>
      <c r="C279" s="208"/>
      <c r="D279" s="208"/>
      <c r="E279" s="208"/>
      <c r="F279" s="208"/>
      <c r="G279" s="208"/>
      <c r="H279" s="208"/>
      <c r="I279" s="208"/>
    </row>
    <row r="280" spans="1:9" x14ac:dyDescent="0.2">
      <c r="A280" s="208"/>
      <c r="B280" s="208"/>
      <c r="C280" s="208"/>
      <c r="D280" s="208"/>
      <c r="E280" s="208"/>
      <c r="F280" s="208"/>
      <c r="G280" s="208"/>
      <c r="H280" s="208"/>
      <c r="I280" s="208"/>
    </row>
    <row r="281" spans="1:9" x14ac:dyDescent="0.2">
      <c r="A281" s="208"/>
      <c r="B281" s="208"/>
      <c r="C281" s="208"/>
      <c r="D281" s="208"/>
      <c r="E281" s="208"/>
      <c r="F281" s="208"/>
      <c r="G281" s="208"/>
      <c r="H281" s="208"/>
      <c r="I281" s="208"/>
    </row>
    <row r="282" spans="1:9" x14ac:dyDescent="0.2">
      <c r="A282" s="208"/>
      <c r="B282" s="208"/>
      <c r="C282" s="208"/>
      <c r="D282" s="208"/>
      <c r="E282" s="208"/>
      <c r="F282" s="208"/>
      <c r="G282" s="208"/>
      <c r="H282" s="208"/>
      <c r="I282" s="208"/>
    </row>
    <row r="283" spans="1:9" x14ac:dyDescent="0.2">
      <c r="A283" s="208"/>
      <c r="B283" s="208"/>
      <c r="C283" s="208"/>
      <c r="D283" s="208"/>
      <c r="E283" s="208"/>
      <c r="F283" s="208"/>
      <c r="G283" s="208"/>
      <c r="H283" s="208"/>
      <c r="I283" s="208"/>
    </row>
    <row r="284" spans="1:9" x14ac:dyDescent="0.2">
      <c r="A284" s="208"/>
      <c r="B284" s="208"/>
      <c r="C284" s="208"/>
      <c r="D284" s="208"/>
      <c r="E284" s="208"/>
      <c r="F284" s="208"/>
      <c r="G284" s="208"/>
      <c r="H284" s="208"/>
      <c r="I284" s="208"/>
    </row>
    <row r="285" spans="1:9" x14ac:dyDescent="0.2">
      <c r="A285" s="208"/>
      <c r="B285" s="208"/>
      <c r="C285" s="208"/>
      <c r="D285" s="208"/>
      <c r="E285" s="208"/>
      <c r="F285" s="208"/>
      <c r="G285" s="208"/>
      <c r="H285" s="208"/>
      <c r="I285" s="208"/>
    </row>
    <row r="286" spans="1:9" x14ac:dyDescent="0.2">
      <c r="A286" s="208"/>
      <c r="B286" s="208"/>
      <c r="C286" s="208"/>
      <c r="D286" s="208"/>
      <c r="E286" s="208"/>
      <c r="F286" s="208"/>
      <c r="G286" s="208"/>
      <c r="H286" s="208"/>
      <c r="I286" s="208"/>
    </row>
    <row r="287" spans="1:9" x14ac:dyDescent="0.2">
      <c r="A287" s="208"/>
      <c r="B287" s="208"/>
      <c r="C287" s="208"/>
      <c r="D287" s="208"/>
      <c r="E287" s="208"/>
      <c r="F287" s="208"/>
      <c r="G287" s="208"/>
      <c r="H287" s="208"/>
      <c r="I287" s="208"/>
    </row>
    <row r="288" spans="1:9" x14ac:dyDescent="0.2">
      <c r="A288" s="208"/>
      <c r="B288" s="208"/>
      <c r="C288" s="208"/>
      <c r="D288" s="208"/>
      <c r="E288" s="208"/>
      <c r="F288" s="208"/>
      <c r="G288" s="208"/>
      <c r="H288" s="208"/>
      <c r="I288" s="208"/>
    </row>
    <row r="289" spans="1:9" x14ac:dyDescent="0.2">
      <c r="A289" s="208"/>
      <c r="B289" s="208"/>
      <c r="C289" s="208"/>
      <c r="D289" s="208"/>
      <c r="E289" s="208"/>
      <c r="F289" s="208"/>
      <c r="G289" s="208"/>
      <c r="H289" s="208"/>
      <c r="I289" s="208"/>
    </row>
    <row r="290" spans="1:9" x14ac:dyDescent="0.2">
      <c r="A290" s="208"/>
      <c r="B290" s="208"/>
      <c r="C290" s="208"/>
      <c r="D290" s="208"/>
      <c r="E290" s="208"/>
      <c r="F290" s="208"/>
      <c r="G290" s="208"/>
      <c r="H290" s="208"/>
      <c r="I290" s="208"/>
    </row>
    <row r="291" spans="1:9" x14ac:dyDescent="0.2">
      <c r="A291" s="208"/>
      <c r="B291" s="208"/>
      <c r="C291" s="208"/>
      <c r="D291" s="208"/>
      <c r="E291" s="208"/>
      <c r="F291" s="208"/>
      <c r="G291" s="208"/>
      <c r="H291" s="208"/>
      <c r="I291" s="208"/>
    </row>
    <row r="292" spans="1:9" x14ac:dyDescent="0.2">
      <c r="A292" s="208"/>
      <c r="B292" s="208"/>
      <c r="C292" s="208"/>
      <c r="D292" s="208"/>
      <c r="E292" s="208"/>
      <c r="F292" s="208"/>
      <c r="G292" s="208"/>
      <c r="H292" s="208"/>
      <c r="I292" s="208"/>
    </row>
    <row r="293" spans="1:9" x14ac:dyDescent="0.2">
      <c r="A293" s="208"/>
      <c r="B293" s="208"/>
      <c r="C293" s="208"/>
      <c r="D293" s="208"/>
      <c r="E293" s="208"/>
      <c r="F293" s="208"/>
      <c r="G293" s="208"/>
      <c r="H293" s="208"/>
      <c r="I293" s="208"/>
    </row>
    <row r="294" spans="1:9" x14ac:dyDescent="0.2">
      <c r="A294" s="208"/>
      <c r="B294" s="208"/>
      <c r="C294" s="208"/>
      <c r="D294" s="208"/>
      <c r="E294" s="208"/>
      <c r="F294" s="208"/>
      <c r="G294" s="208"/>
      <c r="H294" s="208"/>
      <c r="I294" s="208"/>
    </row>
    <row r="295" spans="1:9" x14ac:dyDescent="0.2">
      <c r="A295" s="208"/>
      <c r="B295" s="208"/>
      <c r="C295" s="208"/>
      <c r="D295" s="208"/>
      <c r="E295" s="208"/>
      <c r="F295" s="208"/>
      <c r="G295" s="208"/>
      <c r="H295" s="208"/>
      <c r="I295" s="208"/>
    </row>
    <row r="296" spans="1:9" x14ac:dyDescent="0.2">
      <c r="A296" s="208"/>
      <c r="B296" s="208"/>
      <c r="C296" s="208"/>
      <c r="D296" s="208"/>
      <c r="E296" s="208"/>
      <c r="F296" s="208"/>
      <c r="G296" s="208"/>
      <c r="H296" s="208"/>
      <c r="I296" s="208"/>
    </row>
    <row r="297" spans="1:9" x14ac:dyDescent="0.2">
      <c r="A297" s="208"/>
      <c r="B297" s="208"/>
      <c r="C297" s="208"/>
      <c r="D297" s="208"/>
      <c r="E297" s="208"/>
      <c r="F297" s="208"/>
      <c r="G297" s="208"/>
      <c r="H297" s="208"/>
      <c r="I297" s="208"/>
    </row>
    <row r="298" spans="1:9" x14ac:dyDescent="0.2">
      <c r="A298" s="208"/>
      <c r="B298" s="208"/>
      <c r="C298" s="208"/>
      <c r="D298" s="208"/>
      <c r="E298" s="208"/>
      <c r="F298" s="208"/>
      <c r="G298" s="208"/>
      <c r="H298" s="208"/>
      <c r="I298" s="208"/>
    </row>
    <row r="299" spans="1:9" x14ac:dyDescent="0.2">
      <c r="A299" s="208"/>
      <c r="B299" s="208"/>
      <c r="C299" s="208"/>
      <c r="D299" s="208"/>
      <c r="E299" s="208"/>
      <c r="F299" s="208"/>
      <c r="G299" s="208"/>
      <c r="H299" s="208"/>
      <c r="I299" s="208"/>
    </row>
    <row r="300" spans="1:9" x14ac:dyDescent="0.2">
      <c r="A300" s="208"/>
      <c r="B300" s="208"/>
      <c r="C300" s="208"/>
      <c r="D300" s="208"/>
      <c r="E300" s="208"/>
      <c r="F300" s="208"/>
      <c r="G300" s="208"/>
      <c r="H300" s="208"/>
      <c r="I300" s="208"/>
    </row>
    <row r="301" spans="1:9" x14ac:dyDescent="0.2">
      <c r="A301" s="208"/>
      <c r="B301" s="208"/>
      <c r="C301" s="208"/>
      <c r="D301" s="208"/>
      <c r="E301" s="208"/>
      <c r="F301" s="208"/>
      <c r="G301" s="208"/>
      <c r="H301" s="208"/>
      <c r="I301" s="208"/>
    </row>
    <row r="302" spans="1:9" x14ac:dyDescent="0.2">
      <c r="A302" s="208"/>
      <c r="B302" s="208"/>
      <c r="C302" s="208"/>
      <c r="D302" s="208"/>
      <c r="E302" s="208"/>
      <c r="F302" s="208"/>
      <c r="G302" s="208"/>
      <c r="H302" s="208"/>
      <c r="I302" s="208"/>
    </row>
    <row r="303" spans="1:9" x14ac:dyDescent="0.2">
      <c r="A303" s="208"/>
      <c r="B303" s="208"/>
      <c r="C303" s="208"/>
      <c r="D303" s="208"/>
      <c r="E303" s="208"/>
      <c r="F303" s="208"/>
      <c r="G303" s="208"/>
      <c r="H303" s="208"/>
      <c r="I303" s="208"/>
    </row>
    <row r="304" spans="1:9" x14ac:dyDescent="0.2">
      <c r="A304" s="208"/>
      <c r="B304" s="208"/>
      <c r="C304" s="208"/>
      <c r="D304" s="208"/>
      <c r="E304" s="208"/>
      <c r="F304" s="208"/>
      <c r="G304" s="208"/>
      <c r="H304" s="208"/>
      <c r="I304" s="208"/>
    </row>
    <row r="305" spans="1:9" x14ac:dyDescent="0.2">
      <c r="A305" s="208"/>
      <c r="B305" s="208"/>
      <c r="C305" s="208"/>
      <c r="D305" s="208"/>
      <c r="E305" s="208"/>
      <c r="F305" s="208"/>
      <c r="G305" s="208"/>
      <c r="H305" s="208"/>
      <c r="I305" s="208"/>
    </row>
    <row r="306" spans="1:9" x14ac:dyDescent="0.2">
      <c r="A306" s="208"/>
      <c r="B306" s="208"/>
      <c r="C306" s="208"/>
      <c r="D306" s="208"/>
      <c r="E306" s="208"/>
      <c r="F306" s="208"/>
      <c r="G306" s="208"/>
      <c r="H306" s="208"/>
      <c r="I306" s="208"/>
    </row>
    <row r="307" spans="1:9" x14ac:dyDescent="0.2">
      <c r="A307" s="208"/>
      <c r="B307" s="208"/>
      <c r="C307" s="208"/>
      <c r="D307" s="208"/>
      <c r="E307" s="208"/>
      <c r="F307" s="208"/>
      <c r="G307" s="208"/>
      <c r="H307" s="208"/>
      <c r="I307" s="208"/>
    </row>
    <row r="308" spans="1:9" x14ac:dyDescent="0.2">
      <c r="A308" s="208"/>
      <c r="B308" s="208"/>
      <c r="C308" s="208"/>
      <c r="D308" s="208"/>
      <c r="E308" s="208"/>
      <c r="F308" s="208"/>
      <c r="G308" s="208"/>
      <c r="H308" s="208"/>
      <c r="I308" s="208"/>
    </row>
    <row r="309" spans="1:9" x14ac:dyDescent="0.2">
      <c r="A309" s="208"/>
      <c r="B309" s="208"/>
      <c r="C309" s="208"/>
      <c r="D309" s="208"/>
      <c r="E309" s="208"/>
      <c r="F309" s="208"/>
      <c r="G309" s="208"/>
      <c r="H309" s="208"/>
      <c r="I309" s="208"/>
    </row>
    <row r="310" spans="1:9" x14ac:dyDescent="0.2">
      <c r="A310" s="208"/>
      <c r="B310" s="208"/>
      <c r="C310" s="208"/>
      <c r="D310" s="208"/>
      <c r="E310" s="208"/>
      <c r="F310" s="208"/>
      <c r="G310" s="208"/>
      <c r="H310" s="208"/>
      <c r="I310" s="208"/>
    </row>
    <row r="311" spans="1:9" x14ac:dyDescent="0.2">
      <c r="A311" s="208"/>
      <c r="B311" s="208"/>
      <c r="C311" s="208"/>
      <c r="D311" s="208"/>
      <c r="E311" s="208"/>
      <c r="F311" s="208"/>
      <c r="G311" s="208"/>
      <c r="H311" s="208"/>
      <c r="I311" s="208"/>
    </row>
    <row r="312" spans="1:9" x14ac:dyDescent="0.2">
      <c r="A312" s="208"/>
      <c r="B312" s="208"/>
      <c r="C312" s="208"/>
      <c r="D312" s="208"/>
      <c r="E312" s="208"/>
      <c r="F312" s="208"/>
      <c r="G312" s="208"/>
      <c r="H312" s="208"/>
      <c r="I312" s="208"/>
    </row>
    <row r="313" spans="1:9" x14ac:dyDescent="0.2">
      <c r="A313" s="208"/>
      <c r="B313" s="208"/>
      <c r="C313" s="208"/>
      <c r="D313" s="208"/>
      <c r="E313" s="208"/>
      <c r="F313" s="208"/>
      <c r="G313" s="208"/>
      <c r="H313" s="208"/>
      <c r="I313" s="208"/>
    </row>
    <row r="314" spans="1:9" x14ac:dyDescent="0.2">
      <c r="A314" s="208"/>
      <c r="B314" s="208"/>
      <c r="C314" s="208"/>
      <c r="D314" s="208"/>
      <c r="E314" s="208"/>
      <c r="F314" s="208"/>
      <c r="G314" s="208"/>
      <c r="H314" s="208"/>
      <c r="I314" s="208"/>
    </row>
    <row r="315" spans="1:9" x14ac:dyDescent="0.2">
      <c r="A315" s="208"/>
      <c r="B315" s="208"/>
      <c r="C315" s="208"/>
      <c r="D315" s="208"/>
      <c r="E315" s="208"/>
      <c r="F315" s="208"/>
      <c r="G315" s="208"/>
      <c r="H315" s="208"/>
      <c r="I315" s="208"/>
    </row>
    <row r="316" spans="1:9" x14ac:dyDescent="0.2">
      <c r="A316" s="208"/>
      <c r="B316" s="208"/>
      <c r="C316" s="208"/>
      <c r="D316" s="208"/>
      <c r="E316" s="208"/>
      <c r="F316" s="208"/>
      <c r="G316" s="208"/>
      <c r="H316" s="208"/>
      <c r="I316" s="208"/>
    </row>
    <row r="317" spans="1:9" x14ac:dyDescent="0.2">
      <c r="A317" s="208"/>
      <c r="B317" s="208"/>
      <c r="C317" s="208"/>
      <c r="D317" s="208"/>
      <c r="E317" s="208"/>
      <c r="F317" s="208"/>
      <c r="G317" s="208"/>
      <c r="H317" s="208"/>
      <c r="I317" s="208"/>
    </row>
    <row r="318" spans="1:9" x14ac:dyDescent="0.2">
      <c r="A318" s="208"/>
      <c r="B318" s="208"/>
      <c r="C318" s="208"/>
      <c r="D318" s="208"/>
      <c r="E318" s="208"/>
      <c r="F318" s="208"/>
      <c r="G318" s="208"/>
      <c r="H318" s="208"/>
      <c r="I318" s="208"/>
    </row>
    <row r="319" spans="1:9" x14ac:dyDescent="0.2">
      <c r="A319" s="208"/>
      <c r="B319" s="208"/>
      <c r="C319" s="208"/>
      <c r="D319" s="208"/>
      <c r="E319" s="208"/>
      <c r="F319" s="208"/>
      <c r="G319" s="208"/>
      <c r="H319" s="208"/>
      <c r="I319" s="208"/>
    </row>
    <row r="320" spans="1:9" x14ac:dyDescent="0.2">
      <c r="A320" s="208"/>
      <c r="B320" s="208"/>
      <c r="C320" s="208"/>
      <c r="D320" s="208"/>
      <c r="E320" s="208"/>
      <c r="F320" s="208"/>
      <c r="G320" s="208"/>
      <c r="H320" s="208"/>
      <c r="I320" s="208"/>
    </row>
    <row r="321" spans="1:9" x14ac:dyDescent="0.2">
      <c r="A321" s="208"/>
      <c r="B321" s="208"/>
      <c r="C321" s="208"/>
      <c r="D321" s="208"/>
      <c r="E321" s="208"/>
      <c r="F321" s="208"/>
      <c r="G321" s="208"/>
      <c r="H321" s="208"/>
      <c r="I321" s="208"/>
    </row>
    <row r="322" spans="1:9" x14ac:dyDescent="0.2">
      <c r="A322" s="208"/>
      <c r="B322" s="208"/>
      <c r="C322" s="208"/>
      <c r="D322" s="208"/>
      <c r="E322" s="208"/>
      <c r="F322" s="208"/>
      <c r="G322" s="208"/>
      <c r="H322" s="208"/>
      <c r="I322" s="208"/>
    </row>
    <row r="323" spans="1:9" x14ac:dyDescent="0.2">
      <c r="A323" s="208"/>
      <c r="B323" s="208"/>
      <c r="C323" s="208"/>
      <c r="D323" s="208"/>
      <c r="E323" s="208"/>
      <c r="F323" s="208"/>
      <c r="G323" s="208"/>
      <c r="H323" s="208"/>
      <c r="I323" s="208"/>
    </row>
    <row r="324" spans="1:9" x14ac:dyDescent="0.2">
      <c r="A324" s="208"/>
      <c r="B324" s="208"/>
      <c r="C324" s="208"/>
      <c r="D324" s="208"/>
      <c r="E324" s="208"/>
      <c r="F324" s="208"/>
      <c r="G324" s="208"/>
      <c r="H324" s="208"/>
      <c r="I324" s="208"/>
    </row>
    <row r="325" spans="1:9" x14ac:dyDescent="0.2">
      <c r="A325" s="208"/>
      <c r="B325" s="208"/>
      <c r="C325" s="208"/>
      <c r="D325" s="208"/>
      <c r="E325" s="208"/>
      <c r="F325" s="208"/>
      <c r="G325" s="208"/>
      <c r="H325" s="208"/>
      <c r="I325" s="208"/>
    </row>
    <row r="326" spans="1:9" x14ac:dyDescent="0.2">
      <c r="A326" s="208"/>
      <c r="B326" s="208"/>
      <c r="C326" s="208"/>
      <c r="D326" s="208"/>
      <c r="E326" s="208"/>
      <c r="F326" s="208"/>
      <c r="G326" s="208"/>
      <c r="H326" s="208"/>
      <c r="I326" s="208"/>
    </row>
    <row r="327" spans="1:9" x14ac:dyDescent="0.2">
      <c r="A327" s="208"/>
      <c r="B327" s="208"/>
      <c r="C327" s="208"/>
      <c r="D327" s="208"/>
      <c r="E327" s="208"/>
      <c r="F327" s="208"/>
      <c r="G327" s="208"/>
      <c r="H327" s="208"/>
      <c r="I327" s="208"/>
    </row>
    <row r="328" spans="1:9" x14ac:dyDescent="0.2">
      <c r="A328" s="208"/>
      <c r="B328" s="208"/>
      <c r="C328" s="208"/>
      <c r="D328" s="208"/>
      <c r="E328" s="208"/>
      <c r="F328" s="208"/>
      <c r="G328" s="208"/>
      <c r="H328" s="208"/>
      <c r="I328" s="208"/>
    </row>
    <row r="329" spans="1:9" x14ac:dyDescent="0.2">
      <c r="A329" s="208"/>
      <c r="B329" s="208"/>
      <c r="C329" s="208"/>
      <c r="D329" s="208"/>
      <c r="E329" s="208"/>
      <c r="F329" s="208"/>
      <c r="G329" s="208"/>
      <c r="H329" s="208"/>
      <c r="I329" s="208"/>
    </row>
    <row r="330" spans="1:9" x14ac:dyDescent="0.2">
      <c r="A330" s="208"/>
      <c r="B330" s="208"/>
      <c r="C330" s="208"/>
      <c r="D330" s="208"/>
      <c r="E330" s="208"/>
      <c r="F330" s="208"/>
      <c r="G330" s="208"/>
      <c r="H330" s="208"/>
      <c r="I330" s="208"/>
    </row>
    <row r="331" spans="1:9" x14ac:dyDescent="0.2">
      <c r="A331" s="208"/>
      <c r="B331" s="208"/>
      <c r="C331" s="208"/>
      <c r="D331" s="208"/>
      <c r="E331" s="208"/>
      <c r="F331" s="208"/>
      <c r="G331" s="208"/>
      <c r="H331" s="208"/>
      <c r="I331" s="208"/>
    </row>
    <row r="332" spans="1:9" x14ac:dyDescent="0.2">
      <c r="A332" s="208"/>
      <c r="B332" s="208"/>
      <c r="C332" s="208"/>
      <c r="D332" s="208"/>
      <c r="E332" s="208"/>
      <c r="F332" s="208"/>
      <c r="G332" s="208"/>
      <c r="H332" s="208"/>
      <c r="I332" s="208"/>
    </row>
    <row r="333" spans="1:9" x14ac:dyDescent="0.2">
      <c r="A333" s="208"/>
      <c r="B333" s="208"/>
      <c r="C333" s="208"/>
      <c r="D333" s="208"/>
      <c r="E333" s="208"/>
      <c r="F333" s="208"/>
      <c r="G333" s="208"/>
      <c r="H333" s="208"/>
      <c r="I333" s="208"/>
    </row>
    <row r="334" spans="1:9" x14ac:dyDescent="0.2">
      <c r="A334" s="208"/>
      <c r="B334" s="208"/>
      <c r="C334" s="208"/>
      <c r="D334" s="208"/>
      <c r="E334" s="208"/>
      <c r="F334" s="208"/>
      <c r="G334" s="208"/>
      <c r="H334" s="208"/>
      <c r="I334" s="208"/>
    </row>
    <row r="335" spans="1:9" x14ac:dyDescent="0.2">
      <c r="A335" s="208"/>
      <c r="B335" s="208"/>
      <c r="C335" s="208"/>
      <c r="D335" s="208"/>
      <c r="E335" s="208"/>
      <c r="F335" s="208"/>
      <c r="G335" s="208"/>
      <c r="H335" s="208"/>
      <c r="I335" s="208"/>
    </row>
    <row r="336" spans="1:9" x14ac:dyDescent="0.2">
      <c r="A336" s="208"/>
      <c r="B336" s="208"/>
      <c r="C336" s="208"/>
      <c r="D336" s="208"/>
      <c r="E336" s="208"/>
      <c r="F336" s="208"/>
      <c r="G336" s="208"/>
      <c r="H336" s="208"/>
      <c r="I336" s="208"/>
    </row>
    <row r="337" spans="1:9" x14ac:dyDescent="0.2">
      <c r="A337" s="208"/>
      <c r="B337" s="208"/>
      <c r="C337" s="208"/>
      <c r="D337" s="208"/>
      <c r="E337" s="208"/>
      <c r="F337" s="208"/>
      <c r="G337" s="208"/>
      <c r="H337" s="208"/>
      <c r="I337" s="208"/>
    </row>
    <row r="338" spans="1:9" x14ac:dyDescent="0.2">
      <c r="A338" s="208"/>
      <c r="B338" s="208"/>
      <c r="C338" s="208"/>
      <c r="D338" s="208"/>
      <c r="E338" s="208"/>
      <c r="F338" s="208"/>
      <c r="G338" s="208"/>
      <c r="H338" s="208"/>
      <c r="I338" s="208"/>
    </row>
    <row r="339" spans="1:9" x14ac:dyDescent="0.2">
      <c r="A339" s="208"/>
      <c r="B339" s="208"/>
      <c r="C339" s="208"/>
      <c r="D339" s="208"/>
      <c r="E339" s="208"/>
      <c r="F339" s="208"/>
      <c r="G339" s="208"/>
      <c r="H339" s="208"/>
      <c r="I339" s="208"/>
    </row>
    <row r="340" spans="1:9" x14ac:dyDescent="0.2">
      <c r="A340" s="208"/>
      <c r="B340" s="208"/>
      <c r="C340" s="208"/>
      <c r="D340" s="208"/>
      <c r="E340" s="208"/>
      <c r="F340" s="208"/>
      <c r="G340" s="208"/>
      <c r="H340" s="208"/>
      <c r="I340" s="208"/>
    </row>
    <row r="341" spans="1:9" x14ac:dyDescent="0.2">
      <c r="A341" s="208"/>
      <c r="B341" s="208"/>
      <c r="C341" s="208"/>
      <c r="D341" s="208"/>
      <c r="E341" s="208"/>
      <c r="F341" s="208"/>
      <c r="G341" s="208"/>
      <c r="H341" s="208"/>
      <c r="I341" s="208"/>
    </row>
    <row r="342" spans="1:9" x14ac:dyDescent="0.2">
      <c r="A342" s="208"/>
      <c r="B342" s="208"/>
      <c r="C342" s="208"/>
      <c r="D342" s="208"/>
      <c r="E342" s="208"/>
      <c r="F342" s="208"/>
      <c r="G342" s="208"/>
      <c r="H342" s="208"/>
      <c r="I342" s="208"/>
    </row>
    <row r="343" spans="1:9" x14ac:dyDescent="0.2">
      <c r="A343" s="208"/>
      <c r="B343" s="208"/>
      <c r="C343" s="208"/>
      <c r="D343" s="208"/>
      <c r="E343" s="208"/>
      <c r="F343" s="208"/>
      <c r="G343" s="208"/>
      <c r="H343" s="208"/>
      <c r="I343" s="208"/>
    </row>
    <row r="344" spans="1:9" x14ac:dyDescent="0.2">
      <c r="A344" s="208"/>
      <c r="B344" s="208"/>
      <c r="C344" s="208"/>
      <c r="D344" s="208"/>
      <c r="E344" s="208"/>
      <c r="F344" s="208"/>
      <c r="G344" s="208"/>
      <c r="H344" s="208"/>
      <c r="I344" s="208"/>
    </row>
    <row r="345" spans="1:9" x14ac:dyDescent="0.2">
      <c r="A345" s="208"/>
      <c r="B345" s="208"/>
      <c r="C345" s="208"/>
      <c r="D345" s="208"/>
      <c r="E345" s="208"/>
      <c r="F345" s="208"/>
      <c r="G345" s="208"/>
      <c r="H345" s="208"/>
      <c r="I345" s="208"/>
    </row>
    <row r="346" spans="1:9" x14ac:dyDescent="0.2">
      <c r="A346" s="208"/>
      <c r="B346" s="208"/>
      <c r="C346" s="208"/>
      <c r="D346" s="208"/>
      <c r="E346" s="208"/>
      <c r="F346" s="208"/>
      <c r="G346" s="208"/>
      <c r="H346" s="208"/>
      <c r="I346" s="208"/>
    </row>
    <row r="347" spans="1:9" x14ac:dyDescent="0.2">
      <c r="A347" s="208"/>
      <c r="B347" s="208"/>
      <c r="C347" s="208"/>
      <c r="D347" s="208"/>
      <c r="E347" s="208"/>
      <c r="F347" s="208"/>
      <c r="G347" s="208"/>
      <c r="H347" s="208"/>
      <c r="I347" s="208"/>
    </row>
    <row r="348" spans="1:9" x14ac:dyDescent="0.2">
      <c r="A348" s="208"/>
      <c r="B348" s="208"/>
      <c r="C348" s="208"/>
      <c r="D348" s="208"/>
      <c r="E348" s="208"/>
      <c r="F348" s="208"/>
      <c r="G348" s="208"/>
      <c r="H348" s="208"/>
      <c r="I348" s="208"/>
    </row>
    <row r="349" spans="1:9" x14ac:dyDescent="0.2">
      <c r="A349" s="208"/>
      <c r="B349" s="208"/>
      <c r="C349" s="208"/>
      <c r="D349" s="208"/>
      <c r="E349" s="208"/>
      <c r="F349" s="208"/>
      <c r="G349" s="208"/>
      <c r="H349" s="208"/>
      <c r="I349" s="208"/>
    </row>
    <row r="350" spans="1:9" x14ac:dyDescent="0.2">
      <c r="A350" s="208"/>
      <c r="B350" s="208"/>
      <c r="C350" s="208"/>
      <c r="D350" s="208"/>
      <c r="E350" s="208"/>
      <c r="F350" s="208"/>
      <c r="G350" s="208"/>
      <c r="H350" s="208"/>
      <c r="I350" s="208"/>
    </row>
    <row r="351" spans="1:9" x14ac:dyDescent="0.2">
      <c r="A351" s="208"/>
      <c r="B351" s="208"/>
      <c r="C351" s="208"/>
      <c r="D351" s="208"/>
      <c r="E351" s="208"/>
      <c r="F351" s="208"/>
      <c r="G351" s="208"/>
      <c r="H351" s="208"/>
      <c r="I351" s="208"/>
    </row>
    <row r="352" spans="1:9" x14ac:dyDescent="0.2">
      <c r="A352" s="208"/>
      <c r="B352" s="208"/>
      <c r="C352" s="208"/>
      <c r="D352" s="208"/>
      <c r="E352" s="208"/>
      <c r="F352" s="208"/>
      <c r="G352" s="208"/>
      <c r="H352" s="208"/>
      <c r="I352" s="208"/>
    </row>
    <row r="353" spans="1:9" x14ac:dyDescent="0.2">
      <c r="A353" s="208"/>
      <c r="B353" s="208"/>
      <c r="C353" s="208"/>
      <c r="D353" s="208"/>
      <c r="E353" s="208"/>
      <c r="F353" s="208"/>
      <c r="G353" s="208"/>
      <c r="H353" s="208"/>
      <c r="I353" s="208"/>
    </row>
    <row r="354" spans="1:9" x14ac:dyDescent="0.2">
      <c r="A354" s="208"/>
      <c r="B354" s="208"/>
      <c r="C354" s="208"/>
      <c r="D354" s="208"/>
      <c r="E354" s="208"/>
      <c r="F354" s="208"/>
      <c r="G354" s="208"/>
      <c r="H354" s="208"/>
      <c r="I354" s="208"/>
    </row>
    <row r="355" spans="1:9" x14ac:dyDescent="0.2">
      <c r="A355" s="208"/>
      <c r="B355" s="208"/>
      <c r="C355" s="208"/>
      <c r="D355" s="208"/>
      <c r="E355" s="208"/>
      <c r="F355" s="208"/>
      <c r="G355" s="208"/>
      <c r="H355" s="208"/>
      <c r="I355" s="208"/>
    </row>
    <row r="356" spans="1:9" x14ac:dyDescent="0.2">
      <c r="A356" s="208"/>
      <c r="B356" s="208"/>
      <c r="C356" s="208"/>
      <c r="D356" s="208"/>
      <c r="E356" s="208"/>
      <c r="F356" s="208"/>
      <c r="G356" s="208"/>
      <c r="H356" s="208"/>
      <c r="I356" s="208"/>
    </row>
    <row r="357" spans="1:9" x14ac:dyDescent="0.2">
      <c r="A357" s="208"/>
      <c r="B357" s="208"/>
      <c r="C357" s="208"/>
      <c r="D357" s="208"/>
      <c r="E357" s="208"/>
      <c r="F357" s="208"/>
      <c r="G357" s="208"/>
      <c r="H357" s="208"/>
      <c r="I357" s="208"/>
    </row>
    <row r="358" spans="1:9" x14ac:dyDescent="0.2">
      <c r="A358" s="208"/>
      <c r="B358" s="208"/>
      <c r="C358" s="208"/>
      <c r="D358" s="208"/>
      <c r="E358" s="208"/>
      <c r="F358" s="208"/>
      <c r="G358" s="208"/>
      <c r="H358" s="208"/>
      <c r="I358" s="208"/>
    </row>
    <row r="359" spans="1:9" x14ac:dyDescent="0.2">
      <c r="A359" s="208"/>
      <c r="B359" s="208"/>
      <c r="C359" s="208"/>
      <c r="D359" s="208"/>
      <c r="E359" s="208"/>
      <c r="F359" s="208"/>
      <c r="G359" s="208"/>
      <c r="H359" s="208"/>
      <c r="I359" s="208"/>
    </row>
    <row r="360" spans="1:9" x14ac:dyDescent="0.2">
      <c r="A360" s="208"/>
      <c r="B360" s="208"/>
      <c r="C360" s="208"/>
      <c r="D360" s="208"/>
      <c r="E360" s="208"/>
      <c r="F360" s="208"/>
      <c r="G360" s="208"/>
      <c r="H360" s="208"/>
      <c r="I360" s="208"/>
    </row>
    <row r="361" spans="1:9" x14ac:dyDescent="0.2">
      <c r="A361" s="208"/>
      <c r="B361" s="208"/>
      <c r="C361" s="208"/>
      <c r="D361" s="208"/>
      <c r="E361" s="208"/>
      <c r="F361" s="208"/>
      <c r="G361" s="208"/>
      <c r="H361" s="208"/>
      <c r="I361" s="208"/>
    </row>
    <row r="362" spans="1:9" x14ac:dyDescent="0.2">
      <c r="A362" s="208"/>
      <c r="B362" s="208"/>
      <c r="C362" s="208"/>
      <c r="D362" s="208"/>
      <c r="E362" s="208"/>
      <c r="F362" s="208"/>
      <c r="G362" s="208"/>
      <c r="H362" s="208"/>
      <c r="I362" s="208"/>
    </row>
    <row r="363" spans="1:9" x14ac:dyDescent="0.2">
      <c r="A363" s="208"/>
      <c r="B363" s="208"/>
      <c r="C363" s="208"/>
      <c r="D363" s="208"/>
      <c r="E363" s="208"/>
      <c r="F363" s="208"/>
      <c r="G363" s="208"/>
      <c r="H363" s="208"/>
      <c r="I363" s="208"/>
    </row>
    <row r="364" spans="1:9" x14ac:dyDescent="0.2">
      <c r="A364" s="208"/>
      <c r="B364" s="208"/>
      <c r="C364" s="208"/>
      <c r="D364" s="208"/>
      <c r="E364" s="208"/>
      <c r="F364" s="208"/>
      <c r="G364" s="208"/>
      <c r="H364" s="208"/>
      <c r="I364" s="208"/>
    </row>
    <row r="365" spans="1:9" x14ac:dyDescent="0.2">
      <c r="A365" s="208"/>
      <c r="B365" s="208"/>
      <c r="C365" s="208"/>
      <c r="D365" s="208"/>
      <c r="E365" s="208"/>
      <c r="F365" s="208"/>
      <c r="G365" s="208"/>
      <c r="H365" s="208"/>
      <c r="I365" s="208"/>
    </row>
    <row r="366" spans="1:9" x14ac:dyDescent="0.2">
      <c r="A366" s="208"/>
      <c r="B366" s="208"/>
      <c r="C366" s="208"/>
      <c r="D366" s="208"/>
      <c r="E366" s="208"/>
      <c r="F366" s="208"/>
      <c r="G366" s="208"/>
      <c r="H366" s="208"/>
      <c r="I366" s="208"/>
    </row>
    <row r="367" spans="1:9" x14ac:dyDescent="0.2">
      <c r="A367" s="208"/>
      <c r="B367" s="208"/>
      <c r="C367" s="208"/>
      <c r="D367" s="208"/>
      <c r="E367" s="208"/>
      <c r="F367" s="208"/>
      <c r="G367" s="208"/>
      <c r="H367" s="208"/>
      <c r="I367" s="208"/>
    </row>
    <row r="368" spans="1:9" x14ac:dyDescent="0.2">
      <c r="A368" s="208"/>
      <c r="B368" s="208"/>
      <c r="C368" s="208"/>
      <c r="D368" s="208"/>
      <c r="E368" s="208"/>
      <c r="F368" s="208"/>
      <c r="G368" s="208"/>
      <c r="H368" s="208"/>
      <c r="I368" s="208"/>
    </row>
    <row r="369" spans="4:9" x14ac:dyDescent="0.2">
      <c r="D369" s="211" t="str">
        <f>IFERROR(VLOOKUP(B369,Lookup!A:C,3,0),"")</f>
        <v/>
      </c>
      <c r="E369" s="212" t="str">
        <f>IFERROR(VLOOKUP(RIGHT(B369,4),Lookup!L:M,2,0),"")</f>
        <v/>
      </c>
      <c r="F369" s="213" t="str">
        <f>IFERROR(VLOOKUP(B369,Lookup!A:F,6,0),"")</f>
        <v/>
      </c>
      <c r="G369" s="214"/>
      <c r="H369" s="213" t="str">
        <f t="shared" ref="H369:H387" si="27">IFERROR(C369*F369,"")</f>
        <v/>
      </c>
      <c r="I369" s="215" t="str">
        <f>IF(B369="","",IFERROR(VLOOKUP(B369,Lookup!A:I,8,0),"")*C369)</f>
        <v/>
      </c>
    </row>
    <row r="370" spans="4:9" x14ac:dyDescent="0.2">
      <c r="D370" s="211" t="str">
        <f>IFERROR(VLOOKUP(B370,Lookup!A:C,3,0),"")</f>
        <v/>
      </c>
      <c r="E370" s="212" t="str">
        <f>IFERROR(VLOOKUP(RIGHT(B370,4),Lookup!L:M,2,0),"")</f>
        <v/>
      </c>
      <c r="F370" s="213" t="str">
        <f>IFERROR(VLOOKUP(B370,Lookup!A:F,6,0),"")</f>
        <v/>
      </c>
      <c r="G370" s="214"/>
      <c r="H370" s="213" t="str">
        <f t="shared" si="27"/>
        <v/>
      </c>
      <c r="I370" s="215" t="str">
        <f>IF(B370="","",IFERROR(VLOOKUP(B370,Lookup!A:I,8,0),"")*C370)</f>
        <v/>
      </c>
    </row>
    <row r="371" spans="4:9" x14ac:dyDescent="0.2">
      <c r="D371" s="211" t="str">
        <f>IFERROR(VLOOKUP(B371,Lookup!A:C,3,0),"")</f>
        <v/>
      </c>
      <c r="E371" s="212" t="str">
        <f>IFERROR(VLOOKUP(RIGHT(B371,4),Lookup!L:M,2,0),"")</f>
        <v/>
      </c>
      <c r="F371" s="213" t="str">
        <f>IFERROR(VLOOKUP(B371,Lookup!A:F,6,0),"")</f>
        <v/>
      </c>
      <c r="G371" s="214"/>
      <c r="H371" s="213" t="str">
        <f t="shared" si="27"/>
        <v/>
      </c>
      <c r="I371" s="215" t="str">
        <f>IF(B371="","",IFERROR(VLOOKUP(B371,Lookup!A:I,8,0),"")*C371)</f>
        <v/>
      </c>
    </row>
    <row r="372" spans="4:9" x14ac:dyDescent="0.2">
      <c r="D372" s="211" t="str">
        <f>IFERROR(VLOOKUP(B372,Lookup!A:C,3,0),"")</f>
        <v/>
      </c>
      <c r="E372" s="212" t="str">
        <f>IFERROR(VLOOKUP(RIGHT(B372,4),Lookup!L:M,2,0),"")</f>
        <v/>
      </c>
      <c r="F372" s="213" t="str">
        <f>IFERROR(VLOOKUP(B372,Lookup!A:F,6,0),"")</f>
        <v/>
      </c>
      <c r="G372" s="214"/>
      <c r="H372" s="213" t="str">
        <f t="shared" si="27"/>
        <v/>
      </c>
      <c r="I372" s="215" t="str">
        <f>IF(B372="","",IFERROR(VLOOKUP(B372,Lookup!A:I,8,0),"")*C372)</f>
        <v/>
      </c>
    </row>
    <row r="373" spans="4:9" x14ac:dyDescent="0.2">
      <c r="D373" s="211" t="str">
        <f>IFERROR(VLOOKUP(B373,Lookup!A:C,3,0),"")</f>
        <v/>
      </c>
      <c r="E373" s="212" t="str">
        <f>IFERROR(VLOOKUP(RIGHT(B373,4),Lookup!L:M,2,0),"")</f>
        <v/>
      </c>
      <c r="F373" s="213" t="str">
        <f>IFERROR(VLOOKUP(B373,Lookup!A:F,6,0),"")</f>
        <v/>
      </c>
      <c r="G373" s="214"/>
      <c r="H373" s="213" t="str">
        <f t="shared" si="27"/>
        <v/>
      </c>
      <c r="I373" s="215" t="str">
        <f>IF(B373="","",IFERROR(VLOOKUP(B373,Lookup!A:I,8,0),"")*C373)</f>
        <v/>
      </c>
    </row>
    <row r="374" spans="4:9" x14ac:dyDescent="0.2">
      <c r="D374" s="211" t="str">
        <f>IFERROR(VLOOKUP(B374,Lookup!A:C,3,0),"")</f>
        <v/>
      </c>
      <c r="E374" s="212" t="str">
        <f>IFERROR(VLOOKUP(RIGHT(B374,4),Lookup!L:M,2,0),"")</f>
        <v/>
      </c>
      <c r="F374" s="213" t="str">
        <f>IFERROR(VLOOKUP(B374,Lookup!A:F,6,0),"")</f>
        <v/>
      </c>
      <c r="G374" s="214"/>
      <c r="H374" s="213" t="str">
        <f t="shared" si="27"/>
        <v/>
      </c>
      <c r="I374" s="215" t="str">
        <f>IF(B374="","",IFERROR(VLOOKUP(B374,Lookup!A:I,8,0),"")*C374)</f>
        <v/>
      </c>
    </row>
    <row r="375" spans="4:9" x14ac:dyDescent="0.2">
      <c r="D375" s="211" t="str">
        <f>IFERROR(VLOOKUP(B375,Lookup!A:C,3,0),"")</f>
        <v/>
      </c>
      <c r="E375" s="212" t="str">
        <f>IFERROR(VLOOKUP(RIGHT(B375,4),Lookup!L:M,2,0),"")</f>
        <v/>
      </c>
      <c r="F375" s="213" t="str">
        <f>IFERROR(VLOOKUP(B375,Lookup!A:F,6,0),"")</f>
        <v/>
      </c>
      <c r="G375" s="214"/>
      <c r="H375" s="213" t="str">
        <f t="shared" si="27"/>
        <v/>
      </c>
      <c r="I375" s="215" t="str">
        <f>IF(B375="","",IFERROR(VLOOKUP(B375,Lookup!A:I,8,0),"")*C375)</f>
        <v/>
      </c>
    </row>
    <row r="376" spans="4:9" x14ac:dyDescent="0.2">
      <c r="D376" s="211" t="str">
        <f>IFERROR(VLOOKUP(B376,Lookup!A:C,3,0),"")</f>
        <v/>
      </c>
      <c r="E376" s="212" t="str">
        <f>IFERROR(VLOOKUP(RIGHT(B376,4),Lookup!L:M,2,0),"")</f>
        <v/>
      </c>
      <c r="F376" s="213" t="str">
        <f>IFERROR(VLOOKUP(B376,Lookup!A:F,6,0),"")</f>
        <v/>
      </c>
      <c r="G376" s="214"/>
      <c r="H376" s="213" t="str">
        <f t="shared" si="27"/>
        <v/>
      </c>
      <c r="I376" s="215" t="str">
        <f>IF(B376="","",IFERROR(VLOOKUP(B376,Lookup!A:I,8,0),"")*C376)</f>
        <v/>
      </c>
    </row>
    <row r="377" spans="4:9" x14ac:dyDescent="0.2">
      <c r="D377" s="211" t="str">
        <f>IFERROR(VLOOKUP(B377,Lookup!A:C,3,0),"")</f>
        <v/>
      </c>
      <c r="E377" s="212" t="str">
        <f>IFERROR(VLOOKUP(RIGHT(B377,4),Lookup!L:M,2,0),"")</f>
        <v/>
      </c>
      <c r="F377" s="213" t="str">
        <f>IFERROR(VLOOKUP(B377,Lookup!A:F,6,0),"")</f>
        <v/>
      </c>
      <c r="G377" s="214"/>
      <c r="H377" s="213" t="str">
        <f t="shared" si="27"/>
        <v/>
      </c>
      <c r="I377" s="215" t="str">
        <f>IF(B377="","",IFERROR(VLOOKUP(B377,Lookup!A:I,8,0),"")*C377)</f>
        <v/>
      </c>
    </row>
    <row r="378" spans="4:9" x14ac:dyDescent="0.2">
      <c r="D378" s="211" t="str">
        <f>IFERROR(VLOOKUP(B378,Lookup!A:C,3,0),"")</f>
        <v/>
      </c>
      <c r="E378" s="212" t="str">
        <f>IFERROR(VLOOKUP(RIGHT(B378,4),Lookup!L:M,2,0),"")</f>
        <v/>
      </c>
      <c r="F378" s="213" t="str">
        <f>IFERROR(VLOOKUP(B378,Lookup!A:F,6,0),"")</f>
        <v/>
      </c>
      <c r="G378" s="214"/>
      <c r="H378" s="213" t="str">
        <f t="shared" si="27"/>
        <v/>
      </c>
      <c r="I378" s="215" t="str">
        <f>IF(B378="","",IFERROR(VLOOKUP(B378,Lookup!A:I,8,0),"")*C378)</f>
        <v/>
      </c>
    </row>
    <row r="379" spans="4:9" x14ac:dyDescent="0.2">
      <c r="D379" s="211" t="str">
        <f>IFERROR(VLOOKUP(B379,Lookup!A:C,3,0),"")</f>
        <v/>
      </c>
      <c r="E379" s="212" t="str">
        <f>IFERROR(VLOOKUP(RIGHT(B379,4),Lookup!L:M,2,0),"")</f>
        <v/>
      </c>
      <c r="F379" s="213" t="str">
        <f>IFERROR(VLOOKUP(B379,Lookup!A:F,6,0),"")</f>
        <v/>
      </c>
      <c r="G379" s="214"/>
      <c r="H379" s="213" t="str">
        <f t="shared" si="27"/>
        <v/>
      </c>
      <c r="I379" s="215" t="str">
        <f>IF(B379="","",IFERROR(VLOOKUP(B379,Lookup!A:I,8,0),"")*C379)</f>
        <v/>
      </c>
    </row>
    <row r="380" spans="4:9" x14ac:dyDescent="0.2">
      <c r="D380" s="211" t="str">
        <f>IFERROR(VLOOKUP(B380,Lookup!A:C,3,0),"")</f>
        <v/>
      </c>
      <c r="E380" s="212" t="str">
        <f>IFERROR(VLOOKUP(RIGHT(B380,4),Lookup!L:M,2,0),"")</f>
        <v/>
      </c>
      <c r="F380" s="213" t="str">
        <f>IFERROR(VLOOKUP(B380,Lookup!A:F,6,0),"")</f>
        <v/>
      </c>
      <c r="G380" s="214"/>
      <c r="H380" s="213" t="str">
        <f t="shared" si="27"/>
        <v/>
      </c>
      <c r="I380" s="215" t="str">
        <f>IF(B380="","",IFERROR(VLOOKUP(B380,Lookup!A:I,8,0),"")*C380)</f>
        <v/>
      </c>
    </row>
    <row r="381" spans="4:9" x14ac:dyDescent="0.2">
      <c r="D381" s="211" t="str">
        <f>IFERROR(VLOOKUP(B381,Lookup!A:C,3,0),"")</f>
        <v/>
      </c>
      <c r="E381" s="212" t="str">
        <f>IFERROR(VLOOKUP(RIGHT(B381,4),Lookup!L:M,2,0),"")</f>
        <v/>
      </c>
      <c r="F381" s="213" t="str">
        <f>IFERROR(VLOOKUP(B381,Lookup!A:F,6,0),"")</f>
        <v/>
      </c>
      <c r="G381" s="214"/>
      <c r="H381" s="213" t="str">
        <f t="shared" si="27"/>
        <v/>
      </c>
      <c r="I381" s="215" t="str">
        <f>IF(B381="","",IFERROR(VLOOKUP(B381,Lookup!A:I,8,0),"")*C381)</f>
        <v/>
      </c>
    </row>
    <row r="382" spans="4:9" x14ac:dyDescent="0.2">
      <c r="D382" s="211" t="str">
        <f>IFERROR(VLOOKUP(B382,Lookup!A:C,3,0),"")</f>
        <v/>
      </c>
      <c r="E382" s="212" t="str">
        <f>IFERROR(VLOOKUP(RIGHT(B382,4),Lookup!L:M,2,0),"")</f>
        <v/>
      </c>
      <c r="F382" s="213" t="str">
        <f>IFERROR(VLOOKUP(B382,Lookup!A:F,6,0),"")</f>
        <v/>
      </c>
      <c r="G382" s="214"/>
      <c r="H382" s="213" t="str">
        <f t="shared" si="27"/>
        <v/>
      </c>
      <c r="I382" s="215" t="str">
        <f>IF(B382="","",IFERROR(VLOOKUP(B382,Lookup!A:I,8,0),"")*C382)</f>
        <v/>
      </c>
    </row>
    <row r="383" spans="4:9" x14ac:dyDescent="0.2">
      <c r="D383" s="211" t="str">
        <f>IFERROR(VLOOKUP(B383,Lookup!A:C,3,0),"")</f>
        <v/>
      </c>
      <c r="E383" s="212" t="str">
        <f>IFERROR(VLOOKUP(RIGHT(B383,4),Lookup!L:M,2,0),"")</f>
        <v/>
      </c>
      <c r="F383" s="213" t="str">
        <f>IFERROR(VLOOKUP(B383,Lookup!A:F,6,0),"")</f>
        <v/>
      </c>
      <c r="G383" s="214"/>
      <c r="H383" s="213" t="str">
        <f t="shared" si="27"/>
        <v/>
      </c>
      <c r="I383" s="215" t="str">
        <f>IF(B383="","",IFERROR(VLOOKUP(B383,Lookup!A:I,8,0),"")*C383)</f>
        <v/>
      </c>
    </row>
    <row r="384" spans="4:9" x14ac:dyDescent="0.2">
      <c r="D384" s="211" t="str">
        <f>IFERROR(VLOOKUP(B384,Lookup!A:C,3,0),"")</f>
        <v/>
      </c>
      <c r="E384" s="212" t="str">
        <f>IFERROR(VLOOKUP(RIGHT(B384,4),Lookup!L:M,2,0),"")</f>
        <v/>
      </c>
      <c r="F384" s="213" t="str">
        <f>IFERROR(VLOOKUP(B384,Lookup!A:F,6,0),"")</f>
        <v/>
      </c>
      <c r="G384" s="214"/>
      <c r="H384" s="213" t="str">
        <f t="shared" si="27"/>
        <v/>
      </c>
      <c r="I384" s="215" t="str">
        <f>IF(B384="","",IFERROR(VLOOKUP(B384,Lookup!A:I,8,0),"")*C384)</f>
        <v/>
      </c>
    </row>
    <row r="385" spans="4:9" x14ac:dyDescent="0.2">
      <c r="D385" s="211" t="str">
        <f>IFERROR(VLOOKUP(B385,Lookup!A:C,3,0),"")</f>
        <v/>
      </c>
      <c r="E385" s="212" t="str">
        <f>IFERROR(VLOOKUP(RIGHT(B385,4),Lookup!L:M,2,0),"")</f>
        <v/>
      </c>
      <c r="F385" s="213" t="str">
        <f>IFERROR(VLOOKUP(B385,Lookup!A:F,6,0),"")</f>
        <v/>
      </c>
      <c r="G385" s="214"/>
      <c r="H385" s="213" t="str">
        <f t="shared" si="27"/>
        <v/>
      </c>
      <c r="I385" s="215" t="str">
        <f>IF(B385="","",IFERROR(VLOOKUP(B385,Lookup!A:I,8,0),"")*C385)</f>
        <v/>
      </c>
    </row>
    <row r="386" spans="4:9" x14ac:dyDescent="0.2">
      <c r="D386" s="211" t="str">
        <f>IFERROR(VLOOKUP(B386,Lookup!A:C,3,0),"")</f>
        <v/>
      </c>
      <c r="E386" s="212" t="str">
        <f>IFERROR(VLOOKUP(RIGHT(B386,4),Lookup!L:M,2,0),"")</f>
        <v/>
      </c>
      <c r="F386" s="213" t="str">
        <f>IFERROR(VLOOKUP(B386,Lookup!A:F,6,0),"")</f>
        <v/>
      </c>
      <c r="G386" s="214"/>
      <c r="H386" s="213" t="str">
        <f t="shared" si="27"/>
        <v/>
      </c>
      <c r="I386" s="215" t="str">
        <f>IF(B386="","",IFERROR(VLOOKUP(B386,Lookup!A:I,8,0),"")*C386)</f>
        <v/>
      </c>
    </row>
    <row r="387" spans="4:9" x14ac:dyDescent="0.2">
      <c r="D387" s="211" t="str">
        <f>IFERROR(VLOOKUP(B387,Lookup!A:C,3,0),"")</f>
        <v/>
      </c>
      <c r="E387" s="212" t="str">
        <f>IFERROR(VLOOKUP(RIGHT(B387,4),Lookup!L:M,2,0),"")</f>
        <v/>
      </c>
      <c r="F387" s="213" t="str">
        <f>IFERROR(VLOOKUP(B387,Lookup!A:F,6,0),"")</f>
        <v/>
      </c>
      <c r="G387" s="214"/>
      <c r="H387" s="213" t="str">
        <f t="shared" si="27"/>
        <v/>
      </c>
      <c r="I387" s="215" t="str">
        <f>IF(B387="","",IFERROR(VLOOKUP(B387,Lookup!A:I,8,0),"")*C387)</f>
        <v/>
      </c>
    </row>
  </sheetData>
  <sheetProtection algorithmName="SHA-512" hashValue="qT9Hn8hZyskfdgOqjJupSd2ay77Wf9LN6d05pHrZKhN3d6YCq78CmkIg70kde2yPponRgmG9bO8gvgNp01THsA==" saltValue="VV6QTCQHmF100y7n2iolRA==" spinCount="100000" sheet="1" selectLockedCells="1"/>
  <sortState xmlns:xlrd2="http://schemas.microsoft.com/office/spreadsheetml/2017/richdata2" ref="A8:J350">
    <sortCondition ref="B8:B350"/>
  </sortState>
  <customSheetViews>
    <customSheetView guid="{4A287CE1-3B3C-4D7A-BE49-8CA0BEFBE6E3}" showPageBreaks="1" view="pageLayout" topLeftCell="A7">
      <selection activeCell="D19" sqref="D19"/>
      <pageMargins left="0.7" right="0.7" top="0.75" bottom="0.75" header="0.3" footer="0.3"/>
      <pageSetup orientation="portrait" horizontalDpi="4294967293" verticalDpi="4294967293"/>
      <headerFooter scaleWithDoc="0" alignWithMargins="0">
        <oddHeader>&amp;C&amp;11BULLSEYE FUSED GLASS ORDER FORM
DEADLINE SATURDAY, SEPTEMBER 12, 2015</oddHeader>
      </headerFooter>
    </customSheetView>
  </customSheetViews>
  <mergeCells count="24">
    <mergeCell ref="B40:C40"/>
    <mergeCell ref="D40:I40"/>
    <mergeCell ref="D34:G34"/>
    <mergeCell ref="B35:G35"/>
    <mergeCell ref="H35:I35"/>
    <mergeCell ref="B36:G36"/>
    <mergeCell ref="E29:G29"/>
    <mergeCell ref="E30:G30"/>
    <mergeCell ref="D31:G31"/>
    <mergeCell ref="A32:G32"/>
    <mergeCell ref="D33:G33"/>
    <mergeCell ref="F24:G24"/>
    <mergeCell ref="E25:G25"/>
    <mergeCell ref="F26:G26"/>
    <mergeCell ref="E27:G27"/>
    <mergeCell ref="E28:G28"/>
    <mergeCell ref="B5:C5"/>
    <mergeCell ref="D5:I5"/>
    <mergeCell ref="G1:J1"/>
    <mergeCell ref="G3:J3"/>
    <mergeCell ref="E1:F1"/>
    <mergeCell ref="E3:F3"/>
    <mergeCell ref="B1:D1"/>
    <mergeCell ref="B3:D3"/>
  </mergeCells>
  <phoneticPr fontId="2" type="noConversion"/>
  <hyperlinks>
    <hyperlink ref="C37" r:id="rId1" xr:uid="{00000000-0004-0000-0000-000000000000}"/>
  </hyperlinks>
  <pageMargins left="0.2" right="0.2" top="0.69" bottom="0" header="0.05" footer="0"/>
  <pageSetup scale="90" orientation="landscape" horizontalDpi="4294967293" verticalDpi="4294967293" r:id="rId2"/>
  <headerFooter scaleWithDoc="0" alignWithMargins="0"/>
  <rowBreaks count="1" manualBreakCount="1">
    <brk id="6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036"/>
  <sheetViews>
    <sheetView zoomScale="150" zoomScaleNormal="150" zoomScalePageLayoutView="125" workbookViewId="0">
      <pane ySplit="6" topLeftCell="A4024" activePane="bottomLeft" state="frozen"/>
      <selection pane="bottomLeft" activeCell="A4035" sqref="A4035"/>
    </sheetView>
  </sheetViews>
  <sheetFormatPr baseColWidth="10" defaultColWidth="8.83203125" defaultRowHeight="13" x14ac:dyDescent="0.15"/>
  <cols>
    <col min="1" max="1" width="20.1640625" style="51" customWidth="1"/>
    <col min="2" max="2" width="7.83203125" style="33" customWidth="1"/>
    <col min="3" max="3" width="44.5" style="20" customWidth="1"/>
    <col min="4" max="4" width="8.83203125" style="116"/>
    <col min="5" max="5" width="7.33203125" style="57" customWidth="1"/>
    <col min="6" max="6" width="9.1640625" style="60" bestFit="1" customWidth="1"/>
    <col min="7" max="8" width="8.83203125" style="60"/>
    <col min="9" max="9" width="8.83203125" style="57"/>
    <col min="10" max="16384" width="8.83203125" style="20"/>
  </cols>
  <sheetData>
    <row r="1" spans="1:15" x14ac:dyDescent="0.15">
      <c r="A1" s="53" t="s">
        <v>34</v>
      </c>
      <c r="B1" s="8" t="s">
        <v>35</v>
      </c>
      <c r="C1" s="53" t="s">
        <v>36</v>
      </c>
      <c r="D1" s="115"/>
      <c r="E1" s="55"/>
      <c r="F1" s="58"/>
      <c r="G1" s="58"/>
      <c r="H1" s="58"/>
      <c r="I1" s="55"/>
    </row>
    <row r="3" spans="1:15" x14ac:dyDescent="0.15">
      <c r="A3" s="50" t="s">
        <v>31</v>
      </c>
    </row>
    <row r="4" spans="1:15" x14ac:dyDescent="0.15">
      <c r="A4" s="50" t="s">
        <v>23</v>
      </c>
      <c r="B4" s="52"/>
      <c r="C4" s="54"/>
      <c r="D4" s="117"/>
      <c r="E4" s="56"/>
      <c r="F4" s="59"/>
      <c r="G4" s="59"/>
      <c r="H4" s="59"/>
      <c r="I4" s="56"/>
    </row>
    <row r="5" spans="1:15" ht="28" x14ac:dyDescent="0.15">
      <c r="A5" s="50" t="s">
        <v>18</v>
      </c>
      <c r="B5" s="52" t="s">
        <v>19</v>
      </c>
      <c r="C5" s="54" t="s">
        <v>21</v>
      </c>
      <c r="D5" s="117" t="s">
        <v>22</v>
      </c>
      <c r="E5" s="56" t="s">
        <v>22</v>
      </c>
      <c r="F5" s="59" t="s">
        <v>22</v>
      </c>
      <c r="G5" s="59"/>
      <c r="H5" s="59"/>
      <c r="I5" s="56" t="s">
        <v>24</v>
      </c>
    </row>
    <row r="6" spans="1:15" ht="25" customHeight="1" x14ac:dyDescent="0.15">
      <c r="A6" s="2" t="s">
        <v>8</v>
      </c>
      <c r="B6" s="2" t="s">
        <v>9</v>
      </c>
      <c r="C6" s="5" t="s">
        <v>7</v>
      </c>
      <c r="D6" s="3" t="s">
        <v>0</v>
      </c>
      <c r="E6" s="13" t="s">
        <v>20</v>
      </c>
      <c r="F6" s="7" t="s">
        <v>6020</v>
      </c>
      <c r="G6" s="12" t="s">
        <v>6206</v>
      </c>
      <c r="H6" s="6" t="s">
        <v>25</v>
      </c>
      <c r="I6" s="4" t="s">
        <v>10</v>
      </c>
      <c r="N6" s="64" t="s">
        <v>5723</v>
      </c>
      <c r="O6" s="64" t="s">
        <v>5724</v>
      </c>
    </row>
    <row r="7" spans="1:15" s="53" customFormat="1" ht="13" customHeight="1" x14ac:dyDescent="0.15">
      <c r="A7" s="22" t="s">
        <v>1775</v>
      </c>
      <c r="B7" s="15">
        <v>1</v>
      </c>
      <c r="C7" s="16" t="s">
        <v>4110</v>
      </c>
      <c r="D7" s="17" t="str">
        <f t="shared" ref="D7:D20" si="0">VLOOKUP(RIGHT(A7,4),N:O,2,0)</f>
        <v>5oz</v>
      </c>
      <c r="E7" s="18" t="s">
        <v>5697</v>
      </c>
      <c r="F7" s="19">
        <v>9.8000000000000007</v>
      </c>
      <c r="G7" s="19">
        <f t="shared" ref="G7:G38" si="1">F7*0.425</f>
        <v>4.165</v>
      </c>
      <c r="H7" s="1">
        <f t="shared" ref="H7:H20" si="2">B7*F7</f>
        <v>9.8000000000000007</v>
      </c>
      <c r="I7" s="21">
        <v>6</v>
      </c>
      <c r="J7" s="20"/>
      <c r="K7" s="20"/>
      <c r="L7" s="20"/>
      <c r="M7" s="20"/>
    </row>
    <row r="8" spans="1:15" ht="13" customHeight="1" x14ac:dyDescent="0.15">
      <c r="A8" s="14" t="s">
        <v>1779</v>
      </c>
      <c r="B8" s="15">
        <v>1</v>
      </c>
      <c r="C8" s="16" t="s">
        <v>4114</v>
      </c>
      <c r="D8" s="17" t="str">
        <f t="shared" si="0"/>
        <v>1lb</v>
      </c>
      <c r="E8" s="18" t="s">
        <v>5697</v>
      </c>
      <c r="F8" s="19">
        <v>25.05</v>
      </c>
      <c r="G8" s="19">
        <f t="shared" si="1"/>
        <v>10.64625</v>
      </c>
      <c r="H8" s="1">
        <f t="shared" si="2"/>
        <v>25.05</v>
      </c>
      <c r="I8" s="21">
        <v>18</v>
      </c>
    </row>
    <row r="9" spans="1:15" ht="13" customHeight="1" x14ac:dyDescent="0.15">
      <c r="A9" s="22" t="s">
        <v>1783</v>
      </c>
      <c r="B9" s="15">
        <v>1</v>
      </c>
      <c r="C9" s="16" t="s">
        <v>4118</v>
      </c>
      <c r="D9" s="17" t="str">
        <f t="shared" si="0"/>
        <v>5lb</v>
      </c>
      <c r="E9" s="18" t="s">
        <v>5697</v>
      </c>
      <c r="F9" s="19">
        <v>96.25</v>
      </c>
      <c r="G9" s="19">
        <f t="shared" si="1"/>
        <v>40.90625</v>
      </c>
      <c r="H9" s="1">
        <f t="shared" si="2"/>
        <v>96.25</v>
      </c>
      <c r="I9" s="21">
        <v>84</v>
      </c>
    </row>
    <row r="10" spans="1:15" s="54" customFormat="1" ht="13" customHeight="1" x14ac:dyDescent="0.15">
      <c r="A10" s="14" t="s">
        <v>1776</v>
      </c>
      <c r="B10" s="15">
        <v>1</v>
      </c>
      <c r="C10" s="16" t="s">
        <v>4111</v>
      </c>
      <c r="D10" s="17" t="str">
        <f t="shared" si="0"/>
        <v>5oz</v>
      </c>
      <c r="E10" s="18" t="s">
        <v>5697</v>
      </c>
      <c r="F10" s="19">
        <v>9.8000000000000007</v>
      </c>
      <c r="G10" s="19">
        <f t="shared" si="1"/>
        <v>4.165</v>
      </c>
      <c r="H10" s="1">
        <f t="shared" si="2"/>
        <v>9.8000000000000007</v>
      </c>
      <c r="I10" s="21">
        <v>6</v>
      </c>
      <c r="J10" s="20"/>
      <c r="K10" s="20"/>
      <c r="L10" s="20"/>
      <c r="M10" s="20"/>
    </row>
    <row r="11" spans="1:15" s="54" customFormat="1" ht="13" customHeight="1" x14ac:dyDescent="0.15">
      <c r="A11" s="14" t="s">
        <v>1780</v>
      </c>
      <c r="B11" s="15">
        <v>1</v>
      </c>
      <c r="C11" s="16" t="s">
        <v>4115</v>
      </c>
      <c r="D11" s="17" t="str">
        <f t="shared" si="0"/>
        <v>1lb</v>
      </c>
      <c r="E11" s="18" t="s">
        <v>5697</v>
      </c>
      <c r="F11" s="19">
        <v>25.05</v>
      </c>
      <c r="G11" s="19">
        <f t="shared" si="1"/>
        <v>10.64625</v>
      </c>
      <c r="H11" s="1">
        <f t="shared" si="2"/>
        <v>25.05</v>
      </c>
      <c r="I11" s="21">
        <v>18</v>
      </c>
      <c r="J11" s="20"/>
      <c r="K11" s="20"/>
      <c r="L11" s="20"/>
      <c r="M11" s="20"/>
      <c r="N11" s="63"/>
      <c r="O11" s="20"/>
    </row>
    <row r="12" spans="1:15" s="53" customFormat="1" ht="14" x14ac:dyDescent="0.15">
      <c r="A12" s="14" t="s">
        <v>1784</v>
      </c>
      <c r="B12" s="15">
        <v>1</v>
      </c>
      <c r="C12" s="16" t="s">
        <v>4119</v>
      </c>
      <c r="D12" s="17" t="str">
        <f t="shared" si="0"/>
        <v>5lb</v>
      </c>
      <c r="E12" s="18" t="s">
        <v>5697</v>
      </c>
      <c r="F12" s="19">
        <v>96.25</v>
      </c>
      <c r="G12" s="19">
        <f t="shared" si="1"/>
        <v>40.90625</v>
      </c>
      <c r="H12" s="1">
        <f t="shared" si="2"/>
        <v>96.25</v>
      </c>
      <c r="I12" s="21">
        <v>84</v>
      </c>
      <c r="J12" s="20"/>
      <c r="K12" s="20"/>
      <c r="L12" s="20"/>
      <c r="M12" s="20"/>
      <c r="N12" s="127"/>
      <c r="O12" s="20"/>
    </row>
    <row r="13" spans="1:15" ht="14" x14ac:dyDescent="0.15">
      <c r="A13" s="14" t="s">
        <v>1777</v>
      </c>
      <c r="B13" s="15">
        <v>1</v>
      </c>
      <c r="C13" s="16" t="s">
        <v>4112</v>
      </c>
      <c r="D13" s="17" t="str">
        <f t="shared" si="0"/>
        <v>5oz</v>
      </c>
      <c r="E13" s="18" t="s">
        <v>5697</v>
      </c>
      <c r="F13" s="19">
        <v>9.8000000000000007</v>
      </c>
      <c r="G13" s="19">
        <f t="shared" si="1"/>
        <v>4.165</v>
      </c>
      <c r="H13" s="1">
        <f t="shared" si="2"/>
        <v>9.8000000000000007</v>
      </c>
      <c r="I13" s="21">
        <v>6</v>
      </c>
      <c r="N13" s="20" t="s">
        <v>5711</v>
      </c>
      <c r="O13" s="20" t="s">
        <v>28</v>
      </c>
    </row>
    <row r="14" spans="1:15" ht="14" x14ac:dyDescent="0.15">
      <c r="A14" s="14" t="s">
        <v>1781</v>
      </c>
      <c r="B14" s="15">
        <v>1</v>
      </c>
      <c r="C14" s="16" t="s">
        <v>4116</v>
      </c>
      <c r="D14" s="17" t="str">
        <f t="shared" si="0"/>
        <v>1lb</v>
      </c>
      <c r="E14" s="18" t="s">
        <v>5697</v>
      </c>
      <c r="F14" s="19">
        <v>25.05</v>
      </c>
      <c r="G14" s="19">
        <f t="shared" si="1"/>
        <v>10.64625</v>
      </c>
      <c r="H14" s="1">
        <f t="shared" si="2"/>
        <v>25.05</v>
      </c>
      <c r="I14" s="21">
        <v>18</v>
      </c>
      <c r="N14" s="20" t="s">
        <v>5716</v>
      </c>
      <c r="O14" s="20" t="s">
        <v>5716</v>
      </c>
    </row>
    <row r="15" spans="1:15" ht="14" x14ac:dyDescent="0.15">
      <c r="A15" s="14" t="s">
        <v>1785</v>
      </c>
      <c r="B15" s="15">
        <v>1</v>
      </c>
      <c r="C15" s="16" t="s">
        <v>4120</v>
      </c>
      <c r="D15" s="17" t="str">
        <f t="shared" si="0"/>
        <v>5lb</v>
      </c>
      <c r="E15" s="18" t="s">
        <v>5697</v>
      </c>
      <c r="F15" s="19">
        <v>96.25</v>
      </c>
      <c r="G15" s="19">
        <f t="shared" si="1"/>
        <v>40.90625</v>
      </c>
      <c r="H15" s="1">
        <f t="shared" si="2"/>
        <v>96.25</v>
      </c>
      <c r="I15" s="21">
        <v>84</v>
      </c>
      <c r="N15" s="20" t="s">
        <v>5718</v>
      </c>
      <c r="O15" s="20" t="s">
        <v>5725</v>
      </c>
    </row>
    <row r="16" spans="1:15" ht="14" x14ac:dyDescent="0.15">
      <c r="A16" s="14" t="s">
        <v>1778</v>
      </c>
      <c r="B16" s="15">
        <v>1</v>
      </c>
      <c r="C16" s="16" t="s">
        <v>4113</v>
      </c>
      <c r="D16" s="17" t="str">
        <f t="shared" si="0"/>
        <v>5oz</v>
      </c>
      <c r="E16" s="18" t="s">
        <v>5697</v>
      </c>
      <c r="F16" s="19">
        <v>11.45</v>
      </c>
      <c r="G16" s="19">
        <f t="shared" si="1"/>
        <v>4.86625</v>
      </c>
      <c r="H16" s="1">
        <f t="shared" si="2"/>
        <v>11.45</v>
      </c>
      <c r="I16" s="21">
        <v>6</v>
      </c>
      <c r="N16" s="20" t="s">
        <v>5875</v>
      </c>
      <c r="O16" s="20" t="s">
        <v>5875</v>
      </c>
    </row>
    <row r="17" spans="1:15" ht="14" x14ac:dyDescent="0.15">
      <c r="A17" s="14" t="s">
        <v>1782</v>
      </c>
      <c r="B17" s="15">
        <v>1</v>
      </c>
      <c r="C17" s="16" t="s">
        <v>4117</v>
      </c>
      <c r="D17" s="17" t="str">
        <f t="shared" si="0"/>
        <v>1lb</v>
      </c>
      <c r="E17" s="18" t="s">
        <v>5697</v>
      </c>
      <c r="F17" s="19">
        <v>30.3</v>
      </c>
      <c r="G17" s="19">
        <f t="shared" si="1"/>
        <v>12.8775</v>
      </c>
      <c r="H17" s="1">
        <f t="shared" si="2"/>
        <v>30.3</v>
      </c>
      <c r="I17" s="21">
        <v>18</v>
      </c>
      <c r="N17" s="20" t="s">
        <v>5712</v>
      </c>
      <c r="O17" s="20" t="s">
        <v>29</v>
      </c>
    </row>
    <row r="18" spans="1:15" ht="14" x14ac:dyDescent="0.15">
      <c r="A18" s="14" t="s">
        <v>1786</v>
      </c>
      <c r="B18" s="15">
        <v>1</v>
      </c>
      <c r="C18" s="16" t="s">
        <v>4121</v>
      </c>
      <c r="D18" s="17" t="str">
        <f t="shared" si="0"/>
        <v>5lb</v>
      </c>
      <c r="E18" s="18" t="s">
        <v>5697</v>
      </c>
      <c r="F18" s="19">
        <v>122.5</v>
      </c>
      <c r="G18" s="19">
        <f t="shared" si="1"/>
        <v>52.0625</v>
      </c>
      <c r="H18" s="1">
        <f t="shared" si="2"/>
        <v>122.5</v>
      </c>
      <c r="I18" s="21">
        <v>84</v>
      </c>
      <c r="N18" s="20" t="s">
        <v>5713</v>
      </c>
      <c r="O18" s="20" t="s">
        <v>41</v>
      </c>
    </row>
    <row r="19" spans="1:15" ht="14" x14ac:dyDescent="0.15">
      <c r="A19" s="14" t="s">
        <v>42</v>
      </c>
      <c r="B19" s="15">
        <v>1</v>
      </c>
      <c r="C19" s="16" t="s">
        <v>3348</v>
      </c>
      <c r="D19" s="17" t="str">
        <f t="shared" si="0"/>
        <v>10X10</v>
      </c>
      <c r="E19" s="18" t="s">
        <v>5697</v>
      </c>
      <c r="F19" s="19">
        <v>21.9</v>
      </c>
      <c r="G19" s="19">
        <f t="shared" si="1"/>
        <v>9.3074999999999992</v>
      </c>
      <c r="H19" s="1">
        <f t="shared" si="2"/>
        <v>21.9</v>
      </c>
      <c r="I19" s="21">
        <v>18</v>
      </c>
      <c r="N19" s="20" t="s">
        <v>5719</v>
      </c>
      <c r="O19" s="20" t="s">
        <v>5721</v>
      </c>
    </row>
    <row r="20" spans="1:15" ht="14" x14ac:dyDescent="0.15">
      <c r="A20" s="14" t="s">
        <v>43</v>
      </c>
      <c r="B20" s="15">
        <v>1</v>
      </c>
      <c r="C20" s="16" t="s">
        <v>3348</v>
      </c>
      <c r="D20" s="17" t="str">
        <f t="shared" si="0"/>
        <v>FULL</v>
      </c>
      <c r="E20" s="18" t="s">
        <v>5697</v>
      </c>
      <c r="F20" s="19">
        <v>126.3</v>
      </c>
      <c r="G20" s="19">
        <f t="shared" si="1"/>
        <v>53.677499999999995</v>
      </c>
      <c r="H20" s="1">
        <f t="shared" si="2"/>
        <v>126.3</v>
      </c>
      <c r="I20" s="26">
        <v>128</v>
      </c>
      <c r="N20" s="20" t="s">
        <v>5919</v>
      </c>
      <c r="O20" s="20" t="s">
        <v>5919</v>
      </c>
    </row>
    <row r="21" spans="1:15" ht="14" x14ac:dyDescent="0.15">
      <c r="A21" s="14" t="s">
        <v>44</v>
      </c>
      <c r="B21" s="15">
        <v>1</v>
      </c>
      <c r="C21" s="16" t="s">
        <v>3348</v>
      </c>
      <c r="D21" s="17" t="s">
        <v>26</v>
      </c>
      <c r="E21" s="18" t="s">
        <v>5697</v>
      </c>
      <c r="F21" s="19">
        <v>64.95</v>
      </c>
      <c r="G21" s="19">
        <f t="shared" si="1"/>
        <v>27.603750000000002</v>
      </c>
      <c r="H21" s="1">
        <f>F21</f>
        <v>64.95</v>
      </c>
      <c r="I21" s="21">
        <v>64</v>
      </c>
      <c r="N21" s="20" t="s">
        <v>5710</v>
      </c>
      <c r="O21" s="20" t="s">
        <v>26</v>
      </c>
    </row>
    <row r="22" spans="1:15" ht="14" x14ac:dyDescent="0.15">
      <c r="A22" s="14" t="s">
        <v>45</v>
      </c>
      <c r="B22" s="15">
        <v>1</v>
      </c>
      <c r="C22" s="16" t="s">
        <v>3349</v>
      </c>
      <c r="D22" s="17" t="str">
        <f t="shared" ref="D22:D43" si="3">VLOOKUP(RIGHT(A22,4),N:O,2,0)</f>
        <v>10X10</v>
      </c>
      <c r="E22" s="18" t="s">
        <v>5697</v>
      </c>
      <c r="F22" s="19">
        <v>26.55</v>
      </c>
      <c r="G22" s="19">
        <f t="shared" si="1"/>
        <v>11.28375</v>
      </c>
      <c r="H22" s="1">
        <f t="shared" ref="H22:H47" si="4">B22*F22</f>
        <v>26.55</v>
      </c>
      <c r="I22" s="21">
        <v>12</v>
      </c>
      <c r="N22" s="20" t="s">
        <v>5714</v>
      </c>
      <c r="O22" s="20" t="s">
        <v>30</v>
      </c>
    </row>
    <row r="23" spans="1:15" ht="14" x14ac:dyDescent="0.15">
      <c r="A23" s="14" t="s">
        <v>46</v>
      </c>
      <c r="B23" s="15">
        <v>1</v>
      </c>
      <c r="C23" s="16" t="s">
        <v>3349</v>
      </c>
      <c r="D23" s="17" t="str">
        <f t="shared" si="3"/>
        <v>17x20</v>
      </c>
      <c r="E23" s="18" t="s">
        <v>5697</v>
      </c>
      <c r="F23" s="19">
        <v>76.650000000000006</v>
      </c>
      <c r="G23" s="19">
        <f t="shared" si="1"/>
        <v>32.576250000000002</v>
      </c>
      <c r="H23" s="1">
        <f t="shared" si="4"/>
        <v>76.650000000000006</v>
      </c>
      <c r="I23" s="21">
        <v>44</v>
      </c>
      <c r="N23" s="20" t="s">
        <v>5717</v>
      </c>
      <c r="O23" s="20" t="s">
        <v>5717</v>
      </c>
    </row>
    <row r="24" spans="1:15" ht="14" x14ac:dyDescent="0.15">
      <c r="A24" s="14" t="s">
        <v>1468</v>
      </c>
      <c r="B24" s="15">
        <v>1</v>
      </c>
      <c r="C24" s="16" t="s">
        <v>3884</v>
      </c>
      <c r="D24" s="17" t="str">
        <f t="shared" si="3"/>
        <v>Tube</v>
      </c>
      <c r="E24" s="18" t="s">
        <v>5700</v>
      </c>
      <c r="F24" s="19">
        <v>31.05</v>
      </c>
      <c r="G24" s="19">
        <f t="shared" si="1"/>
        <v>13.196249999999999</v>
      </c>
      <c r="H24" s="1">
        <f t="shared" si="4"/>
        <v>31.05</v>
      </c>
      <c r="I24" s="21">
        <v>4</v>
      </c>
      <c r="N24" s="20" t="s">
        <v>5720</v>
      </c>
      <c r="O24" s="20" t="s">
        <v>5722</v>
      </c>
    </row>
    <row r="25" spans="1:15" ht="14" x14ac:dyDescent="0.15">
      <c r="A25" s="14" t="s">
        <v>1469</v>
      </c>
      <c r="B25" s="15">
        <v>1</v>
      </c>
      <c r="C25" s="16" t="s">
        <v>3885</v>
      </c>
      <c r="D25" s="17" t="str">
        <f t="shared" si="3"/>
        <v>Tube</v>
      </c>
      <c r="E25" s="18" t="s">
        <v>5700</v>
      </c>
      <c r="F25" s="19">
        <v>31.05</v>
      </c>
      <c r="G25" s="19">
        <f t="shared" si="1"/>
        <v>13.196249999999999</v>
      </c>
      <c r="H25" s="1">
        <f t="shared" si="4"/>
        <v>31.05</v>
      </c>
      <c r="I25" s="21">
        <v>4</v>
      </c>
      <c r="N25" s="20" t="s">
        <v>5715</v>
      </c>
      <c r="O25" s="20" t="s">
        <v>15</v>
      </c>
    </row>
    <row r="26" spans="1:15" ht="14" x14ac:dyDescent="0.15">
      <c r="A26" s="14" t="s">
        <v>1467</v>
      </c>
      <c r="B26" s="15">
        <v>1</v>
      </c>
      <c r="C26" s="16" t="s">
        <v>3883</v>
      </c>
      <c r="D26" s="17" t="str">
        <f t="shared" si="3"/>
        <v>Tube</v>
      </c>
      <c r="E26" s="18" t="s">
        <v>5700</v>
      </c>
      <c r="F26" s="19">
        <v>31.05</v>
      </c>
      <c r="G26" s="19">
        <f t="shared" si="1"/>
        <v>13.196249999999999</v>
      </c>
      <c r="H26" s="1">
        <f t="shared" si="4"/>
        <v>31.05</v>
      </c>
      <c r="I26" s="21">
        <v>4</v>
      </c>
      <c r="N26" s="61" t="s">
        <v>5933</v>
      </c>
      <c r="O26" s="20" t="s">
        <v>26</v>
      </c>
    </row>
    <row r="27" spans="1:15" ht="14" x14ac:dyDescent="0.15">
      <c r="A27" s="14" t="s">
        <v>1787</v>
      </c>
      <c r="B27" s="15">
        <v>1</v>
      </c>
      <c r="C27" s="16" t="s">
        <v>4122</v>
      </c>
      <c r="D27" s="17" t="str">
        <f t="shared" si="3"/>
        <v>5oz</v>
      </c>
      <c r="E27" s="18" t="s">
        <v>5697</v>
      </c>
      <c r="F27" s="19">
        <v>9.8000000000000007</v>
      </c>
      <c r="G27" s="19">
        <f t="shared" si="1"/>
        <v>4.165</v>
      </c>
      <c r="H27" s="1">
        <f t="shared" si="4"/>
        <v>9.8000000000000007</v>
      </c>
      <c r="I27" s="21">
        <v>6</v>
      </c>
      <c r="N27" s="20" t="s">
        <v>5719</v>
      </c>
      <c r="O27" s="20" t="s">
        <v>5721</v>
      </c>
    </row>
    <row r="28" spans="1:15" ht="14" x14ac:dyDescent="0.15">
      <c r="A28" s="14" t="s">
        <v>1791</v>
      </c>
      <c r="B28" s="15">
        <v>1</v>
      </c>
      <c r="C28" s="16" t="s">
        <v>4126</v>
      </c>
      <c r="D28" s="17" t="str">
        <f t="shared" si="3"/>
        <v>1lb</v>
      </c>
      <c r="E28" s="18" t="s">
        <v>5697</v>
      </c>
      <c r="F28" s="19">
        <v>25.05</v>
      </c>
      <c r="G28" s="19">
        <f t="shared" si="1"/>
        <v>10.64625</v>
      </c>
      <c r="H28" s="1">
        <f t="shared" si="4"/>
        <v>25.05</v>
      </c>
      <c r="I28" s="21">
        <v>18</v>
      </c>
      <c r="N28" s="128" t="s">
        <v>6478</v>
      </c>
      <c r="O28" s="20" t="s">
        <v>6021</v>
      </c>
    </row>
    <row r="29" spans="1:15" ht="14" x14ac:dyDescent="0.15">
      <c r="A29" s="14" t="s">
        <v>1795</v>
      </c>
      <c r="B29" s="15">
        <v>1</v>
      </c>
      <c r="C29" s="16" t="s">
        <v>4130</v>
      </c>
      <c r="D29" s="17" t="str">
        <f t="shared" si="3"/>
        <v>5lb</v>
      </c>
      <c r="E29" s="18" t="s">
        <v>5697</v>
      </c>
      <c r="F29" s="19">
        <v>96.25</v>
      </c>
      <c r="G29" s="19">
        <f t="shared" si="1"/>
        <v>40.90625</v>
      </c>
      <c r="H29" s="1">
        <f t="shared" si="4"/>
        <v>96.25</v>
      </c>
      <c r="I29" s="21">
        <v>84</v>
      </c>
      <c r="N29" s="128" t="s">
        <v>6576</v>
      </c>
      <c r="O29" s="20" t="s">
        <v>6023</v>
      </c>
    </row>
    <row r="30" spans="1:15" ht="14" x14ac:dyDescent="0.15">
      <c r="A30" s="14" t="s">
        <v>1788</v>
      </c>
      <c r="B30" s="15">
        <v>1</v>
      </c>
      <c r="C30" s="16" t="s">
        <v>4123</v>
      </c>
      <c r="D30" s="17" t="str">
        <f t="shared" si="3"/>
        <v>5oz</v>
      </c>
      <c r="E30" s="18" t="s">
        <v>5697</v>
      </c>
      <c r="F30" s="19">
        <v>9.8000000000000007</v>
      </c>
      <c r="G30" s="19">
        <f t="shared" si="1"/>
        <v>4.165</v>
      </c>
      <c r="H30" s="1">
        <f t="shared" si="4"/>
        <v>9.8000000000000007</v>
      </c>
      <c r="I30" s="21">
        <v>6</v>
      </c>
    </row>
    <row r="31" spans="1:15" ht="14" x14ac:dyDescent="0.15">
      <c r="A31" s="14" t="s">
        <v>1792</v>
      </c>
      <c r="B31" s="15">
        <v>1</v>
      </c>
      <c r="C31" s="16" t="s">
        <v>4127</v>
      </c>
      <c r="D31" s="17" t="str">
        <f t="shared" si="3"/>
        <v>1lb</v>
      </c>
      <c r="E31" s="18" t="s">
        <v>5697</v>
      </c>
      <c r="F31" s="19">
        <v>25.05</v>
      </c>
      <c r="G31" s="19">
        <f t="shared" si="1"/>
        <v>10.64625</v>
      </c>
      <c r="H31" s="1">
        <f t="shared" si="4"/>
        <v>25.05</v>
      </c>
      <c r="I31" s="21">
        <v>18</v>
      </c>
    </row>
    <row r="32" spans="1:15" ht="14" x14ac:dyDescent="0.15">
      <c r="A32" s="14" t="s">
        <v>1796</v>
      </c>
      <c r="B32" s="15">
        <v>1</v>
      </c>
      <c r="C32" s="16" t="s">
        <v>4131</v>
      </c>
      <c r="D32" s="17" t="str">
        <f t="shared" si="3"/>
        <v>5lb</v>
      </c>
      <c r="E32" s="18" t="s">
        <v>5697</v>
      </c>
      <c r="F32" s="19">
        <v>96.25</v>
      </c>
      <c r="G32" s="19">
        <f t="shared" si="1"/>
        <v>40.90625</v>
      </c>
      <c r="H32" s="1">
        <f t="shared" si="4"/>
        <v>96.25</v>
      </c>
      <c r="I32" s="21">
        <v>84</v>
      </c>
    </row>
    <row r="33" spans="1:15" ht="14" x14ac:dyDescent="0.15">
      <c r="A33" s="14" t="s">
        <v>1789</v>
      </c>
      <c r="B33" s="15">
        <v>1</v>
      </c>
      <c r="C33" s="16" t="s">
        <v>4124</v>
      </c>
      <c r="D33" s="17" t="str">
        <f t="shared" si="3"/>
        <v>5oz</v>
      </c>
      <c r="E33" s="18" t="s">
        <v>5697</v>
      </c>
      <c r="F33" s="19">
        <v>9.8000000000000007</v>
      </c>
      <c r="G33" s="19">
        <f t="shared" si="1"/>
        <v>4.165</v>
      </c>
      <c r="H33" s="1">
        <f t="shared" si="4"/>
        <v>9.8000000000000007</v>
      </c>
      <c r="I33" s="21">
        <v>6</v>
      </c>
    </row>
    <row r="34" spans="1:15" ht="14" x14ac:dyDescent="0.15">
      <c r="A34" s="14" t="s">
        <v>1793</v>
      </c>
      <c r="B34" s="15">
        <v>1</v>
      </c>
      <c r="C34" s="16" t="s">
        <v>4128</v>
      </c>
      <c r="D34" s="17" t="str">
        <f t="shared" si="3"/>
        <v>1lb</v>
      </c>
      <c r="E34" s="18" t="s">
        <v>5697</v>
      </c>
      <c r="F34" s="19">
        <v>25.05</v>
      </c>
      <c r="G34" s="19">
        <f t="shared" si="1"/>
        <v>10.64625</v>
      </c>
      <c r="H34" s="1">
        <f t="shared" si="4"/>
        <v>25.05</v>
      </c>
      <c r="I34" s="21">
        <v>18</v>
      </c>
    </row>
    <row r="35" spans="1:15" ht="14" x14ac:dyDescent="0.15">
      <c r="A35" s="14" t="s">
        <v>1797</v>
      </c>
      <c r="B35" s="15">
        <v>1</v>
      </c>
      <c r="C35" s="16" t="s">
        <v>4132</v>
      </c>
      <c r="D35" s="17" t="str">
        <f t="shared" si="3"/>
        <v>5lb</v>
      </c>
      <c r="E35" s="18" t="s">
        <v>5697</v>
      </c>
      <c r="F35" s="19">
        <v>96.25</v>
      </c>
      <c r="G35" s="19">
        <f t="shared" si="1"/>
        <v>40.90625</v>
      </c>
      <c r="H35" s="1">
        <f t="shared" si="4"/>
        <v>96.25</v>
      </c>
      <c r="I35" s="21">
        <v>84</v>
      </c>
    </row>
    <row r="36" spans="1:15" ht="14" x14ac:dyDescent="0.15">
      <c r="A36" s="14" t="s">
        <v>1790</v>
      </c>
      <c r="B36" s="15">
        <v>1</v>
      </c>
      <c r="C36" s="16" t="s">
        <v>4125</v>
      </c>
      <c r="D36" s="17" t="str">
        <f t="shared" si="3"/>
        <v>5oz</v>
      </c>
      <c r="E36" s="18" t="s">
        <v>5697</v>
      </c>
      <c r="F36" s="19">
        <v>11.45</v>
      </c>
      <c r="G36" s="19">
        <f t="shared" si="1"/>
        <v>4.86625</v>
      </c>
      <c r="H36" s="1">
        <f t="shared" si="4"/>
        <v>11.45</v>
      </c>
      <c r="I36" s="21">
        <v>6</v>
      </c>
    </row>
    <row r="37" spans="1:15" ht="14" x14ac:dyDescent="0.15">
      <c r="A37" s="14" t="s">
        <v>1794</v>
      </c>
      <c r="B37" s="15">
        <v>1</v>
      </c>
      <c r="C37" s="16" t="s">
        <v>4129</v>
      </c>
      <c r="D37" s="17" t="str">
        <f t="shared" si="3"/>
        <v>1lb</v>
      </c>
      <c r="E37" s="18" t="s">
        <v>5697</v>
      </c>
      <c r="F37" s="19">
        <v>30.3</v>
      </c>
      <c r="G37" s="19">
        <f t="shared" si="1"/>
        <v>12.8775</v>
      </c>
      <c r="H37" s="1">
        <f t="shared" si="4"/>
        <v>30.3</v>
      </c>
      <c r="I37" s="21">
        <v>18</v>
      </c>
    </row>
    <row r="38" spans="1:15" ht="14" x14ac:dyDescent="0.15">
      <c r="A38" s="14" t="s">
        <v>1798</v>
      </c>
      <c r="B38" s="15">
        <v>1</v>
      </c>
      <c r="C38" s="16" t="s">
        <v>4133</v>
      </c>
      <c r="D38" s="17" t="str">
        <f t="shared" si="3"/>
        <v>5lb</v>
      </c>
      <c r="E38" s="18" t="s">
        <v>5697</v>
      </c>
      <c r="F38" s="19">
        <v>122.5</v>
      </c>
      <c r="G38" s="19">
        <f t="shared" si="1"/>
        <v>52.0625</v>
      </c>
      <c r="H38" s="1">
        <f t="shared" si="4"/>
        <v>122.5</v>
      </c>
      <c r="I38" s="21">
        <v>84</v>
      </c>
    </row>
    <row r="39" spans="1:15" ht="14" x14ac:dyDescent="0.15">
      <c r="A39" s="14" t="s">
        <v>47</v>
      </c>
      <c r="B39" s="15">
        <v>1</v>
      </c>
      <c r="C39" s="16" t="s">
        <v>3350</v>
      </c>
      <c r="D39" s="17" t="str">
        <f t="shared" si="3"/>
        <v>10X10</v>
      </c>
      <c r="E39" s="18" t="s">
        <v>5697</v>
      </c>
      <c r="F39" s="19">
        <v>21.9</v>
      </c>
      <c r="G39" s="19">
        <f t="shared" ref="G39:G70" si="5">F39*0.425</f>
        <v>9.3074999999999992</v>
      </c>
      <c r="H39" s="1">
        <f t="shared" si="4"/>
        <v>21.9</v>
      </c>
      <c r="I39" s="21">
        <v>18</v>
      </c>
      <c r="J39" s="62"/>
      <c r="K39" s="62"/>
      <c r="L39" s="62"/>
      <c r="M39" s="62"/>
      <c r="N39" s="62"/>
      <c r="O39" s="62"/>
    </row>
    <row r="40" spans="1:15" ht="14" x14ac:dyDescent="0.15">
      <c r="A40" s="14" t="s">
        <v>48</v>
      </c>
      <c r="B40" s="15">
        <v>1</v>
      </c>
      <c r="C40" s="16" t="s">
        <v>3350</v>
      </c>
      <c r="D40" s="17" t="str">
        <f t="shared" si="3"/>
        <v>FULL</v>
      </c>
      <c r="E40" s="18" t="s">
        <v>5697</v>
      </c>
      <c r="F40" s="19">
        <v>126.3</v>
      </c>
      <c r="G40" s="19">
        <f t="shared" si="5"/>
        <v>53.677499999999995</v>
      </c>
      <c r="H40" s="1">
        <f t="shared" si="4"/>
        <v>126.3</v>
      </c>
      <c r="I40" s="26">
        <v>128</v>
      </c>
    </row>
    <row r="41" spans="1:15" ht="14" x14ac:dyDescent="0.15">
      <c r="A41" s="14" t="s">
        <v>49</v>
      </c>
      <c r="B41" s="15">
        <v>1</v>
      </c>
      <c r="C41" s="16" t="s">
        <v>3350</v>
      </c>
      <c r="D41" s="17" t="str">
        <f t="shared" si="3"/>
        <v>17x20</v>
      </c>
      <c r="E41" s="18" t="s">
        <v>5697</v>
      </c>
      <c r="F41" s="19">
        <v>64.95</v>
      </c>
      <c r="G41" s="19">
        <f t="shared" si="5"/>
        <v>27.603750000000002</v>
      </c>
      <c r="H41" s="1">
        <f t="shared" si="4"/>
        <v>64.95</v>
      </c>
      <c r="I41" s="21">
        <v>64</v>
      </c>
    </row>
    <row r="42" spans="1:15" ht="14" x14ac:dyDescent="0.15">
      <c r="A42" s="14" t="s">
        <v>50</v>
      </c>
      <c r="B42" s="15">
        <v>1</v>
      </c>
      <c r="C42" s="16" t="s">
        <v>3351</v>
      </c>
      <c r="D42" s="17" t="str">
        <f t="shared" si="3"/>
        <v>10X10</v>
      </c>
      <c r="E42" s="18" t="s">
        <v>5697</v>
      </c>
      <c r="F42" s="19">
        <v>26.55</v>
      </c>
      <c r="G42" s="19">
        <f t="shared" si="5"/>
        <v>11.28375</v>
      </c>
      <c r="H42" s="1">
        <f t="shared" si="4"/>
        <v>26.55</v>
      </c>
      <c r="I42" s="21">
        <v>12</v>
      </c>
    </row>
    <row r="43" spans="1:15" ht="14" x14ac:dyDescent="0.15">
      <c r="A43" s="14" t="s">
        <v>51</v>
      </c>
      <c r="B43" s="15">
        <v>1</v>
      </c>
      <c r="C43" s="16" t="s">
        <v>3351</v>
      </c>
      <c r="D43" s="17" t="str">
        <f t="shared" si="3"/>
        <v>17x20</v>
      </c>
      <c r="E43" s="18" t="s">
        <v>5697</v>
      </c>
      <c r="F43" s="19">
        <v>76.650000000000006</v>
      </c>
      <c r="G43" s="19">
        <f t="shared" si="5"/>
        <v>32.576250000000002</v>
      </c>
      <c r="H43" s="1">
        <f t="shared" si="4"/>
        <v>76.650000000000006</v>
      </c>
      <c r="I43" s="21">
        <v>44</v>
      </c>
    </row>
    <row r="44" spans="1:15" x14ac:dyDescent="0.15">
      <c r="A44" s="14" t="s">
        <v>6199</v>
      </c>
      <c r="B44" s="15">
        <v>1</v>
      </c>
      <c r="C44" s="16" t="s">
        <v>3350</v>
      </c>
      <c r="D44" s="17" t="s">
        <v>26</v>
      </c>
      <c r="E44" s="18"/>
      <c r="F44" s="19">
        <v>26.08</v>
      </c>
      <c r="G44" s="19">
        <f t="shared" si="5"/>
        <v>11.084</v>
      </c>
      <c r="H44" s="1">
        <f t="shared" si="4"/>
        <v>26.08</v>
      </c>
      <c r="I44" s="21">
        <v>82</v>
      </c>
    </row>
    <row r="45" spans="1:15" ht="14" x14ac:dyDescent="0.15">
      <c r="A45" s="14" t="s">
        <v>1471</v>
      </c>
      <c r="B45" s="15">
        <v>1</v>
      </c>
      <c r="C45" s="16" t="s">
        <v>3887</v>
      </c>
      <c r="D45" s="17" t="str">
        <f>VLOOKUP(RIGHT(A45,4),N:O,2,0)</f>
        <v>Tube</v>
      </c>
      <c r="E45" s="18" t="s">
        <v>5700</v>
      </c>
      <c r="F45" s="19">
        <v>31.05</v>
      </c>
      <c r="G45" s="19">
        <f t="shared" si="5"/>
        <v>13.196249999999999</v>
      </c>
      <c r="H45" s="1">
        <f t="shared" si="4"/>
        <v>31.05</v>
      </c>
      <c r="I45" s="21">
        <v>4</v>
      </c>
    </row>
    <row r="46" spans="1:15" ht="14" x14ac:dyDescent="0.15">
      <c r="A46" s="14" t="s">
        <v>1472</v>
      </c>
      <c r="B46" s="15">
        <v>1</v>
      </c>
      <c r="C46" s="16" t="s">
        <v>3888</v>
      </c>
      <c r="D46" s="17" t="str">
        <f>VLOOKUP(RIGHT(A46,4),N:O,2,0)</f>
        <v>Tube</v>
      </c>
      <c r="E46" s="18" t="s">
        <v>5700</v>
      </c>
      <c r="F46" s="19">
        <v>31.05</v>
      </c>
      <c r="G46" s="19">
        <f t="shared" si="5"/>
        <v>13.196249999999999</v>
      </c>
      <c r="H46" s="1">
        <f t="shared" si="4"/>
        <v>31.05</v>
      </c>
      <c r="I46" s="21">
        <v>4</v>
      </c>
    </row>
    <row r="47" spans="1:15" ht="14" x14ac:dyDescent="0.15">
      <c r="A47" s="14" t="s">
        <v>1470</v>
      </c>
      <c r="B47" s="15">
        <v>1</v>
      </c>
      <c r="C47" s="16" t="s">
        <v>3886</v>
      </c>
      <c r="D47" s="17" t="str">
        <f>VLOOKUP(RIGHT(A47,4),N:O,2,0)</f>
        <v>Tube</v>
      </c>
      <c r="E47" s="18" t="s">
        <v>5700</v>
      </c>
      <c r="F47" s="19">
        <v>31.05</v>
      </c>
      <c r="G47" s="19">
        <f t="shared" si="5"/>
        <v>13.196249999999999</v>
      </c>
      <c r="H47" s="1">
        <f t="shared" si="4"/>
        <v>31.05</v>
      </c>
      <c r="I47" s="21">
        <v>4</v>
      </c>
    </row>
    <row r="48" spans="1:15" x14ac:dyDescent="0.15">
      <c r="A48" s="222" t="s">
        <v>6562</v>
      </c>
      <c r="B48" s="237">
        <v>1</v>
      </c>
      <c r="C48" s="228" t="s">
        <v>6563</v>
      </c>
      <c r="D48" s="116" t="s">
        <v>5719</v>
      </c>
      <c r="F48" s="60">
        <v>6.48</v>
      </c>
      <c r="G48" s="19">
        <f t="shared" si="5"/>
        <v>2.754</v>
      </c>
      <c r="H48" s="60">
        <f>F48</f>
        <v>6.48</v>
      </c>
      <c r="I48" s="57">
        <v>9</v>
      </c>
    </row>
    <row r="49" spans="1:9" ht="14" x14ac:dyDescent="0.15">
      <c r="A49" s="14" t="s">
        <v>1640</v>
      </c>
      <c r="B49" s="15">
        <v>1</v>
      </c>
      <c r="C49" s="16" t="s">
        <v>4056</v>
      </c>
      <c r="D49" s="17" t="str">
        <f t="shared" ref="D49:D64" si="6">VLOOKUP(RIGHT(A49,4),N:O,2,0)</f>
        <v>1lb</v>
      </c>
      <c r="E49" s="18" t="s">
        <v>5703</v>
      </c>
      <c r="F49" s="19">
        <v>43.35</v>
      </c>
      <c r="G49" s="19">
        <f t="shared" si="5"/>
        <v>18.423750000000002</v>
      </c>
      <c r="H49" s="1">
        <f t="shared" ref="H49:H71" si="7">B49*F49</f>
        <v>43.35</v>
      </c>
      <c r="I49" s="21">
        <v>18</v>
      </c>
    </row>
    <row r="50" spans="1:9" ht="14" x14ac:dyDescent="0.15">
      <c r="A50" s="14" t="s">
        <v>1641</v>
      </c>
      <c r="B50" s="15">
        <v>1</v>
      </c>
      <c r="C50" s="16" t="s">
        <v>4057</v>
      </c>
      <c r="D50" s="17" t="str">
        <f t="shared" si="6"/>
        <v>1lb</v>
      </c>
      <c r="E50" s="18" t="s">
        <v>5703</v>
      </c>
      <c r="F50" s="19">
        <v>43.35</v>
      </c>
      <c r="G50" s="19">
        <f t="shared" si="5"/>
        <v>18.423750000000002</v>
      </c>
      <c r="H50" s="1">
        <f t="shared" si="7"/>
        <v>43.35</v>
      </c>
      <c r="I50" s="21">
        <v>18</v>
      </c>
    </row>
    <row r="51" spans="1:9" ht="14" x14ac:dyDescent="0.15">
      <c r="A51" s="14" t="s">
        <v>1642</v>
      </c>
      <c r="B51" s="15">
        <v>1</v>
      </c>
      <c r="C51" s="16" t="s">
        <v>4058</v>
      </c>
      <c r="D51" s="17" t="str">
        <f t="shared" si="6"/>
        <v>1lb</v>
      </c>
      <c r="E51" s="18" t="s">
        <v>5703</v>
      </c>
      <c r="F51" s="19">
        <v>43.35</v>
      </c>
      <c r="G51" s="19">
        <f t="shared" si="5"/>
        <v>18.423750000000002</v>
      </c>
      <c r="H51" s="1">
        <f t="shared" si="7"/>
        <v>43.35</v>
      </c>
      <c r="I51" s="21">
        <v>18</v>
      </c>
    </row>
    <row r="52" spans="1:9" ht="14" x14ac:dyDescent="0.15">
      <c r="A52" s="14" t="s">
        <v>1643</v>
      </c>
      <c r="B52" s="15">
        <v>1</v>
      </c>
      <c r="C52" s="16" t="s">
        <v>4059</v>
      </c>
      <c r="D52" s="17" t="str">
        <f t="shared" si="6"/>
        <v>1lb</v>
      </c>
      <c r="E52" s="18" t="s">
        <v>5703</v>
      </c>
      <c r="F52" s="19">
        <v>43.35</v>
      </c>
      <c r="G52" s="19">
        <f t="shared" si="5"/>
        <v>18.423750000000002</v>
      </c>
      <c r="H52" s="1">
        <f t="shared" si="7"/>
        <v>43.35</v>
      </c>
      <c r="I52" s="21">
        <v>18</v>
      </c>
    </row>
    <row r="53" spans="1:9" ht="14" x14ac:dyDescent="0.15">
      <c r="A53" s="14" t="s">
        <v>1799</v>
      </c>
      <c r="B53" s="15">
        <v>1</v>
      </c>
      <c r="C53" s="16" t="s">
        <v>4134</v>
      </c>
      <c r="D53" s="17" t="str">
        <f t="shared" si="6"/>
        <v>5oz</v>
      </c>
      <c r="E53" s="18" t="s">
        <v>6</v>
      </c>
      <c r="F53" s="19">
        <v>9.1999999999999993</v>
      </c>
      <c r="G53" s="19">
        <f t="shared" si="5"/>
        <v>3.9099999999999997</v>
      </c>
      <c r="H53" s="1">
        <f t="shared" si="7"/>
        <v>9.1999999999999993</v>
      </c>
      <c r="I53" s="21">
        <v>6</v>
      </c>
    </row>
    <row r="54" spans="1:9" ht="14" x14ac:dyDescent="0.15">
      <c r="A54" s="133" t="s">
        <v>1803</v>
      </c>
      <c r="B54" s="15">
        <v>1</v>
      </c>
      <c r="C54" s="16" t="s">
        <v>4138</v>
      </c>
      <c r="D54" s="17" t="str">
        <f t="shared" si="6"/>
        <v>1lb</v>
      </c>
      <c r="E54" s="18" t="s">
        <v>6</v>
      </c>
      <c r="F54" s="19">
        <v>23.2</v>
      </c>
      <c r="G54" s="19">
        <f t="shared" si="5"/>
        <v>9.86</v>
      </c>
      <c r="H54" s="1">
        <f t="shared" si="7"/>
        <v>23.2</v>
      </c>
      <c r="I54" s="21">
        <v>18</v>
      </c>
    </row>
    <row r="55" spans="1:9" ht="14" x14ac:dyDescent="0.15">
      <c r="A55" s="14" t="s">
        <v>1807</v>
      </c>
      <c r="B55" s="15">
        <v>1</v>
      </c>
      <c r="C55" s="16" t="s">
        <v>4142</v>
      </c>
      <c r="D55" s="17" t="str">
        <f t="shared" si="6"/>
        <v>5lb</v>
      </c>
      <c r="E55" s="18" t="s">
        <v>6</v>
      </c>
      <c r="F55" s="19">
        <v>86.85</v>
      </c>
      <c r="G55" s="19">
        <f t="shared" si="5"/>
        <v>36.911249999999995</v>
      </c>
      <c r="H55" s="1">
        <f t="shared" si="7"/>
        <v>86.85</v>
      </c>
      <c r="I55" s="21">
        <v>84</v>
      </c>
    </row>
    <row r="56" spans="1:9" ht="14" x14ac:dyDescent="0.15">
      <c r="A56" s="14" t="s">
        <v>1800</v>
      </c>
      <c r="B56" s="15">
        <v>1</v>
      </c>
      <c r="C56" s="16" t="s">
        <v>4135</v>
      </c>
      <c r="D56" s="17" t="str">
        <f t="shared" si="6"/>
        <v>5oz</v>
      </c>
      <c r="E56" s="18" t="s">
        <v>6</v>
      </c>
      <c r="F56" s="19">
        <v>9.1999999999999993</v>
      </c>
      <c r="G56" s="19">
        <f t="shared" si="5"/>
        <v>3.9099999999999997</v>
      </c>
      <c r="H56" s="1">
        <f t="shared" si="7"/>
        <v>9.1999999999999993</v>
      </c>
      <c r="I56" s="21">
        <v>6</v>
      </c>
    </row>
    <row r="57" spans="1:9" ht="14" x14ac:dyDescent="0.15">
      <c r="A57" s="14" t="s">
        <v>1804</v>
      </c>
      <c r="B57" s="15">
        <v>1</v>
      </c>
      <c r="C57" s="16" t="s">
        <v>4139</v>
      </c>
      <c r="D57" s="17" t="str">
        <f t="shared" si="6"/>
        <v>1lb</v>
      </c>
      <c r="E57" s="18" t="s">
        <v>6</v>
      </c>
      <c r="F57" s="19">
        <v>23.2</v>
      </c>
      <c r="G57" s="19">
        <f t="shared" si="5"/>
        <v>9.86</v>
      </c>
      <c r="H57" s="1">
        <f t="shared" si="7"/>
        <v>23.2</v>
      </c>
      <c r="I57" s="21">
        <v>18</v>
      </c>
    </row>
    <row r="58" spans="1:9" ht="14" x14ac:dyDescent="0.15">
      <c r="A58" s="14" t="s">
        <v>1808</v>
      </c>
      <c r="B58" s="15">
        <v>1</v>
      </c>
      <c r="C58" s="16" t="s">
        <v>4143</v>
      </c>
      <c r="D58" s="17" t="str">
        <f t="shared" si="6"/>
        <v>5lb</v>
      </c>
      <c r="E58" s="18" t="s">
        <v>6</v>
      </c>
      <c r="F58" s="19">
        <v>86.85</v>
      </c>
      <c r="G58" s="19">
        <f t="shared" si="5"/>
        <v>36.911249999999995</v>
      </c>
      <c r="H58" s="1">
        <f t="shared" si="7"/>
        <v>86.85</v>
      </c>
      <c r="I58" s="21">
        <v>84</v>
      </c>
    </row>
    <row r="59" spans="1:9" ht="14" x14ac:dyDescent="0.15">
      <c r="A59" s="14" t="s">
        <v>1801</v>
      </c>
      <c r="B59" s="15">
        <v>1</v>
      </c>
      <c r="C59" s="16" t="s">
        <v>4136</v>
      </c>
      <c r="D59" s="17" t="str">
        <f t="shared" si="6"/>
        <v>5oz</v>
      </c>
      <c r="E59" s="18" t="s">
        <v>6</v>
      </c>
      <c r="F59" s="19">
        <v>9.1999999999999993</v>
      </c>
      <c r="G59" s="19">
        <f t="shared" si="5"/>
        <v>3.9099999999999997</v>
      </c>
      <c r="H59" s="1">
        <f t="shared" si="7"/>
        <v>9.1999999999999993</v>
      </c>
      <c r="I59" s="21">
        <v>6</v>
      </c>
    </row>
    <row r="60" spans="1:9" ht="14" x14ac:dyDescent="0.15">
      <c r="A60" s="14" t="s">
        <v>1805</v>
      </c>
      <c r="B60" s="15">
        <v>1</v>
      </c>
      <c r="C60" s="16" t="s">
        <v>4140</v>
      </c>
      <c r="D60" s="17" t="str">
        <f t="shared" si="6"/>
        <v>1lb</v>
      </c>
      <c r="E60" s="18" t="s">
        <v>6</v>
      </c>
      <c r="F60" s="19">
        <v>23.2</v>
      </c>
      <c r="G60" s="19">
        <f t="shared" si="5"/>
        <v>9.86</v>
      </c>
      <c r="H60" s="1">
        <f t="shared" si="7"/>
        <v>23.2</v>
      </c>
      <c r="I60" s="21">
        <v>18</v>
      </c>
    </row>
    <row r="61" spans="1:9" ht="14" x14ac:dyDescent="0.15">
      <c r="A61" s="14" t="s">
        <v>1809</v>
      </c>
      <c r="B61" s="15">
        <v>1</v>
      </c>
      <c r="C61" s="16" t="s">
        <v>4144</v>
      </c>
      <c r="D61" s="17" t="str">
        <f t="shared" si="6"/>
        <v>5lb</v>
      </c>
      <c r="E61" s="18" t="s">
        <v>6</v>
      </c>
      <c r="F61" s="19">
        <v>86.85</v>
      </c>
      <c r="G61" s="19">
        <f t="shared" si="5"/>
        <v>36.911249999999995</v>
      </c>
      <c r="H61" s="1">
        <f t="shared" si="7"/>
        <v>86.85</v>
      </c>
      <c r="I61" s="21">
        <v>84</v>
      </c>
    </row>
    <row r="62" spans="1:9" ht="14" x14ac:dyDescent="0.15">
      <c r="A62" s="14" t="s">
        <v>1802</v>
      </c>
      <c r="B62" s="15">
        <v>1</v>
      </c>
      <c r="C62" s="16" t="s">
        <v>4137</v>
      </c>
      <c r="D62" s="17" t="str">
        <f t="shared" si="6"/>
        <v>5oz</v>
      </c>
      <c r="E62" s="18" t="s">
        <v>6</v>
      </c>
      <c r="F62" s="19">
        <v>10.85</v>
      </c>
      <c r="G62" s="19">
        <f t="shared" si="5"/>
        <v>4.6112500000000001</v>
      </c>
      <c r="H62" s="1">
        <f t="shared" si="7"/>
        <v>10.85</v>
      </c>
      <c r="I62" s="21">
        <v>6</v>
      </c>
    </row>
    <row r="63" spans="1:9" ht="14" x14ac:dyDescent="0.15">
      <c r="A63" s="14" t="s">
        <v>1806</v>
      </c>
      <c r="B63" s="15">
        <v>1</v>
      </c>
      <c r="C63" s="16" t="s">
        <v>4141</v>
      </c>
      <c r="D63" s="17" t="str">
        <f t="shared" si="6"/>
        <v>1lb</v>
      </c>
      <c r="E63" s="18" t="s">
        <v>6</v>
      </c>
      <c r="F63" s="19">
        <v>28.45</v>
      </c>
      <c r="G63" s="19">
        <f t="shared" si="5"/>
        <v>12.091249999999999</v>
      </c>
      <c r="H63" s="1">
        <f t="shared" si="7"/>
        <v>28.45</v>
      </c>
      <c r="I63" s="21">
        <v>18</v>
      </c>
    </row>
    <row r="64" spans="1:9" ht="14" x14ac:dyDescent="0.15">
      <c r="A64" s="14" t="s">
        <v>1810</v>
      </c>
      <c r="B64" s="15">
        <v>1</v>
      </c>
      <c r="C64" s="16" t="s">
        <v>4145</v>
      </c>
      <c r="D64" s="17" t="str">
        <f t="shared" si="6"/>
        <v>5lb</v>
      </c>
      <c r="E64" s="18" t="s">
        <v>6</v>
      </c>
      <c r="F64" s="19">
        <v>113.15</v>
      </c>
      <c r="G64" s="19">
        <f t="shared" si="5"/>
        <v>48.088750000000005</v>
      </c>
      <c r="H64" s="1">
        <f t="shared" si="7"/>
        <v>113.15</v>
      </c>
      <c r="I64" s="21">
        <v>84</v>
      </c>
    </row>
    <row r="65" spans="1:15" ht="14" x14ac:dyDescent="0.15">
      <c r="A65" s="22" t="s">
        <v>52</v>
      </c>
      <c r="B65" s="15">
        <v>1</v>
      </c>
      <c r="C65" s="16" t="s">
        <v>27</v>
      </c>
      <c r="D65" s="17" t="s">
        <v>15</v>
      </c>
      <c r="E65" s="18" t="s">
        <v>6</v>
      </c>
      <c r="F65" s="19">
        <v>19.5</v>
      </c>
      <c r="G65" s="19">
        <f t="shared" si="5"/>
        <v>8.2874999999999996</v>
      </c>
      <c r="H65" s="1">
        <f t="shared" si="7"/>
        <v>19.5</v>
      </c>
      <c r="I65" s="21">
        <v>18</v>
      </c>
    </row>
    <row r="66" spans="1:15" ht="14" x14ac:dyDescent="0.15">
      <c r="A66" s="14" t="s">
        <v>53</v>
      </c>
      <c r="B66" s="15">
        <v>1</v>
      </c>
      <c r="C66" s="16" t="s">
        <v>3352</v>
      </c>
      <c r="D66" s="17" t="str">
        <f>VLOOKUP(RIGHT(A66,4),N:O,2,0)</f>
        <v>FULL</v>
      </c>
      <c r="E66" s="18" t="s">
        <v>6</v>
      </c>
      <c r="F66" s="19">
        <v>112.65</v>
      </c>
      <c r="G66" s="19">
        <f t="shared" si="5"/>
        <v>47.876249999999999</v>
      </c>
      <c r="H66" s="1">
        <f t="shared" si="7"/>
        <v>112.65</v>
      </c>
      <c r="I66" s="26">
        <v>128</v>
      </c>
    </row>
    <row r="67" spans="1:15" s="62" customFormat="1" ht="14" x14ac:dyDescent="0.15">
      <c r="A67" s="22" t="s">
        <v>6022</v>
      </c>
      <c r="B67" s="15">
        <v>1</v>
      </c>
      <c r="C67" s="16" t="s">
        <v>27</v>
      </c>
      <c r="D67" s="17" t="s">
        <v>26</v>
      </c>
      <c r="E67" s="18" t="s">
        <v>6</v>
      </c>
      <c r="F67" s="19">
        <v>57.9</v>
      </c>
      <c r="G67" s="19">
        <f t="shared" si="5"/>
        <v>24.607499999999998</v>
      </c>
      <c r="H67" s="1">
        <f t="shared" si="7"/>
        <v>57.9</v>
      </c>
      <c r="I67" s="21">
        <v>64</v>
      </c>
      <c r="J67" s="20"/>
      <c r="K67" s="20"/>
      <c r="L67" s="20"/>
      <c r="M67" s="20"/>
      <c r="N67" s="20"/>
      <c r="O67" s="20"/>
    </row>
    <row r="68" spans="1:15" s="62" customFormat="1" ht="14" x14ac:dyDescent="0.15">
      <c r="A68" s="14" t="s">
        <v>54</v>
      </c>
      <c r="B68" s="15">
        <v>1</v>
      </c>
      <c r="C68" s="16" t="s">
        <v>7147</v>
      </c>
      <c r="D68" s="17" t="str">
        <f>VLOOKUP(RIGHT(A68,4),N:O,2,0)</f>
        <v>10X10</v>
      </c>
      <c r="E68" s="18" t="s">
        <v>6</v>
      </c>
      <c r="F68" s="19">
        <v>23.5</v>
      </c>
      <c r="G68" s="19">
        <f t="shared" si="5"/>
        <v>9.9874999999999989</v>
      </c>
      <c r="H68" s="1">
        <f t="shared" si="7"/>
        <v>23.5</v>
      </c>
      <c r="I68" s="21">
        <v>12</v>
      </c>
      <c r="J68" s="20"/>
      <c r="K68" s="20"/>
      <c r="L68" s="20"/>
      <c r="M68" s="20"/>
      <c r="N68" s="20"/>
      <c r="O68" s="20"/>
    </row>
    <row r="69" spans="1:15" ht="14" x14ac:dyDescent="0.15">
      <c r="A69" s="14" t="s">
        <v>55</v>
      </c>
      <c r="B69" s="15">
        <v>1</v>
      </c>
      <c r="C69" s="16" t="s">
        <v>4060</v>
      </c>
      <c r="D69" s="17" t="str">
        <f>VLOOKUP(RIGHT(A69,4),N:O,2,0)</f>
        <v>17x20</v>
      </c>
      <c r="E69" s="18" t="s">
        <v>6</v>
      </c>
      <c r="F69" s="19">
        <v>67.900000000000006</v>
      </c>
      <c r="G69" s="19">
        <f t="shared" si="5"/>
        <v>28.857500000000002</v>
      </c>
      <c r="H69" s="1">
        <f t="shared" si="7"/>
        <v>67.900000000000006</v>
      </c>
      <c r="I69" s="21">
        <v>44</v>
      </c>
    </row>
    <row r="70" spans="1:15" ht="14" x14ac:dyDescent="0.15">
      <c r="A70" s="14" t="s">
        <v>1473</v>
      </c>
      <c r="B70" s="15">
        <v>1</v>
      </c>
      <c r="C70" s="16" t="s">
        <v>3889</v>
      </c>
      <c r="D70" s="17" t="str">
        <f>VLOOKUP(RIGHT(A70,4),N:O,2,0)</f>
        <v>Tube</v>
      </c>
      <c r="E70" s="18" t="s">
        <v>5700</v>
      </c>
      <c r="F70" s="19">
        <v>31.05</v>
      </c>
      <c r="G70" s="19">
        <f t="shared" si="5"/>
        <v>13.196249999999999</v>
      </c>
      <c r="H70" s="1">
        <f t="shared" si="7"/>
        <v>31.05</v>
      </c>
      <c r="I70" s="21">
        <v>4</v>
      </c>
    </row>
    <row r="71" spans="1:15" ht="14" x14ac:dyDescent="0.15">
      <c r="A71" s="14" t="s">
        <v>1474</v>
      </c>
      <c r="B71" s="15">
        <v>1</v>
      </c>
      <c r="C71" s="16" t="s">
        <v>3890</v>
      </c>
      <c r="D71" s="17" t="str">
        <f>VLOOKUP(RIGHT(A71,4),N:O,2,0)</f>
        <v>Tube</v>
      </c>
      <c r="E71" s="18" t="s">
        <v>5700</v>
      </c>
      <c r="F71" s="19">
        <v>31.05</v>
      </c>
      <c r="G71" s="19">
        <f t="shared" ref="G71:G72" si="8">F71*0.425</f>
        <v>13.196249999999999</v>
      </c>
      <c r="H71" s="1">
        <f t="shared" si="7"/>
        <v>31.05</v>
      </c>
      <c r="I71" s="21">
        <v>4</v>
      </c>
    </row>
    <row r="72" spans="1:15" x14ac:dyDescent="0.15">
      <c r="A72" s="14" t="s">
        <v>5924</v>
      </c>
      <c r="B72" s="15">
        <v>1</v>
      </c>
      <c r="C72" s="16" t="s">
        <v>5925</v>
      </c>
      <c r="D72" s="17" t="s">
        <v>5919</v>
      </c>
      <c r="E72" s="18"/>
      <c r="F72" s="19">
        <v>2.5499999999999998</v>
      </c>
      <c r="G72" s="19">
        <f t="shared" si="8"/>
        <v>1.08375</v>
      </c>
      <c r="H72" s="19">
        <v>2.5499999999999998</v>
      </c>
      <c r="I72" s="21">
        <v>1</v>
      </c>
    </row>
    <row r="73" spans="1:15" ht="14" x14ac:dyDescent="0.15">
      <c r="A73" s="14" t="s">
        <v>1644</v>
      </c>
      <c r="B73" s="15">
        <v>1</v>
      </c>
      <c r="C73" s="16" t="s">
        <v>4060</v>
      </c>
      <c r="D73" s="17" t="str">
        <f t="shared" ref="D73:D109" si="9">VLOOKUP(RIGHT(A73,4),N:O,2,0)</f>
        <v>1lb</v>
      </c>
      <c r="E73" s="18" t="s">
        <v>5704</v>
      </c>
      <c r="F73" s="19">
        <v>34.65</v>
      </c>
      <c r="G73" s="19">
        <f t="shared" ref="G73:G104" si="10">F73*0.425</f>
        <v>14.726249999999999</v>
      </c>
      <c r="H73" s="1">
        <f t="shared" ref="H73:H104" si="11">B73*F73</f>
        <v>34.65</v>
      </c>
      <c r="I73" s="21">
        <v>18</v>
      </c>
    </row>
    <row r="74" spans="1:15" ht="14" x14ac:dyDescent="0.15">
      <c r="A74" s="14" t="s">
        <v>1811</v>
      </c>
      <c r="B74" s="15">
        <v>1</v>
      </c>
      <c r="C74" s="16" t="s">
        <v>4146</v>
      </c>
      <c r="D74" s="17" t="str">
        <f t="shared" si="9"/>
        <v>5oz</v>
      </c>
      <c r="E74" s="18" t="s">
        <v>6</v>
      </c>
      <c r="F74" s="19">
        <v>9.1999999999999993</v>
      </c>
      <c r="G74" s="19">
        <f t="shared" si="10"/>
        <v>3.9099999999999997</v>
      </c>
      <c r="H74" s="1">
        <f t="shared" si="11"/>
        <v>9.1999999999999993</v>
      </c>
      <c r="I74" s="21">
        <v>6</v>
      </c>
    </row>
    <row r="75" spans="1:15" ht="14" x14ac:dyDescent="0.15">
      <c r="A75" s="14" t="s">
        <v>1815</v>
      </c>
      <c r="B75" s="15">
        <v>1</v>
      </c>
      <c r="C75" s="16" t="s">
        <v>4150</v>
      </c>
      <c r="D75" s="17" t="str">
        <f t="shared" si="9"/>
        <v>1lb</v>
      </c>
      <c r="E75" s="18" t="s">
        <v>6</v>
      </c>
      <c r="F75" s="19">
        <v>23.2</v>
      </c>
      <c r="G75" s="19">
        <f t="shared" si="10"/>
        <v>9.86</v>
      </c>
      <c r="H75" s="1">
        <f t="shared" si="11"/>
        <v>23.2</v>
      </c>
      <c r="I75" s="21">
        <v>18</v>
      </c>
    </row>
    <row r="76" spans="1:15" ht="14" x14ac:dyDescent="0.15">
      <c r="A76" s="14" t="s">
        <v>1819</v>
      </c>
      <c r="B76" s="15">
        <v>1</v>
      </c>
      <c r="C76" s="16" t="s">
        <v>4154</v>
      </c>
      <c r="D76" s="17" t="str">
        <f t="shared" si="9"/>
        <v>5lb</v>
      </c>
      <c r="E76" s="18" t="s">
        <v>6</v>
      </c>
      <c r="F76" s="19">
        <v>86.85</v>
      </c>
      <c r="G76" s="19">
        <f t="shared" si="10"/>
        <v>36.911249999999995</v>
      </c>
      <c r="H76" s="1">
        <f t="shared" si="11"/>
        <v>86.85</v>
      </c>
      <c r="I76" s="21">
        <v>84</v>
      </c>
    </row>
    <row r="77" spans="1:15" ht="14" x14ac:dyDescent="0.15">
      <c r="A77" s="14" t="s">
        <v>1812</v>
      </c>
      <c r="B77" s="15">
        <v>1</v>
      </c>
      <c r="C77" s="16" t="s">
        <v>4147</v>
      </c>
      <c r="D77" s="17" t="str">
        <f t="shared" si="9"/>
        <v>5oz</v>
      </c>
      <c r="E77" s="18" t="s">
        <v>6</v>
      </c>
      <c r="F77" s="19">
        <v>9.1999999999999993</v>
      </c>
      <c r="G77" s="19">
        <f t="shared" si="10"/>
        <v>3.9099999999999997</v>
      </c>
      <c r="H77" s="1">
        <f t="shared" si="11"/>
        <v>9.1999999999999993</v>
      </c>
      <c r="I77" s="21">
        <v>6</v>
      </c>
    </row>
    <row r="78" spans="1:15" ht="14" x14ac:dyDescent="0.15">
      <c r="A78" s="14" t="s">
        <v>1816</v>
      </c>
      <c r="B78" s="15">
        <v>1</v>
      </c>
      <c r="C78" s="16" t="s">
        <v>4151</v>
      </c>
      <c r="D78" s="17" t="str">
        <f t="shared" si="9"/>
        <v>1lb</v>
      </c>
      <c r="E78" s="18" t="s">
        <v>6</v>
      </c>
      <c r="F78" s="19">
        <v>23.2</v>
      </c>
      <c r="G78" s="19">
        <f t="shared" si="10"/>
        <v>9.86</v>
      </c>
      <c r="H78" s="1">
        <f t="shared" si="11"/>
        <v>23.2</v>
      </c>
      <c r="I78" s="21">
        <v>18</v>
      </c>
    </row>
    <row r="79" spans="1:15" ht="14" x14ac:dyDescent="0.15">
      <c r="A79" s="14" t="s">
        <v>1820</v>
      </c>
      <c r="B79" s="15">
        <v>1</v>
      </c>
      <c r="C79" s="16" t="s">
        <v>4155</v>
      </c>
      <c r="D79" s="17" t="str">
        <f t="shared" si="9"/>
        <v>5lb</v>
      </c>
      <c r="E79" s="18" t="s">
        <v>6</v>
      </c>
      <c r="F79" s="19">
        <v>86.85</v>
      </c>
      <c r="G79" s="19">
        <f t="shared" si="10"/>
        <v>36.911249999999995</v>
      </c>
      <c r="H79" s="1">
        <f t="shared" si="11"/>
        <v>86.85</v>
      </c>
      <c r="I79" s="21">
        <v>84</v>
      </c>
    </row>
    <row r="80" spans="1:15" ht="14" x14ac:dyDescent="0.15">
      <c r="A80" s="14" t="s">
        <v>1813</v>
      </c>
      <c r="B80" s="15">
        <v>1</v>
      </c>
      <c r="C80" s="16" t="s">
        <v>4148</v>
      </c>
      <c r="D80" s="17" t="str">
        <f t="shared" si="9"/>
        <v>5oz</v>
      </c>
      <c r="E80" s="18" t="s">
        <v>6</v>
      </c>
      <c r="F80" s="19">
        <v>9.1999999999999993</v>
      </c>
      <c r="G80" s="19">
        <f t="shared" si="10"/>
        <v>3.9099999999999997</v>
      </c>
      <c r="H80" s="1">
        <f t="shared" si="11"/>
        <v>9.1999999999999993</v>
      </c>
      <c r="I80" s="21">
        <v>6</v>
      </c>
    </row>
    <row r="81" spans="1:9" ht="14" x14ac:dyDescent="0.15">
      <c r="A81" s="14" t="s">
        <v>1817</v>
      </c>
      <c r="B81" s="15">
        <v>1</v>
      </c>
      <c r="C81" s="16" t="s">
        <v>4152</v>
      </c>
      <c r="D81" s="17" t="str">
        <f t="shared" si="9"/>
        <v>1lb</v>
      </c>
      <c r="E81" s="18" t="s">
        <v>6</v>
      </c>
      <c r="F81" s="19">
        <v>23.2</v>
      </c>
      <c r="G81" s="19">
        <f t="shared" si="10"/>
        <v>9.86</v>
      </c>
      <c r="H81" s="1">
        <f t="shared" si="11"/>
        <v>23.2</v>
      </c>
      <c r="I81" s="21">
        <v>18</v>
      </c>
    </row>
    <row r="82" spans="1:9" ht="14" x14ac:dyDescent="0.15">
      <c r="A82" s="14" t="s">
        <v>1821</v>
      </c>
      <c r="B82" s="15">
        <v>1</v>
      </c>
      <c r="C82" s="16" t="s">
        <v>4156</v>
      </c>
      <c r="D82" s="17" t="str">
        <f t="shared" si="9"/>
        <v>5lb</v>
      </c>
      <c r="E82" s="18" t="s">
        <v>6</v>
      </c>
      <c r="F82" s="19">
        <v>86.85</v>
      </c>
      <c r="G82" s="19">
        <f t="shared" si="10"/>
        <v>36.911249999999995</v>
      </c>
      <c r="H82" s="1">
        <f t="shared" si="11"/>
        <v>86.85</v>
      </c>
      <c r="I82" s="21">
        <v>84</v>
      </c>
    </row>
    <row r="83" spans="1:9" ht="14" x14ac:dyDescent="0.15">
      <c r="A83" s="14" t="s">
        <v>1814</v>
      </c>
      <c r="B83" s="15">
        <v>1</v>
      </c>
      <c r="C83" s="16" t="s">
        <v>4149</v>
      </c>
      <c r="D83" s="17" t="str">
        <f t="shared" si="9"/>
        <v>5oz</v>
      </c>
      <c r="E83" s="18" t="s">
        <v>6</v>
      </c>
      <c r="F83" s="19">
        <v>10.85</v>
      </c>
      <c r="G83" s="19">
        <f t="shared" si="10"/>
        <v>4.6112500000000001</v>
      </c>
      <c r="H83" s="1">
        <f t="shared" si="11"/>
        <v>10.85</v>
      </c>
      <c r="I83" s="21">
        <v>6</v>
      </c>
    </row>
    <row r="84" spans="1:9" ht="14" x14ac:dyDescent="0.15">
      <c r="A84" s="14" t="s">
        <v>1818</v>
      </c>
      <c r="B84" s="15">
        <v>1</v>
      </c>
      <c r="C84" s="16" t="s">
        <v>4153</v>
      </c>
      <c r="D84" s="17" t="str">
        <f t="shared" si="9"/>
        <v>1lb</v>
      </c>
      <c r="E84" s="18" t="s">
        <v>6</v>
      </c>
      <c r="F84" s="19">
        <v>28.45</v>
      </c>
      <c r="G84" s="19">
        <f t="shared" si="10"/>
        <v>12.091249999999999</v>
      </c>
      <c r="H84" s="1">
        <f t="shared" si="11"/>
        <v>28.45</v>
      </c>
      <c r="I84" s="21">
        <v>18</v>
      </c>
    </row>
    <row r="85" spans="1:9" ht="14" x14ac:dyDescent="0.15">
      <c r="A85" s="14" t="s">
        <v>1822</v>
      </c>
      <c r="B85" s="15">
        <v>1</v>
      </c>
      <c r="C85" s="16" t="s">
        <v>4157</v>
      </c>
      <c r="D85" s="17" t="str">
        <f t="shared" si="9"/>
        <v>5lb</v>
      </c>
      <c r="E85" s="18" t="s">
        <v>6</v>
      </c>
      <c r="F85" s="19">
        <v>113.15</v>
      </c>
      <c r="G85" s="19">
        <f t="shared" si="10"/>
        <v>48.088750000000005</v>
      </c>
      <c r="H85" s="1">
        <f t="shared" si="11"/>
        <v>113.15</v>
      </c>
      <c r="I85" s="21">
        <v>84</v>
      </c>
    </row>
    <row r="86" spans="1:9" ht="14" x14ac:dyDescent="0.15">
      <c r="A86" s="14" t="s">
        <v>56</v>
      </c>
      <c r="B86" s="15">
        <v>1</v>
      </c>
      <c r="C86" s="16" t="s">
        <v>3354</v>
      </c>
      <c r="D86" s="17" t="str">
        <f t="shared" si="9"/>
        <v>10X10</v>
      </c>
      <c r="E86" s="18" t="s">
        <v>6</v>
      </c>
      <c r="F86" s="19">
        <v>19.5</v>
      </c>
      <c r="G86" s="19">
        <f t="shared" si="10"/>
        <v>8.2874999999999996</v>
      </c>
      <c r="H86" s="1">
        <f t="shared" si="11"/>
        <v>19.5</v>
      </c>
      <c r="I86" s="21">
        <v>18</v>
      </c>
    </row>
    <row r="87" spans="1:9" ht="14" x14ac:dyDescent="0.15">
      <c r="A87" s="14" t="s">
        <v>57</v>
      </c>
      <c r="B87" s="15">
        <v>1</v>
      </c>
      <c r="C87" s="16" t="s">
        <v>3354</v>
      </c>
      <c r="D87" s="17" t="str">
        <f t="shared" si="9"/>
        <v>FULL</v>
      </c>
      <c r="E87" s="18" t="s">
        <v>6</v>
      </c>
      <c r="F87" s="19">
        <v>112.65</v>
      </c>
      <c r="G87" s="19">
        <f t="shared" si="10"/>
        <v>47.876249999999999</v>
      </c>
      <c r="H87" s="1">
        <f t="shared" si="11"/>
        <v>112.65</v>
      </c>
      <c r="I87" s="26">
        <v>128</v>
      </c>
    </row>
    <row r="88" spans="1:9" ht="14" x14ac:dyDescent="0.15">
      <c r="A88" s="14" t="s">
        <v>58</v>
      </c>
      <c r="B88" s="15">
        <v>1</v>
      </c>
      <c r="C88" s="16" t="s">
        <v>3354</v>
      </c>
      <c r="D88" s="17" t="str">
        <f t="shared" si="9"/>
        <v>17x20</v>
      </c>
      <c r="E88" s="18" t="s">
        <v>6</v>
      </c>
      <c r="F88" s="19">
        <v>57.9</v>
      </c>
      <c r="G88" s="19">
        <f t="shared" si="10"/>
        <v>24.607499999999998</v>
      </c>
      <c r="H88" s="1">
        <f t="shared" si="11"/>
        <v>57.9</v>
      </c>
      <c r="I88" s="21">
        <v>64</v>
      </c>
    </row>
    <row r="89" spans="1:9" ht="14" x14ac:dyDescent="0.15">
      <c r="A89" s="14" t="s">
        <v>59</v>
      </c>
      <c r="B89" s="15">
        <v>1</v>
      </c>
      <c r="C89" s="16" t="s">
        <v>3355</v>
      </c>
      <c r="D89" s="17" t="str">
        <f t="shared" si="9"/>
        <v>10X10</v>
      </c>
      <c r="E89" s="18" t="s">
        <v>6</v>
      </c>
      <c r="F89" s="19">
        <v>26.55</v>
      </c>
      <c r="G89" s="19">
        <f t="shared" si="10"/>
        <v>11.28375</v>
      </c>
      <c r="H89" s="1">
        <f t="shared" si="11"/>
        <v>26.55</v>
      </c>
      <c r="I89" s="21">
        <v>12</v>
      </c>
    </row>
    <row r="90" spans="1:9" ht="14" x14ac:dyDescent="0.15">
      <c r="A90" s="14" t="s">
        <v>60</v>
      </c>
      <c r="B90" s="15">
        <v>1</v>
      </c>
      <c r="C90" s="16" t="s">
        <v>3355</v>
      </c>
      <c r="D90" s="17" t="str">
        <f t="shared" si="9"/>
        <v>17x20</v>
      </c>
      <c r="E90" s="18" t="s">
        <v>6</v>
      </c>
      <c r="F90" s="19">
        <v>67.900000000000006</v>
      </c>
      <c r="G90" s="19">
        <f t="shared" si="10"/>
        <v>28.857500000000002</v>
      </c>
      <c r="H90" s="1">
        <f t="shared" si="11"/>
        <v>67.900000000000006</v>
      </c>
      <c r="I90" s="21">
        <v>44</v>
      </c>
    </row>
    <row r="91" spans="1:9" ht="14" x14ac:dyDescent="0.15">
      <c r="A91" s="14" t="s">
        <v>1823</v>
      </c>
      <c r="B91" s="15">
        <v>1</v>
      </c>
      <c r="C91" s="16" t="s">
        <v>4158</v>
      </c>
      <c r="D91" s="17" t="str">
        <f t="shared" si="9"/>
        <v>5oz</v>
      </c>
      <c r="E91" s="18" t="s">
        <v>6</v>
      </c>
      <c r="F91" s="19">
        <v>9.1999999999999993</v>
      </c>
      <c r="G91" s="19">
        <f t="shared" si="10"/>
        <v>3.9099999999999997</v>
      </c>
      <c r="H91" s="1">
        <f t="shared" si="11"/>
        <v>9.1999999999999993</v>
      </c>
      <c r="I91" s="21">
        <v>6</v>
      </c>
    </row>
    <row r="92" spans="1:9" ht="14" x14ac:dyDescent="0.15">
      <c r="A92" s="14" t="s">
        <v>1827</v>
      </c>
      <c r="B92" s="15">
        <v>1</v>
      </c>
      <c r="C92" s="16" t="s">
        <v>4162</v>
      </c>
      <c r="D92" s="17" t="str">
        <f t="shared" si="9"/>
        <v>1lb</v>
      </c>
      <c r="E92" s="18" t="s">
        <v>6</v>
      </c>
      <c r="F92" s="19">
        <v>23.2</v>
      </c>
      <c r="G92" s="19">
        <f t="shared" si="10"/>
        <v>9.86</v>
      </c>
      <c r="H92" s="1">
        <f t="shared" si="11"/>
        <v>23.2</v>
      </c>
      <c r="I92" s="21">
        <v>18</v>
      </c>
    </row>
    <row r="93" spans="1:9" ht="14" x14ac:dyDescent="0.15">
      <c r="A93" s="14" t="s">
        <v>1831</v>
      </c>
      <c r="B93" s="15">
        <v>1</v>
      </c>
      <c r="C93" s="16" t="s">
        <v>4166</v>
      </c>
      <c r="D93" s="17" t="str">
        <f t="shared" si="9"/>
        <v>5lb</v>
      </c>
      <c r="E93" s="18" t="s">
        <v>6</v>
      </c>
      <c r="F93" s="19">
        <v>86.85</v>
      </c>
      <c r="G93" s="19">
        <f t="shared" si="10"/>
        <v>36.911249999999995</v>
      </c>
      <c r="H93" s="1">
        <f t="shared" si="11"/>
        <v>86.85</v>
      </c>
      <c r="I93" s="21">
        <v>84</v>
      </c>
    </row>
    <row r="94" spans="1:9" ht="14" x14ac:dyDescent="0.15">
      <c r="A94" s="14" t="s">
        <v>1824</v>
      </c>
      <c r="B94" s="15">
        <v>1</v>
      </c>
      <c r="C94" s="16" t="s">
        <v>4159</v>
      </c>
      <c r="D94" s="17" t="str">
        <f t="shared" si="9"/>
        <v>5oz</v>
      </c>
      <c r="E94" s="18" t="s">
        <v>6</v>
      </c>
      <c r="F94" s="19">
        <v>9.1999999999999993</v>
      </c>
      <c r="G94" s="19">
        <f t="shared" si="10"/>
        <v>3.9099999999999997</v>
      </c>
      <c r="H94" s="1">
        <f t="shared" si="11"/>
        <v>9.1999999999999993</v>
      </c>
      <c r="I94" s="21">
        <v>6</v>
      </c>
    </row>
    <row r="95" spans="1:9" ht="14" x14ac:dyDescent="0.15">
      <c r="A95" s="14" t="s">
        <v>1828</v>
      </c>
      <c r="B95" s="15">
        <v>1</v>
      </c>
      <c r="C95" s="16" t="s">
        <v>4163</v>
      </c>
      <c r="D95" s="17" t="str">
        <f t="shared" si="9"/>
        <v>1lb</v>
      </c>
      <c r="E95" s="18" t="s">
        <v>6</v>
      </c>
      <c r="F95" s="19">
        <v>23.2</v>
      </c>
      <c r="G95" s="19">
        <f t="shared" si="10"/>
        <v>9.86</v>
      </c>
      <c r="H95" s="1">
        <f t="shared" si="11"/>
        <v>23.2</v>
      </c>
      <c r="I95" s="21">
        <v>18</v>
      </c>
    </row>
    <row r="96" spans="1:9" ht="14" x14ac:dyDescent="0.15">
      <c r="A96" s="14" t="s">
        <v>1832</v>
      </c>
      <c r="B96" s="15">
        <v>1</v>
      </c>
      <c r="C96" s="16" t="s">
        <v>4167</v>
      </c>
      <c r="D96" s="17" t="str">
        <f t="shared" si="9"/>
        <v>5lb</v>
      </c>
      <c r="E96" s="18" t="s">
        <v>6</v>
      </c>
      <c r="F96" s="19">
        <v>86.85</v>
      </c>
      <c r="G96" s="19">
        <f t="shared" si="10"/>
        <v>36.911249999999995</v>
      </c>
      <c r="H96" s="1">
        <f t="shared" si="11"/>
        <v>86.85</v>
      </c>
      <c r="I96" s="21">
        <v>84</v>
      </c>
    </row>
    <row r="97" spans="1:9" ht="14" x14ac:dyDescent="0.15">
      <c r="A97" s="14" t="s">
        <v>1825</v>
      </c>
      <c r="B97" s="15">
        <v>1</v>
      </c>
      <c r="C97" s="16" t="s">
        <v>4160</v>
      </c>
      <c r="D97" s="17" t="str">
        <f t="shared" si="9"/>
        <v>5oz</v>
      </c>
      <c r="E97" s="18" t="s">
        <v>6</v>
      </c>
      <c r="F97" s="19">
        <v>9.1999999999999993</v>
      </c>
      <c r="G97" s="19">
        <f t="shared" si="10"/>
        <v>3.9099999999999997</v>
      </c>
      <c r="H97" s="1">
        <f t="shared" si="11"/>
        <v>9.1999999999999993</v>
      </c>
      <c r="I97" s="21">
        <v>6</v>
      </c>
    </row>
    <row r="98" spans="1:9" ht="14" x14ac:dyDescent="0.15">
      <c r="A98" s="14" t="s">
        <v>1829</v>
      </c>
      <c r="B98" s="15">
        <v>1</v>
      </c>
      <c r="C98" s="16" t="s">
        <v>4164</v>
      </c>
      <c r="D98" s="17" t="str">
        <f t="shared" si="9"/>
        <v>1lb</v>
      </c>
      <c r="E98" s="18" t="s">
        <v>6</v>
      </c>
      <c r="F98" s="19">
        <v>23.2</v>
      </c>
      <c r="G98" s="19">
        <f t="shared" si="10"/>
        <v>9.86</v>
      </c>
      <c r="H98" s="1">
        <f t="shared" si="11"/>
        <v>23.2</v>
      </c>
      <c r="I98" s="21">
        <v>18</v>
      </c>
    </row>
    <row r="99" spans="1:9" ht="14" x14ac:dyDescent="0.15">
      <c r="A99" s="14" t="s">
        <v>1833</v>
      </c>
      <c r="B99" s="15">
        <v>1</v>
      </c>
      <c r="C99" s="16" t="s">
        <v>4168</v>
      </c>
      <c r="D99" s="17" t="str">
        <f t="shared" si="9"/>
        <v>5lb</v>
      </c>
      <c r="E99" s="18" t="s">
        <v>6</v>
      </c>
      <c r="F99" s="19">
        <v>86.85</v>
      </c>
      <c r="G99" s="19">
        <f t="shared" si="10"/>
        <v>36.911249999999995</v>
      </c>
      <c r="H99" s="1">
        <f t="shared" si="11"/>
        <v>86.85</v>
      </c>
      <c r="I99" s="21">
        <v>84</v>
      </c>
    </row>
    <row r="100" spans="1:9" ht="14" x14ac:dyDescent="0.15">
      <c r="A100" s="14" t="s">
        <v>1826</v>
      </c>
      <c r="B100" s="15">
        <v>1</v>
      </c>
      <c r="C100" s="16" t="s">
        <v>4161</v>
      </c>
      <c r="D100" s="17" t="str">
        <f t="shared" si="9"/>
        <v>5oz</v>
      </c>
      <c r="E100" s="18" t="s">
        <v>6</v>
      </c>
      <c r="F100" s="19">
        <v>10.85</v>
      </c>
      <c r="G100" s="19">
        <f t="shared" si="10"/>
        <v>4.6112500000000001</v>
      </c>
      <c r="H100" s="1">
        <f t="shared" si="11"/>
        <v>10.85</v>
      </c>
      <c r="I100" s="21">
        <v>6</v>
      </c>
    </row>
    <row r="101" spans="1:9" ht="14" x14ac:dyDescent="0.15">
      <c r="A101" s="14" t="s">
        <v>1830</v>
      </c>
      <c r="B101" s="15">
        <v>1</v>
      </c>
      <c r="C101" s="16" t="s">
        <v>4165</v>
      </c>
      <c r="D101" s="17" t="str">
        <f t="shared" si="9"/>
        <v>1lb</v>
      </c>
      <c r="E101" s="18" t="s">
        <v>6</v>
      </c>
      <c r="F101" s="19">
        <v>28.45</v>
      </c>
      <c r="G101" s="19">
        <f t="shared" si="10"/>
        <v>12.091249999999999</v>
      </c>
      <c r="H101" s="1">
        <f t="shared" si="11"/>
        <v>28.45</v>
      </c>
      <c r="I101" s="21">
        <v>18</v>
      </c>
    </row>
    <row r="102" spans="1:9" ht="14" x14ac:dyDescent="0.15">
      <c r="A102" s="14" t="s">
        <v>1834</v>
      </c>
      <c r="B102" s="15">
        <v>1</v>
      </c>
      <c r="C102" s="16" t="s">
        <v>4169</v>
      </c>
      <c r="D102" s="17" t="str">
        <f t="shared" si="9"/>
        <v>5lb</v>
      </c>
      <c r="E102" s="18" t="s">
        <v>6</v>
      </c>
      <c r="F102" s="19">
        <v>113.15</v>
      </c>
      <c r="G102" s="19">
        <f t="shared" si="10"/>
        <v>48.088750000000005</v>
      </c>
      <c r="H102" s="1">
        <f t="shared" si="11"/>
        <v>113.15</v>
      </c>
      <c r="I102" s="21">
        <v>84</v>
      </c>
    </row>
    <row r="103" spans="1:9" ht="14" x14ac:dyDescent="0.15">
      <c r="A103" s="14" t="s">
        <v>61</v>
      </c>
      <c r="B103" s="15">
        <v>1</v>
      </c>
      <c r="C103" s="16" t="s">
        <v>3356</v>
      </c>
      <c r="D103" s="17" t="str">
        <f t="shared" si="9"/>
        <v>10X10</v>
      </c>
      <c r="E103" s="18" t="s">
        <v>6</v>
      </c>
      <c r="F103" s="19">
        <v>19.5</v>
      </c>
      <c r="G103" s="19">
        <f t="shared" si="10"/>
        <v>8.2874999999999996</v>
      </c>
      <c r="H103" s="1">
        <f t="shared" si="11"/>
        <v>19.5</v>
      </c>
      <c r="I103" s="21">
        <v>18</v>
      </c>
    </row>
    <row r="104" spans="1:9" ht="14" x14ac:dyDescent="0.15">
      <c r="A104" s="14" t="s">
        <v>62</v>
      </c>
      <c r="B104" s="15">
        <v>1</v>
      </c>
      <c r="C104" s="16" t="s">
        <v>3356</v>
      </c>
      <c r="D104" s="17" t="str">
        <f t="shared" si="9"/>
        <v>FULL</v>
      </c>
      <c r="E104" s="18" t="s">
        <v>6</v>
      </c>
      <c r="F104" s="19">
        <v>112.65</v>
      </c>
      <c r="G104" s="19">
        <f t="shared" si="10"/>
        <v>47.876249999999999</v>
      </c>
      <c r="H104" s="1">
        <f t="shared" si="11"/>
        <v>112.65</v>
      </c>
      <c r="I104" s="26">
        <v>128</v>
      </c>
    </row>
    <row r="105" spans="1:9" ht="14" x14ac:dyDescent="0.15">
      <c r="A105" s="14" t="s">
        <v>63</v>
      </c>
      <c r="B105" s="15">
        <v>1</v>
      </c>
      <c r="C105" s="16" t="s">
        <v>3356</v>
      </c>
      <c r="D105" s="17" t="str">
        <f t="shared" si="9"/>
        <v>17x20</v>
      </c>
      <c r="E105" s="18" t="s">
        <v>6</v>
      </c>
      <c r="F105" s="19">
        <v>57.9</v>
      </c>
      <c r="G105" s="19">
        <f t="shared" ref="G105:G136" si="12">F105*0.425</f>
        <v>24.607499999999998</v>
      </c>
      <c r="H105" s="1">
        <f t="shared" ref="H105:H136" si="13">B105*F105</f>
        <v>57.9</v>
      </c>
      <c r="I105" s="21">
        <v>64</v>
      </c>
    </row>
    <row r="106" spans="1:9" ht="14" x14ac:dyDescent="0.15">
      <c r="A106" s="14" t="s">
        <v>64</v>
      </c>
      <c r="B106" s="15">
        <v>1</v>
      </c>
      <c r="C106" s="16" t="s">
        <v>3357</v>
      </c>
      <c r="D106" s="17" t="str">
        <f t="shared" si="9"/>
        <v>10X10</v>
      </c>
      <c r="E106" s="18" t="s">
        <v>6</v>
      </c>
      <c r="F106" s="19">
        <v>23.5</v>
      </c>
      <c r="G106" s="19">
        <f t="shared" si="12"/>
        <v>9.9874999999999989</v>
      </c>
      <c r="H106" s="1">
        <f t="shared" si="13"/>
        <v>23.5</v>
      </c>
      <c r="I106" s="21">
        <v>12</v>
      </c>
    </row>
    <row r="107" spans="1:9" ht="14" x14ac:dyDescent="0.15">
      <c r="A107" s="14" t="s">
        <v>65</v>
      </c>
      <c r="B107" s="15">
        <v>1</v>
      </c>
      <c r="C107" s="16" t="s">
        <v>3357</v>
      </c>
      <c r="D107" s="17" t="str">
        <f t="shared" si="9"/>
        <v>17x20</v>
      </c>
      <c r="E107" s="18" t="s">
        <v>6</v>
      </c>
      <c r="F107" s="19">
        <v>67.900000000000006</v>
      </c>
      <c r="G107" s="19">
        <f t="shared" si="12"/>
        <v>28.857500000000002</v>
      </c>
      <c r="H107" s="1">
        <f t="shared" si="13"/>
        <v>67.900000000000006</v>
      </c>
      <c r="I107" s="21">
        <v>44</v>
      </c>
    </row>
    <row r="108" spans="1:9" ht="14" x14ac:dyDescent="0.15">
      <c r="A108" s="14" t="s">
        <v>1645</v>
      </c>
      <c r="B108" s="15">
        <v>1</v>
      </c>
      <c r="C108" s="16" t="s">
        <v>4061</v>
      </c>
      <c r="D108" s="17" t="str">
        <f t="shared" si="9"/>
        <v>1lb</v>
      </c>
      <c r="E108" s="18" t="s">
        <v>5705</v>
      </c>
      <c r="F108" s="19">
        <v>32.950000000000003</v>
      </c>
      <c r="G108" s="19">
        <f t="shared" si="12"/>
        <v>14.00375</v>
      </c>
      <c r="H108" s="1">
        <f t="shared" si="13"/>
        <v>32.950000000000003</v>
      </c>
      <c r="I108" s="21">
        <v>18</v>
      </c>
    </row>
    <row r="109" spans="1:9" ht="14" x14ac:dyDescent="0.15">
      <c r="A109" s="14" t="s">
        <v>1646</v>
      </c>
      <c r="B109" s="15">
        <v>1</v>
      </c>
      <c r="C109" s="16" t="s">
        <v>4062</v>
      </c>
      <c r="D109" s="17" t="str">
        <f t="shared" si="9"/>
        <v>1lb</v>
      </c>
      <c r="E109" s="18" t="s">
        <v>5703</v>
      </c>
      <c r="F109" s="19">
        <v>43.35</v>
      </c>
      <c r="G109" s="19">
        <f t="shared" si="12"/>
        <v>18.423750000000002</v>
      </c>
      <c r="H109" s="1">
        <f t="shared" si="13"/>
        <v>43.35</v>
      </c>
      <c r="I109" s="21">
        <v>18</v>
      </c>
    </row>
    <row r="110" spans="1:9" ht="14" x14ac:dyDescent="0.15">
      <c r="A110" s="22" t="s">
        <v>5935</v>
      </c>
      <c r="B110" s="15">
        <v>1</v>
      </c>
      <c r="C110" s="16" t="s">
        <v>14</v>
      </c>
      <c r="D110" s="17" t="s">
        <v>15</v>
      </c>
      <c r="E110" s="18" t="s">
        <v>6</v>
      </c>
      <c r="F110" s="19">
        <v>19.5</v>
      </c>
      <c r="G110" s="19">
        <f t="shared" si="12"/>
        <v>8.2874999999999996</v>
      </c>
      <c r="H110" s="1">
        <f t="shared" si="13"/>
        <v>19.5</v>
      </c>
      <c r="I110" s="21">
        <v>18</v>
      </c>
    </row>
    <row r="111" spans="1:9" ht="14" x14ac:dyDescent="0.15">
      <c r="A111" s="14" t="s">
        <v>66</v>
      </c>
      <c r="B111" s="15">
        <v>1</v>
      </c>
      <c r="C111" s="16" t="s">
        <v>3358</v>
      </c>
      <c r="D111" s="17" t="str">
        <f t="shared" ref="D111:D142" si="14">VLOOKUP(RIGHT(A111,4),N:O,2,0)</f>
        <v>FULL</v>
      </c>
      <c r="E111" s="18" t="s">
        <v>6</v>
      </c>
      <c r="F111" s="19">
        <v>112.65</v>
      </c>
      <c r="G111" s="19">
        <f t="shared" si="12"/>
        <v>47.876249999999999</v>
      </c>
      <c r="H111" s="1">
        <f t="shared" si="13"/>
        <v>112.65</v>
      </c>
      <c r="I111" s="26">
        <v>128</v>
      </c>
    </row>
    <row r="112" spans="1:9" ht="14" x14ac:dyDescent="0.15">
      <c r="A112" s="14" t="s">
        <v>67</v>
      </c>
      <c r="B112" s="15">
        <v>1</v>
      </c>
      <c r="C112" s="16" t="s">
        <v>3358</v>
      </c>
      <c r="D112" s="17" t="str">
        <f t="shared" si="14"/>
        <v>17x20</v>
      </c>
      <c r="E112" s="18" t="s">
        <v>6</v>
      </c>
      <c r="F112" s="19">
        <v>57.9</v>
      </c>
      <c r="G112" s="19">
        <f t="shared" si="12"/>
        <v>24.607499999999998</v>
      </c>
      <c r="H112" s="1">
        <f t="shared" si="13"/>
        <v>57.9</v>
      </c>
      <c r="I112" s="21">
        <v>64</v>
      </c>
    </row>
    <row r="113" spans="1:9" ht="14" x14ac:dyDescent="0.15">
      <c r="A113" s="14" t="s">
        <v>1835</v>
      </c>
      <c r="B113" s="15">
        <v>1</v>
      </c>
      <c r="C113" s="16" t="s">
        <v>4170</v>
      </c>
      <c r="D113" s="17" t="str">
        <f t="shared" si="14"/>
        <v>5oz</v>
      </c>
      <c r="E113" s="18" t="s">
        <v>6</v>
      </c>
      <c r="F113" s="19">
        <v>9.1999999999999993</v>
      </c>
      <c r="G113" s="19">
        <f t="shared" si="12"/>
        <v>3.9099999999999997</v>
      </c>
      <c r="H113" s="1">
        <f t="shared" si="13"/>
        <v>9.1999999999999993</v>
      </c>
      <c r="I113" s="21">
        <v>6</v>
      </c>
    </row>
    <row r="114" spans="1:9" ht="14" x14ac:dyDescent="0.15">
      <c r="A114" s="14" t="s">
        <v>1839</v>
      </c>
      <c r="B114" s="15">
        <v>1</v>
      </c>
      <c r="C114" s="16" t="s">
        <v>4174</v>
      </c>
      <c r="D114" s="17" t="str">
        <f t="shared" si="14"/>
        <v>1lb</v>
      </c>
      <c r="E114" s="18" t="s">
        <v>6</v>
      </c>
      <c r="F114" s="19">
        <v>23.2</v>
      </c>
      <c r="G114" s="19">
        <f t="shared" si="12"/>
        <v>9.86</v>
      </c>
      <c r="H114" s="1">
        <f t="shared" si="13"/>
        <v>23.2</v>
      </c>
      <c r="I114" s="21">
        <v>18</v>
      </c>
    </row>
    <row r="115" spans="1:9" ht="14" x14ac:dyDescent="0.15">
      <c r="A115" s="14" t="s">
        <v>1843</v>
      </c>
      <c r="B115" s="15">
        <v>1</v>
      </c>
      <c r="C115" s="16" t="s">
        <v>4178</v>
      </c>
      <c r="D115" s="17" t="str">
        <f t="shared" si="14"/>
        <v>5lb</v>
      </c>
      <c r="E115" s="18" t="s">
        <v>6</v>
      </c>
      <c r="F115" s="19">
        <v>86.85</v>
      </c>
      <c r="G115" s="19">
        <f t="shared" si="12"/>
        <v>36.911249999999995</v>
      </c>
      <c r="H115" s="1">
        <f t="shared" si="13"/>
        <v>86.85</v>
      </c>
      <c r="I115" s="21">
        <v>84</v>
      </c>
    </row>
    <row r="116" spans="1:9" ht="14" x14ac:dyDescent="0.15">
      <c r="A116" s="14" t="s">
        <v>1836</v>
      </c>
      <c r="B116" s="15">
        <v>1</v>
      </c>
      <c r="C116" s="16" t="s">
        <v>4171</v>
      </c>
      <c r="D116" s="17" t="str">
        <f t="shared" si="14"/>
        <v>5oz</v>
      </c>
      <c r="E116" s="18" t="s">
        <v>6</v>
      </c>
      <c r="F116" s="19">
        <v>9.1999999999999993</v>
      </c>
      <c r="G116" s="19">
        <f t="shared" si="12"/>
        <v>3.9099999999999997</v>
      </c>
      <c r="H116" s="1">
        <f t="shared" si="13"/>
        <v>9.1999999999999993</v>
      </c>
      <c r="I116" s="21">
        <v>6</v>
      </c>
    </row>
    <row r="117" spans="1:9" ht="14" x14ac:dyDescent="0.15">
      <c r="A117" s="14" t="s">
        <v>1840</v>
      </c>
      <c r="B117" s="15">
        <v>1</v>
      </c>
      <c r="C117" s="16" t="s">
        <v>4175</v>
      </c>
      <c r="D117" s="17" t="str">
        <f t="shared" si="14"/>
        <v>1lb</v>
      </c>
      <c r="E117" s="18" t="s">
        <v>6</v>
      </c>
      <c r="F117" s="19">
        <v>23.2</v>
      </c>
      <c r="G117" s="19">
        <f t="shared" si="12"/>
        <v>9.86</v>
      </c>
      <c r="H117" s="1">
        <f t="shared" si="13"/>
        <v>23.2</v>
      </c>
      <c r="I117" s="21">
        <v>18</v>
      </c>
    </row>
    <row r="118" spans="1:9" ht="14" x14ac:dyDescent="0.15">
      <c r="A118" s="14" t="s">
        <v>1844</v>
      </c>
      <c r="B118" s="15">
        <v>1</v>
      </c>
      <c r="C118" s="16" t="s">
        <v>4179</v>
      </c>
      <c r="D118" s="17" t="str">
        <f t="shared" si="14"/>
        <v>5lb</v>
      </c>
      <c r="E118" s="18" t="s">
        <v>6</v>
      </c>
      <c r="F118" s="19">
        <v>86.85</v>
      </c>
      <c r="G118" s="19">
        <f t="shared" si="12"/>
        <v>36.911249999999995</v>
      </c>
      <c r="H118" s="1">
        <f t="shared" si="13"/>
        <v>86.85</v>
      </c>
      <c r="I118" s="21">
        <v>84</v>
      </c>
    </row>
    <row r="119" spans="1:9" ht="14" x14ac:dyDescent="0.15">
      <c r="A119" s="14" t="s">
        <v>1837</v>
      </c>
      <c r="B119" s="15">
        <v>1</v>
      </c>
      <c r="C119" s="16" t="s">
        <v>4172</v>
      </c>
      <c r="D119" s="17" t="str">
        <f t="shared" si="14"/>
        <v>5oz</v>
      </c>
      <c r="E119" s="18" t="s">
        <v>6</v>
      </c>
      <c r="F119" s="19">
        <v>9.1999999999999993</v>
      </c>
      <c r="G119" s="19">
        <f t="shared" si="12"/>
        <v>3.9099999999999997</v>
      </c>
      <c r="H119" s="1">
        <f t="shared" si="13"/>
        <v>9.1999999999999993</v>
      </c>
      <c r="I119" s="21">
        <v>6</v>
      </c>
    </row>
    <row r="120" spans="1:9" ht="14" x14ac:dyDescent="0.15">
      <c r="A120" s="14" t="s">
        <v>1841</v>
      </c>
      <c r="B120" s="15">
        <v>1</v>
      </c>
      <c r="C120" s="16" t="s">
        <v>4176</v>
      </c>
      <c r="D120" s="17" t="str">
        <f t="shared" si="14"/>
        <v>1lb</v>
      </c>
      <c r="E120" s="18" t="s">
        <v>6</v>
      </c>
      <c r="F120" s="19">
        <v>23.2</v>
      </c>
      <c r="G120" s="19">
        <f t="shared" si="12"/>
        <v>9.86</v>
      </c>
      <c r="H120" s="1">
        <f t="shared" si="13"/>
        <v>23.2</v>
      </c>
      <c r="I120" s="21">
        <v>18</v>
      </c>
    </row>
    <row r="121" spans="1:9" ht="14" x14ac:dyDescent="0.15">
      <c r="A121" s="14" t="s">
        <v>1845</v>
      </c>
      <c r="B121" s="15">
        <v>1</v>
      </c>
      <c r="C121" s="16" t="s">
        <v>4180</v>
      </c>
      <c r="D121" s="17" t="str">
        <f t="shared" si="14"/>
        <v>5lb</v>
      </c>
      <c r="E121" s="18" t="s">
        <v>6</v>
      </c>
      <c r="F121" s="19">
        <v>86.85</v>
      </c>
      <c r="G121" s="19">
        <f t="shared" si="12"/>
        <v>36.911249999999995</v>
      </c>
      <c r="H121" s="1">
        <f t="shared" si="13"/>
        <v>86.85</v>
      </c>
      <c r="I121" s="21">
        <v>84</v>
      </c>
    </row>
    <row r="122" spans="1:9" ht="14" x14ac:dyDescent="0.15">
      <c r="A122" s="14" t="s">
        <v>1745</v>
      </c>
      <c r="B122" s="15">
        <v>1</v>
      </c>
      <c r="C122" s="16" t="s">
        <v>4080</v>
      </c>
      <c r="D122" s="17" t="str">
        <f t="shared" si="14"/>
        <v>4oz</v>
      </c>
      <c r="E122" s="18" t="s">
        <v>5700</v>
      </c>
      <c r="F122" s="19">
        <v>32.700000000000003</v>
      </c>
      <c r="G122" s="19">
        <f t="shared" si="12"/>
        <v>13.897500000000001</v>
      </c>
      <c r="H122" s="1">
        <f t="shared" si="13"/>
        <v>32.700000000000003</v>
      </c>
      <c r="I122" s="21">
        <v>5</v>
      </c>
    </row>
    <row r="123" spans="1:9" ht="14" x14ac:dyDescent="0.15">
      <c r="A123" s="14" t="s">
        <v>1746</v>
      </c>
      <c r="B123" s="15">
        <v>1</v>
      </c>
      <c r="C123" s="16" t="s">
        <v>4081</v>
      </c>
      <c r="D123" s="17" t="str">
        <f t="shared" si="14"/>
        <v>1lb</v>
      </c>
      <c r="E123" s="18" t="s">
        <v>5700</v>
      </c>
      <c r="F123" s="19">
        <v>102.5</v>
      </c>
      <c r="G123" s="19">
        <f t="shared" si="12"/>
        <v>43.5625</v>
      </c>
      <c r="H123" s="1">
        <f t="shared" si="13"/>
        <v>102.5</v>
      </c>
      <c r="I123" s="21">
        <v>18</v>
      </c>
    </row>
    <row r="124" spans="1:9" ht="14" x14ac:dyDescent="0.15">
      <c r="A124" s="14" t="s">
        <v>1838</v>
      </c>
      <c r="B124" s="15">
        <v>1</v>
      </c>
      <c r="C124" s="16" t="s">
        <v>4173</v>
      </c>
      <c r="D124" s="17" t="str">
        <f t="shared" si="14"/>
        <v>5oz</v>
      </c>
      <c r="E124" s="18" t="s">
        <v>6</v>
      </c>
      <c r="F124" s="19">
        <v>10.85</v>
      </c>
      <c r="G124" s="19">
        <f t="shared" si="12"/>
        <v>4.6112500000000001</v>
      </c>
      <c r="H124" s="1">
        <f t="shared" si="13"/>
        <v>10.85</v>
      </c>
      <c r="I124" s="21">
        <v>6</v>
      </c>
    </row>
    <row r="125" spans="1:9" ht="14" x14ac:dyDescent="0.15">
      <c r="A125" s="14" t="s">
        <v>1842</v>
      </c>
      <c r="B125" s="15">
        <v>1</v>
      </c>
      <c r="C125" s="16" t="s">
        <v>4177</v>
      </c>
      <c r="D125" s="17" t="str">
        <f t="shared" si="14"/>
        <v>1lb</v>
      </c>
      <c r="E125" s="18" t="s">
        <v>6</v>
      </c>
      <c r="F125" s="19">
        <v>28.45</v>
      </c>
      <c r="G125" s="19">
        <f t="shared" si="12"/>
        <v>12.091249999999999</v>
      </c>
      <c r="H125" s="1">
        <f t="shared" si="13"/>
        <v>28.45</v>
      </c>
      <c r="I125" s="21">
        <v>18</v>
      </c>
    </row>
    <row r="126" spans="1:9" ht="14" x14ac:dyDescent="0.15">
      <c r="A126" s="14" t="s">
        <v>1846</v>
      </c>
      <c r="B126" s="15">
        <v>1</v>
      </c>
      <c r="C126" s="16" t="s">
        <v>4181</v>
      </c>
      <c r="D126" s="17" t="str">
        <f t="shared" si="14"/>
        <v>5lb</v>
      </c>
      <c r="E126" s="18" t="s">
        <v>6</v>
      </c>
      <c r="F126" s="19">
        <v>113.15</v>
      </c>
      <c r="G126" s="19">
        <f t="shared" si="12"/>
        <v>48.088750000000005</v>
      </c>
      <c r="H126" s="1">
        <f t="shared" si="13"/>
        <v>113.15</v>
      </c>
      <c r="I126" s="21">
        <v>84</v>
      </c>
    </row>
    <row r="127" spans="1:9" ht="14" x14ac:dyDescent="0.15">
      <c r="A127" s="14" t="s">
        <v>68</v>
      </c>
      <c r="B127" s="15">
        <v>1</v>
      </c>
      <c r="C127" s="16" t="s">
        <v>3359</v>
      </c>
      <c r="D127" s="17" t="str">
        <f t="shared" si="14"/>
        <v>10X10</v>
      </c>
      <c r="E127" s="18" t="s">
        <v>6</v>
      </c>
      <c r="F127" s="19">
        <v>21.75</v>
      </c>
      <c r="G127" s="19">
        <f t="shared" si="12"/>
        <v>9.2437500000000004</v>
      </c>
      <c r="H127" s="1">
        <f t="shared" si="13"/>
        <v>21.75</v>
      </c>
      <c r="I127" s="21">
        <v>18</v>
      </c>
    </row>
    <row r="128" spans="1:9" ht="14" x14ac:dyDescent="0.15">
      <c r="A128" s="14" t="s">
        <v>69</v>
      </c>
      <c r="B128" s="15">
        <v>1</v>
      </c>
      <c r="C128" s="16" t="s">
        <v>3359</v>
      </c>
      <c r="D128" s="17" t="str">
        <f t="shared" si="14"/>
        <v>FULL</v>
      </c>
      <c r="E128" s="18" t="s">
        <v>6</v>
      </c>
      <c r="F128" s="19">
        <v>125.5</v>
      </c>
      <c r="G128" s="19">
        <f t="shared" si="12"/>
        <v>53.337499999999999</v>
      </c>
      <c r="H128" s="1">
        <f t="shared" si="13"/>
        <v>125.5</v>
      </c>
      <c r="I128" s="26">
        <v>128</v>
      </c>
    </row>
    <row r="129" spans="1:9" ht="14" x14ac:dyDescent="0.15">
      <c r="A129" s="14" t="s">
        <v>70</v>
      </c>
      <c r="B129" s="15">
        <v>1</v>
      </c>
      <c r="C129" s="16" t="s">
        <v>3359</v>
      </c>
      <c r="D129" s="17" t="str">
        <f t="shared" si="14"/>
        <v>17x20</v>
      </c>
      <c r="E129" s="18" t="s">
        <v>6</v>
      </c>
      <c r="F129" s="19">
        <v>76.2</v>
      </c>
      <c r="G129" s="19">
        <f t="shared" si="12"/>
        <v>32.384999999999998</v>
      </c>
      <c r="H129" s="1">
        <f t="shared" si="13"/>
        <v>76.2</v>
      </c>
      <c r="I129" s="21">
        <v>64</v>
      </c>
    </row>
    <row r="130" spans="1:9" ht="14" x14ac:dyDescent="0.15">
      <c r="A130" s="14" t="s">
        <v>71</v>
      </c>
      <c r="B130" s="15">
        <v>1</v>
      </c>
      <c r="C130" s="16" t="s">
        <v>3360</v>
      </c>
      <c r="D130" s="17" t="str">
        <f t="shared" si="14"/>
        <v>10X10</v>
      </c>
      <c r="E130" s="18" t="s">
        <v>6</v>
      </c>
      <c r="F130" s="19">
        <v>26.55</v>
      </c>
      <c r="G130" s="19">
        <f t="shared" si="12"/>
        <v>11.28375</v>
      </c>
      <c r="H130" s="1">
        <f t="shared" si="13"/>
        <v>26.55</v>
      </c>
      <c r="I130" s="21">
        <v>18</v>
      </c>
    </row>
    <row r="131" spans="1:9" ht="14" x14ac:dyDescent="0.15">
      <c r="A131" s="14" t="s">
        <v>72</v>
      </c>
      <c r="B131" s="15">
        <v>1</v>
      </c>
      <c r="C131" s="16" t="s">
        <v>3360</v>
      </c>
      <c r="D131" s="17" t="str">
        <f t="shared" si="14"/>
        <v>FULL</v>
      </c>
      <c r="E131" s="18" t="s">
        <v>6</v>
      </c>
      <c r="F131" s="19">
        <v>146.05000000000001</v>
      </c>
      <c r="G131" s="19">
        <f t="shared" si="12"/>
        <v>62.071250000000006</v>
      </c>
      <c r="H131" s="1">
        <f t="shared" si="13"/>
        <v>146.05000000000001</v>
      </c>
      <c r="I131" s="26">
        <v>128</v>
      </c>
    </row>
    <row r="132" spans="1:9" ht="14" x14ac:dyDescent="0.15">
      <c r="A132" s="14" t="s">
        <v>73</v>
      </c>
      <c r="B132" s="15">
        <v>1</v>
      </c>
      <c r="C132" s="16" t="s">
        <v>3360</v>
      </c>
      <c r="D132" s="17" t="str">
        <f t="shared" si="14"/>
        <v>17x20</v>
      </c>
      <c r="E132" s="18" t="s">
        <v>6</v>
      </c>
      <c r="F132" s="19">
        <v>75.099999999999994</v>
      </c>
      <c r="G132" s="19">
        <f t="shared" si="12"/>
        <v>31.917499999999997</v>
      </c>
      <c r="H132" s="1">
        <f t="shared" si="13"/>
        <v>75.099999999999994</v>
      </c>
      <c r="I132" s="21">
        <v>64</v>
      </c>
    </row>
    <row r="133" spans="1:9" ht="14" x14ac:dyDescent="0.15">
      <c r="A133" s="14" t="s">
        <v>74</v>
      </c>
      <c r="B133" s="15">
        <v>1</v>
      </c>
      <c r="C133" s="16" t="s">
        <v>3361</v>
      </c>
      <c r="D133" s="17" t="str">
        <f t="shared" si="14"/>
        <v>10X10</v>
      </c>
      <c r="E133" s="18" t="s">
        <v>6</v>
      </c>
      <c r="F133" s="19">
        <v>26.25</v>
      </c>
      <c r="G133" s="19">
        <f t="shared" si="12"/>
        <v>11.15625</v>
      </c>
      <c r="H133" s="1">
        <f t="shared" si="13"/>
        <v>26.25</v>
      </c>
      <c r="I133" s="21">
        <v>18</v>
      </c>
    </row>
    <row r="134" spans="1:9" ht="14" x14ac:dyDescent="0.15">
      <c r="A134" s="14" t="s">
        <v>75</v>
      </c>
      <c r="B134" s="15">
        <v>1</v>
      </c>
      <c r="C134" s="16" t="s">
        <v>3361</v>
      </c>
      <c r="D134" s="17" t="str">
        <f t="shared" si="14"/>
        <v>FULL</v>
      </c>
      <c r="E134" s="18" t="s">
        <v>6</v>
      </c>
      <c r="F134" s="19">
        <v>151.4</v>
      </c>
      <c r="G134" s="19">
        <f t="shared" si="12"/>
        <v>64.344999999999999</v>
      </c>
      <c r="H134" s="1">
        <f t="shared" si="13"/>
        <v>151.4</v>
      </c>
      <c r="I134" s="26">
        <v>128</v>
      </c>
    </row>
    <row r="135" spans="1:9" ht="14" x14ac:dyDescent="0.15">
      <c r="A135" s="14" t="s">
        <v>76</v>
      </c>
      <c r="B135" s="15">
        <v>1</v>
      </c>
      <c r="C135" s="16" t="s">
        <v>3361</v>
      </c>
      <c r="D135" s="17" t="str">
        <f t="shared" si="14"/>
        <v>17x20</v>
      </c>
      <c r="E135" s="18" t="s">
        <v>6</v>
      </c>
      <c r="F135" s="19">
        <v>77.849999999999994</v>
      </c>
      <c r="G135" s="19">
        <f t="shared" si="12"/>
        <v>33.08625</v>
      </c>
      <c r="H135" s="1">
        <f t="shared" si="13"/>
        <v>77.849999999999994</v>
      </c>
      <c r="I135" s="21">
        <v>64</v>
      </c>
    </row>
    <row r="136" spans="1:9" ht="14" x14ac:dyDescent="0.15">
      <c r="A136" s="14" t="s">
        <v>77</v>
      </c>
      <c r="B136" s="15">
        <v>1</v>
      </c>
      <c r="C136" s="16" t="s">
        <v>3362</v>
      </c>
      <c r="D136" s="17" t="str">
        <f t="shared" si="14"/>
        <v>10X10</v>
      </c>
      <c r="E136" s="18" t="s">
        <v>6</v>
      </c>
      <c r="F136" s="19">
        <v>29.8</v>
      </c>
      <c r="G136" s="19">
        <f t="shared" si="12"/>
        <v>12.664999999999999</v>
      </c>
      <c r="H136" s="1">
        <f t="shared" si="13"/>
        <v>29.8</v>
      </c>
      <c r="I136" s="21">
        <v>18</v>
      </c>
    </row>
    <row r="137" spans="1:9" ht="14" x14ac:dyDescent="0.15">
      <c r="A137" s="14" t="s">
        <v>78</v>
      </c>
      <c r="B137" s="15">
        <v>1</v>
      </c>
      <c r="C137" s="16" t="s">
        <v>3362</v>
      </c>
      <c r="D137" s="17" t="str">
        <f t="shared" si="14"/>
        <v>FULL</v>
      </c>
      <c r="E137" s="18" t="s">
        <v>6</v>
      </c>
      <c r="F137" s="19">
        <v>172</v>
      </c>
      <c r="G137" s="19">
        <f t="shared" ref="G137:G168" si="15">F137*0.425</f>
        <v>73.099999999999994</v>
      </c>
      <c r="H137" s="1">
        <f t="shared" ref="H137:H168" si="16">B137*F137</f>
        <v>172</v>
      </c>
      <c r="I137" s="26">
        <v>128</v>
      </c>
    </row>
    <row r="138" spans="1:9" ht="14" x14ac:dyDescent="0.15">
      <c r="A138" s="14" t="s">
        <v>79</v>
      </c>
      <c r="B138" s="15">
        <v>1</v>
      </c>
      <c r="C138" s="16" t="s">
        <v>3362</v>
      </c>
      <c r="D138" s="17" t="str">
        <f t="shared" si="14"/>
        <v>17x20</v>
      </c>
      <c r="E138" s="18" t="s">
        <v>6</v>
      </c>
      <c r="F138" s="19">
        <v>88.4</v>
      </c>
      <c r="G138" s="19">
        <f t="shared" si="15"/>
        <v>37.57</v>
      </c>
      <c r="H138" s="1">
        <f t="shared" si="16"/>
        <v>88.4</v>
      </c>
      <c r="I138" s="21">
        <v>64</v>
      </c>
    </row>
    <row r="139" spans="1:9" ht="14" x14ac:dyDescent="0.15">
      <c r="A139" s="14" t="s">
        <v>80</v>
      </c>
      <c r="B139" s="15">
        <v>1</v>
      </c>
      <c r="C139" s="16" t="s">
        <v>3363</v>
      </c>
      <c r="D139" s="17" t="str">
        <f t="shared" si="14"/>
        <v>10X10</v>
      </c>
      <c r="E139" s="18" t="s">
        <v>6</v>
      </c>
      <c r="F139" s="19">
        <v>19.5</v>
      </c>
      <c r="G139" s="19">
        <f t="shared" si="15"/>
        <v>8.2874999999999996</v>
      </c>
      <c r="H139" s="1">
        <f t="shared" si="16"/>
        <v>19.5</v>
      </c>
      <c r="I139" s="21">
        <v>18</v>
      </c>
    </row>
    <row r="140" spans="1:9" ht="14" x14ac:dyDescent="0.15">
      <c r="A140" s="14" t="s">
        <v>81</v>
      </c>
      <c r="B140" s="15">
        <v>1</v>
      </c>
      <c r="C140" s="16" t="s">
        <v>3363</v>
      </c>
      <c r="D140" s="17" t="str">
        <f t="shared" si="14"/>
        <v>FULL</v>
      </c>
      <c r="E140" s="18" t="s">
        <v>6</v>
      </c>
      <c r="F140" s="19">
        <v>112.65</v>
      </c>
      <c r="G140" s="19">
        <f t="shared" si="15"/>
        <v>47.876249999999999</v>
      </c>
      <c r="H140" s="1">
        <f t="shared" si="16"/>
        <v>112.65</v>
      </c>
      <c r="I140" s="26">
        <v>128</v>
      </c>
    </row>
    <row r="141" spans="1:9" ht="14" x14ac:dyDescent="0.15">
      <c r="A141" s="14" t="s">
        <v>82</v>
      </c>
      <c r="B141" s="15">
        <v>1</v>
      </c>
      <c r="C141" s="16" t="s">
        <v>3363</v>
      </c>
      <c r="D141" s="17" t="str">
        <f t="shared" si="14"/>
        <v>17x20</v>
      </c>
      <c r="E141" s="18" t="s">
        <v>6</v>
      </c>
      <c r="F141" s="19">
        <v>57.9</v>
      </c>
      <c r="G141" s="19">
        <f t="shared" si="15"/>
        <v>24.607499999999998</v>
      </c>
      <c r="H141" s="1">
        <f t="shared" si="16"/>
        <v>57.9</v>
      </c>
      <c r="I141" s="21">
        <v>64</v>
      </c>
    </row>
    <row r="142" spans="1:9" ht="14" x14ac:dyDescent="0.15">
      <c r="A142" s="14" t="s">
        <v>83</v>
      </c>
      <c r="B142" s="15">
        <v>1</v>
      </c>
      <c r="C142" s="16" t="s">
        <v>3364</v>
      </c>
      <c r="D142" s="17" t="str">
        <f t="shared" si="14"/>
        <v>10X10</v>
      </c>
      <c r="E142" s="18" t="s">
        <v>6</v>
      </c>
      <c r="F142" s="19">
        <v>24</v>
      </c>
      <c r="G142" s="19">
        <f t="shared" si="15"/>
        <v>10.199999999999999</v>
      </c>
      <c r="H142" s="1">
        <f t="shared" si="16"/>
        <v>24</v>
      </c>
      <c r="I142" s="21">
        <v>18</v>
      </c>
    </row>
    <row r="143" spans="1:9" ht="14" x14ac:dyDescent="0.15">
      <c r="A143" s="14" t="s">
        <v>84</v>
      </c>
      <c r="B143" s="15">
        <v>1</v>
      </c>
      <c r="C143" s="16" t="s">
        <v>3364</v>
      </c>
      <c r="D143" s="17" t="str">
        <f t="shared" ref="D143:D174" si="17">VLOOKUP(RIGHT(A143,4),N:O,2,0)</f>
        <v>FULL</v>
      </c>
      <c r="E143" s="18" t="s">
        <v>6</v>
      </c>
      <c r="F143" s="19">
        <v>138.6</v>
      </c>
      <c r="G143" s="19">
        <f t="shared" si="15"/>
        <v>58.904999999999994</v>
      </c>
      <c r="H143" s="1">
        <f t="shared" si="16"/>
        <v>138.6</v>
      </c>
      <c r="I143" s="26">
        <v>128</v>
      </c>
    </row>
    <row r="144" spans="1:9" ht="14" x14ac:dyDescent="0.15">
      <c r="A144" s="14" t="s">
        <v>85</v>
      </c>
      <c r="B144" s="15">
        <v>1</v>
      </c>
      <c r="C144" s="16" t="s">
        <v>3364</v>
      </c>
      <c r="D144" s="17" t="str">
        <f t="shared" si="17"/>
        <v>17x20</v>
      </c>
      <c r="E144" s="18" t="s">
        <v>6</v>
      </c>
      <c r="F144" s="19">
        <v>71.25</v>
      </c>
      <c r="G144" s="19">
        <f t="shared" si="15"/>
        <v>30.28125</v>
      </c>
      <c r="H144" s="1">
        <f t="shared" si="16"/>
        <v>71.25</v>
      </c>
      <c r="I144" s="21">
        <v>64</v>
      </c>
    </row>
    <row r="145" spans="1:9" ht="14" x14ac:dyDescent="0.15">
      <c r="A145" s="14" t="s">
        <v>86</v>
      </c>
      <c r="B145" s="15">
        <v>1</v>
      </c>
      <c r="C145" s="16" t="s">
        <v>3365</v>
      </c>
      <c r="D145" s="17" t="str">
        <f t="shared" si="17"/>
        <v>10X10</v>
      </c>
      <c r="E145" s="18" t="s">
        <v>6</v>
      </c>
      <c r="F145" s="19">
        <v>28.5</v>
      </c>
      <c r="G145" s="19">
        <f t="shared" si="15"/>
        <v>12.112499999999999</v>
      </c>
      <c r="H145" s="1">
        <f t="shared" si="16"/>
        <v>28.5</v>
      </c>
      <c r="I145" s="21">
        <v>18</v>
      </c>
    </row>
    <row r="146" spans="1:9" ht="14" x14ac:dyDescent="0.15">
      <c r="A146" s="14" t="s">
        <v>87</v>
      </c>
      <c r="B146" s="15">
        <v>1</v>
      </c>
      <c r="C146" s="16" t="s">
        <v>3366</v>
      </c>
      <c r="D146" s="17" t="str">
        <f t="shared" si="17"/>
        <v>FULL</v>
      </c>
      <c r="E146" s="18" t="s">
        <v>6</v>
      </c>
      <c r="F146" s="19">
        <v>164.5</v>
      </c>
      <c r="G146" s="19">
        <f t="shared" si="15"/>
        <v>69.912499999999994</v>
      </c>
      <c r="H146" s="1">
        <f t="shared" si="16"/>
        <v>164.5</v>
      </c>
      <c r="I146" s="26">
        <v>128</v>
      </c>
    </row>
    <row r="147" spans="1:9" ht="14" x14ac:dyDescent="0.15">
      <c r="A147" s="14" t="s">
        <v>88</v>
      </c>
      <c r="B147" s="15">
        <v>1</v>
      </c>
      <c r="C147" s="16" t="s">
        <v>3366</v>
      </c>
      <c r="D147" s="17" t="str">
        <f t="shared" si="17"/>
        <v>17x20</v>
      </c>
      <c r="E147" s="18" t="s">
        <v>6</v>
      </c>
      <c r="F147" s="19">
        <v>84.55</v>
      </c>
      <c r="G147" s="19">
        <f t="shared" si="15"/>
        <v>35.933749999999996</v>
      </c>
      <c r="H147" s="1">
        <f t="shared" si="16"/>
        <v>84.55</v>
      </c>
      <c r="I147" s="21">
        <v>64</v>
      </c>
    </row>
    <row r="148" spans="1:9" ht="14" x14ac:dyDescent="0.15">
      <c r="A148" s="14" t="s">
        <v>89</v>
      </c>
      <c r="B148" s="15">
        <v>1</v>
      </c>
      <c r="C148" s="16" t="s">
        <v>3367</v>
      </c>
      <c r="D148" s="17" t="str">
        <f t="shared" si="17"/>
        <v>10X10</v>
      </c>
      <c r="E148" s="18" t="s">
        <v>6</v>
      </c>
      <c r="F148" s="19">
        <v>24</v>
      </c>
      <c r="G148" s="19">
        <f t="shared" si="15"/>
        <v>10.199999999999999</v>
      </c>
      <c r="H148" s="1">
        <f t="shared" si="16"/>
        <v>24</v>
      </c>
      <c r="I148" s="21">
        <v>18</v>
      </c>
    </row>
    <row r="149" spans="1:9" ht="14" x14ac:dyDescent="0.15">
      <c r="A149" s="14" t="s">
        <v>90</v>
      </c>
      <c r="B149" s="15">
        <v>1</v>
      </c>
      <c r="C149" s="16" t="s">
        <v>3367</v>
      </c>
      <c r="D149" s="17" t="str">
        <f t="shared" si="17"/>
        <v>FULL</v>
      </c>
      <c r="E149" s="18" t="s">
        <v>6</v>
      </c>
      <c r="F149" s="19">
        <v>138.6</v>
      </c>
      <c r="G149" s="19">
        <f t="shared" si="15"/>
        <v>58.904999999999994</v>
      </c>
      <c r="H149" s="1">
        <f t="shared" si="16"/>
        <v>138.6</v>
      </c>
      <c r="I149" s="26">
        <v>128</v>
      </c>
    </row>
    <row r="150" spans="1:9" ht="14" x14ac:dyDescent="0.15">
      <c r="A150" s="14" t="s">
        <v>91</v>
      </c>
      <c r="B150" s="15">
        <v>1</v>
      </c>
      <c r="C150" s="16" t="s">
        <v>3367</v>
      </c>
      <c r="D150" s="17" t="str">
        <f t="shared" si="17"/>
        <v>17x20</v>
      </c>
      <c r="E150" s="18" t="s">
        <v>6</v>
      </c>
      <c r="F150" s="19">
        <v>71.25</v>
      </c>
      <c r="G150" s="19">
        <f t="shared" si="15"/>
        <v>30.28125</v>
      </c>
      <c r="H150" s="1">
        <f t="shared" si="16"/>
        <v>71.25</v>
      </c>
      <c r="I150" s="21">
        <v>64</v>
      </c>
    </row>
    <row r="151" spans="1:9" ht="14" x14ac:dyDescent="0.15">
      <c r="A151" s="14" t="s">
        <v>92</v>
      </c>
      <c r="B151" s="15">
        <v>1</v>
      </c>
      <c r="C151" s="16" t="s">
        <v>3368</v>
      </c>
      <c r="D151" s="17" t="str">
        <f t="shared" si="17"/>
        <v>10X10</v>
      </c>
      <c r="E151" s="18" t="s">
        <v>6</v>
      </c>
      <c r="F151" s="19">
        <v>24</v>
      </c>
      <c r="G151" s="19">
        <f t="shared" si="15"/>
        <v>10.199999999999999</v>
      </c>
      <c r="H151" s="1">
        <f t="shared" si="16"/>
        <v>24</v>
      </c>
      <c r="I151" s="21">
        <v>18</v>
      </c>
    </row>
    <row r="152" spans="1:9" ht="14" x14ac:dyDescent="0.15">
      <c r="A152" s="14" t="s">
        <v>93</v>
      </c>
      <c r="B152" s="15">
        <v>1</v>
      </c>
      <c r="C152" s="16" t="s">
        <v>3368</v>
      </c>
      <c r="D152" s="17" t="str">
        <f t="shared" si="17"/>
        <v>FULL</v>
      </c>
      <c r="E152" s="18" t="s">
        <v>6</v>
      </c>
      <c r="F152" s="19">
        <v>138.6</v>
      </c>
      <c r="G152" s="19">
        <f t="shared" si="15"/>
        <v>58.904999999999994</v>
      </c>
      <c r="H152" s="1">
        <f t="shared" si="16"/>
        <v>138.6</v>
      </c>
      <c r="I152" s="26">
        <v>128</v>
      </c>
    </row>
    <row r="153" spans="1:9" ht="14" x14ac:dyDescent="0.15">
      <c r="A153" s="14" t="s">
        <v>94</v>
      </c>
      <c r="B153" s="15">
        <v>1</v>
      </c>
      <c r="C153" s="16" t="s">
        <v>3368</v>
      </c>
      <c r="D153" s="17" t="str">
        <f t="shared" si="17"/>
        <v>17x20</v>
      </c>
      <c r="E153" s="18" t="s">
        <v>6</v>
      </c>
      <c r="F153" s="19">
        <v>71.25</v>
      </c>
      <c r="G153" s="19">
        <f t="shared" si="15"/>
        <v>30.28125</v>
      </c>
      <c r="H153" s="1">
        <f t="shared" si="16"/>
        <v>71.25</v>
      </c>
      <c r="I153" s="21">
        <v>64</v>
      </c>
    </row>
    <row r="154" spans="1:9" ht="14" x14ac:dyDescent="0.15">
      <c r="A154" s="14" t="s">
        <v>95</v>
      </c>
      <c r="B154" s="15">
        <v>1</v>
      </c>
      <c r="C154" s="16" t="s">
        <v>3369</v>
      </c>
      <c r="D154" s="17" t="str">
        <f t="shared" si="17"/>
        <v>10X10</v>
      </c>
      <c r="E154" s="18" t="s">
        <v>6</v>
      </c>
      <c r="F154" s="19">
        <v>19.5</v>
      </c>
      <c r="G154" s="19">
        <f t="shared" si="15"/>
        <v>8.2874999999999996</v>
      </c>
      <c r="H154" s="1">
        <f t="shared" si="16"/>
        <v>19.5</v>
      </c>
      <c r="I154" s="21">
        <v>18</v>
      </c>
    </row>
    <row r="155" spans="1:9" ht="14" x14ac:dyDescent="0.15">
      <c r="A155" s="14" t="s">
        <v>96</v>
      </c>
      <c r="B155" s="15">
        <v>1</v>
      </c>
      <c r="C155" s="16" t="s">
        <v>3369</v>
      </c>
      <c r="D155" s="17" t="str">
        <f t="shared" si="17"/>
        <v>FULL</v>
      </c>
      <c r="E155" s="18" t="s">
        <v>6</v>
      </c>
      <c r="F155" s="19">
        <v>112.65</v>
      </c>
      <c r="G155" s="19">
        <f t="shared" si="15"/>
        <v>47.876249999999999</v>
      </c>
      <c r="H155" s="1">
        <f t="shared" si="16"/>
        <v>112.65</v>
      </c>
      <c r="I155" s="26">
        <v>128</v>
      </c>
    </row>
    <row r="156" spans="1:9" ht="14" x14ac:dyDescent="0.15">
      <c r="A156" s="14" t="s">
        <v>97</v>
      </c>
      <c r="B156" s="15">
        <v>1</v>
      </c>
      <c r="C156" s="16" t="s">
        <v>3369</v>
      </c>
      <c r="D156" s="17" t="str">
        <f t="shared" si="17"/>
        <v>17x20</v>
      </c>
      <c r="E156" s="18" t="s">
        <v>6</v>
      </c>
      <c r="F156" s="19">
        <v>57.9</v>
      </c>
      <c r="G156" s="19">
        <f t="shared" si="15"/>
        <v>24.607499999999998</v>
      </c>
      <c r="H156" s="1">
        <f t="shared" si="16"/>
        <v>57.9</v>
      </c>
      <c r="I156" s="21">
        <v>64</v>
      </c>
    </row>
    <row r="157" spans="1:9" ht="14" x14ac:dyDescent="0.15">
      <c r="A157" s="14" t="s">
        <v>98</v>
      </c>
      <c r="B157" s="15">
        <v>1</v>
      </c>
      <c r="C157" s="16" t="s">
        <v>3370</v>
      </c>
      <c r="D157" s="17" t="str">
        <f t="shared" si="17"/>
        <v>10X10</v>
      </c>
      <c r="E157" s="18" t="s">
        <v>6</v>
      </c>
      <c r="F157" s="19">
        <v>24</v>
      </c>
      <c r="G157" s="19">
        <f t="shared" si="15"/>
        <v>10.199999999999999</v>
      </c>
      <c r="H157" s="1">
        <f t="shared" si="16"/>
        <v>24</v>
      </c>
      <c r="I157" s="21">
        <v>18</v>
      </c>
    </row>
    <row r="158" spans="1:9" ht="14" x14ac:dyDescent="0.15">
      <c r="A158" s="14" t="s">
        <v>99</v>
      </c>
      <c r="B158" s="15">
        <v>1</v>
      </c>
      <c r="C158" s="16" t="s">
        <v>3370</v>
      </c>
      <c r="D158" s="17" t="str">
        <f t="shared" si="17"/>
        <v>FULL</v>
      </c>
      <c r="E158" s="18" t="s">
        <v>6</v>
      </c>
      <c r="F158" s="19">
        <v>138.6</v>
      </c>
      <c r="G158" s="19">
        <f t="shared" si="15"/>
        <v>58.904999999999994</v>
      </c>
      <c r="H158" s="1">
        <f t="shared" si="16"/>
        <v>138.6</v>
      </c>
      <c r="I158" s="26">
        <v>128</v>
      </c>
    </row>
    <row r="159" spans="1:9" ht="14" x14ac:dyDescent="0.15">
      <c r="A159" s="14" t="s">
        <v>100</v>
      </c>
      <c r="B159" s="15">
        <v>1</v>
      </c>
      <c r="C159" s="16" t="s">
        <v>3370</v>
      </c>
      <c r="D159" s="17" t="str">
        <f t="shared" si="17"/>
        <v>17x20</v>
      </c>
      <c r="E159" s="18" t="s">
        <v>6</v>
      </c>
      <c r="F159" s="19">
        <v>71.25</v>
      </c>
      <c r="G159" s="19">
        <f t="shared" si="15"/>
        <v>30.28125</v>
      </c>
      <c r="H159" s="1">
        <f t="shared" si="16"/>
        <v>71.25</v>
      </c>
      <c r="I159" s="21">
        <v>64</v>
      </c>
    </row>
    <row r="160" spans="1:9" ht="14" x14ac:dyDescent="0.15">
      <c r="A160" s="14" t="s">
        <v>101</v>
      </c>
      <c r="B160" s="15">
        <v>1</v>
      </c>
      <c r="C160" s="16" t="s">
        <v>3371</v>
      </c>
      <c r="D160" s="17" t="str">
        <f t="shared" si="17"/>
        <v>10X10</v>
      </c>
      <c r="E160" s="18" t="s">
        <v>6</v>
      </c>
      <c r="F160" s="19">
        <v>19.5</v>
      </c>
      <c r="G160" s="19">
        <f t="shared" si="15"/>
        <v>8.2874999999999996</v>
      </c>
      <c r="H160" s="1">
        <f t="shared" si="16"/>
        <v>19.5</v>
      </c>
      <c r="I160" s="21">
        <v>18</v>
      </c>
    </row>
    <row r="161" spans="1:9" ht="14" x14ac:dyDescent="0.15">
      <c r="A161" s="14" t="s">
        <v>102</v>
      </c>
      <c r="B161" s="15">
        <v>1</v>
      </c>
      <c r="C161" s="16" t="s">
        <v>3371</v>
      </c>
      <c r="D161" s="17" t="str">
        <f t="shared" si="17"/>
        <v>FULL</v>
      </c>
      <c r="E161" s="18" t="s">
        <v>6</v>
      </c>
      <c r="F161" s="19">
        <v>112.65</v>
      </c>
      <c r="G161" s="19">
        <f t="shared" si="15"/>
        <v>47.876249999999999</v>
      </c>
      <c r="H161" s="1">
        <f t="shared" si="16"/>
        <v>112.65</v>
      </c>
      <c r="I161" s="26">
        <v>128</v>
      </c>
    </row>
    <row r="162" spans="1:9" ht="14" x14ac:dyDescent="0.15">
      <c r="A162" s="14" t="s">
        <v>103</v>
      </c>
      <c r="B162" s="15">
        <v>1</v>
      </c>
      <c r="C162" s="16" t="s">
        <v>3371</v>
      </c>
      <c r="D162" s="17" t="str">
        <f t="shared" si="17"/>
        <v>17x20</v>
      </c>
      <c r="E162" s="18" t="s">
        <v>6</v>
      </c>
      <c r="F162" s="19">
        <v>57.9</v>
      </c>
      <c r="G162" s="19">
        <f t="shared" si="15"/>
        <v>24.607499999999998</v>
      </c>
      <c r="H162" s="1">
        <f t="shared" si="16"/>
        <v>57.9</v>
      </c>
      <c r="I162" s="21">
        <v>64</v>
      </c>
    </row>
    <row r="163" spans="1:9" ht="14" x14ac:dyDescent="0.15">
      <c r="A163" s="14" t="s">
        <v>104</v>
      </c>
      <c r="B163" s="15">
        <v>1</v>
      </c>
      <c r="C163" s="16" t="s">
        <v>3372</v>
      </c>
      <c r="D163" s="17" t="str">
        <f t="shared" si="17"/>
        <v>10X10</v>
      </c>
      <c r="E163" s="18" t="s">
        <v>6</v>
      </c>
      <c r="F163" s="19">
        <v>24</v>
      </c>
      <c r="G163" s="19">
        <f t="shared" si="15"/>
        <v>10.199999999999999</v>
      </c>
      <c r="H163" s="1">
        <f t="shared" si="16"/>
        <v>24</v>
      </c>
      <c r="I163" s="21">
        <v>18</v>
      </c>
    </row>
    <row r="164" spans="1:9" ht="14" x14ac:dyDescent="0.15">
      <c r="A164" s="14" t="s">
        <v>105</v>
      </c>
      <c r="B164" s="15">
        <v>1</v>
      </c>
      <c r="C164" s="16" t="s">
        <v>3372</v>
      </c>
      <c r="D164" s="17" t="str">
        <f t="shared" si="17"/>
        <v>FULL</v>
      </c>
      <c r="E164" s="18" t="s">
        <v>6</v>
      </c>
      <c r="F164" s="19">
        <v>138.6</v>
      </c>
      <c r="G164" s="19">
        <f t="shared" si="15"/>
        <v>58.904999999999994</v>
      </c>
      <c r="H164" s="1">
        <f t="shared" si="16"/>
        <v>138.6</v>
      </c>
      <c r="I164" s="26">
        <v>128</v>
      </c>
    </row>
    <row r="165" spans="1:9" ht="14" x14ac:dyDescent="0.15">
      <c r="A165" s="14" t="s">
        <v>106</v>
      </c>
      <c r="B165" s="15">
        <v>1</v>
      </c>
      <c r="C165" s="16" t="s">
        <v>3372</v>
      </c>
      <c r="D165" s="17" t="str">
        <f t="shared" si="17"/>
        <v>17x20</v>
      </c>
      <c r="E165" s="18" t="s">
        <v>6</v>
      </c>
      <c r="F165" s="19">
        <v>71.25</v>
      </c>
      <c r="G165" s="19">
        <f t="shared" si="15"/>
        <v>30.28125</v>
      </c>
      <c r="H165" s="1">
        <f t="shared" si="16"/>
        <v>71.25</v>
      </c>
      <c r="I165" s="21">
        <v>64</v>
      </c>
    </row>
    <row r="166" spans="1:9" ht="14" x14ac:dyDescent="0.15">
      <c r="A166" s="14" t="s">
        <v>107</v>
      </c>
      <c r="B166" s="15">
        <v>1</v>
      </c>
      <c r="C166" s="16" t="s">
        <v>3373</v>
      </c>
      <c r="D166" s="17" t="str">
        <f t="shared" si="17"/>
        <v>10X10</v>
      </c>
      <c r="E166" s="18" t="s">
        <v>6</v>
      </c>
      <c r="F166" s="19">
        <v>21.75</v>
      </c>
      <c r="G166" s="19">
        <f t="shared" si="15"/>
        <v>9.2437500000000004</v>
      </c>
      <c r="H166" s="1">
        <f t="shared" si="16"/>
        <v>21.75</v>
      </c>
      <c r="I166" s="21">
        <v>18</v>
      </c>
    </row>
    <row r="167" spans="1:9" ht="14" x14ac:dyDescent="0.15">
      <c r="A167" s="14" t="s">
        <v>108</v>
      </c>
      <c r="B167" s="15">
        <v>1</v>
      </c>
      <c r="C167" s="16" t="s">
        <v>3373</v>
      </c>
      <c r="D167" s="17" t="str">
        <f t="shared" si="17"/>
        <v>FULL</v>
      </c>
      <c r="E167" s="18" t="s">
        <v>6</v>
      </c>
      <c r="F167" s="19">
        <v>125.5</v>
      </c>
      <c r="G167" s="19">
        <f t="shared" si="15"/>
        <v>53.337499999999999</v>
      </c>
      <c r="H167" s="1">
        <f t="shared" si="16"/>
        <v>125.5</v>
      </c>
      <c r="I167" s="26">
        <v>128</v>
      </c>
    </row>
    <row r="168" spans="1:9" ht="14" x14ac:dyDescent="0.15">
      <c r="A168" s="14" t="s">
        <v>109</v>
      </c>
      <c r="B168" s="15">
        <v>1</v>
      </c>
      <c r="C168" s="16" t="s">
        <v>3373</v>
      </c>
      <c r="D168" s="17" t="str">
        <f t="shared" si="17"/>
        <v>17x20</v>
      </c>
      <c r="E168" s="18" t="s">
        <v>6</v>
      </c>
      <c r="F168" s="19">
        <v>76.2</v>
      </c>
      <c r="G168" s="19">
        <f t="shared" si="15"/>
        <v>32.384999999999998</v>
      </c>
      <c r="H168" s="1">
        <f t="shared" si="16"/>
        <v>76.2</v>
      </c>
      <c r="I168" s="21">
        <v>64</v>
      </c>
    </row>
    <row r="169" spans="1:9" ht="14" x14ac:dyDescent="0.15">
      <c r="A169" s="14" t="s">
        <v>110</v>
      </c>
      <c r="B169" s="15">
        <v>1</v>
      </c>
      <c r="C169" s="16" t="s">
        <v>3374</v>
      </c>
      <c r="D169" s="17" t="str">
        <f t="shared" si="17"/>
        <v>10X10</v>
      </c>
      <c r="E169" s="18" t="s">
        <v>6</v>
      </c>
      <c r="F169" s="19">
        <v>23.5</v>
      </c>
      <c r="G169" s="19">
        <f t="shared" ref="G169:G191" si="18">F169*0.425</f>
        <v>9.9874999999999989</v>
      </c>
      <c r="H169" s="1">
        <f t="shared" ref="H169:H190" si="19">B169*F169</f>
        <v>23.5</v>
      </c>
      <c r="I169" s="21">
        <v>18</v>
      </c>
    </row>
    <row r="170" spans="1:9" ht="14" x14ac:dyDescent="0.15">
      <c r="A170" s="14" t="s">
        <v>111</v>
      </c>
      <c r="B170" s="15">
        <v>1</v>
      </c>
      <c r="C170" s="16" t="s">
        <v>3374</v>
      </c>
      <c r="D170" s="17" t="str">
        <f t="shared" si="17"/>
        <v>FULL</v>
      </c>
      <c r="E170" s="18" t="s">
        <v>6</v>
      </c>
      <c r="F170" s="19">
        <v>151.4</v>
      </c>
      <c r="G170" s="19">
        <f t="shared" si="18"/>
        <v>64.344999999999999</v>
      </c>
      <c r="H170" s="1">
        <f t="shared" si="19"/>
        <v>151.4</v>
      </c>
      <c r="I170" s="26">
        <v>128</v>
      </c>
    </row>
    <row r="171" spans="1:9" ht="14" x14ac:dyDescent="0.15">
      <c r="A171" s="14" t="s">
        <v>112</v>
      </c>
      <c r="B171" s="15">
        <v>1</v>
      </c>
      <c r="C171" s="16" t="s">
        <v>3374</v>
      </c>
      <c r="D171" s="17" t="str">
        <f t="shared" si="17"/>
        <v>17x20</v>
      </c>
      <c r="E171" s="18" t="s">
        <v>6</v>
      </c>
      <c r="F171" s="19">
        <v>77.849999999999994</v>
      </c>
      <c r="G171" s="19">
        <f t="shared" si="18"/>
        <v>33.08625</v>
      </c>
      <c r="H171" s="1">
        <f t="shared" si="19"/>
        <v>77.849999999999994</v>
      </c>
      <c r="I171" s="21">
        <v>64</v>
      </c>
    </row>
    <row r="172" spans="1:9" ht="14" x14ac:dyDescent="0.15">
      <c r="A172" s="14" t="s">
        <v>113</v>
      </c>
      <c r="B172" s="15">
        <v>1</v>
      </c>
      <c r="C172" s="16" t="s">
        <v>3375</v>
      </c>
      <c r="D172" s="17" t="str">
        <f t="shared" si="17"/>
        <v>10X10</v>
      </c>
      <c r="E172" s="18" t="s">
        <v>6</v>
      </c>
      <c r="F172" s="19">
        <v>23.5</v>
      </c>
      <c r="G172" s="19">
        <f t="shared" si="18"/>
        <v>9.9874999999999989</v>
      </c>
      <c r="H172" s="1">
        <f t="shared" si="19"/>
        <v>23.5</v>
      </c>
      <c r="I172" s="21">
        <v>12</v>
      </c>
    </row>
    <row r="173" spans="1:9" ht="14" x14ac:dyDescent="0.15">
      <c r="A173" s="14" t="s">
        <v>114</v>
      </c>
      <c r="B173" s="15">
        <v>1</v>
      </c>
      <c r="C173" s="16" t="s">
        <v>3375</v>
      </c>
      <c r="D173" s="17" t="str">
        <f t="shared" si="17"/>
        <v>17x20</v>
      </c>
      <c r="E173" s="18" t="s">
        <v>6</v>
      </c>
      <c r="F173" s="19">
        <v>67.900000000000006</v>
      </c>
      <c r="G173" s="19">
        <f t="shared" si="18"/>
        <v>28.857500000000002</v>
      </c>
      <c r="H173" s="1">
        <f t="shared" si="19"/>
        <v>67.900000000000006</v>
      </c>
      <c r="I173" s="21">
        <v>44</v>
      </c>
    </row>
    <row r="174" spans="1:9" ht="14" x14ac:dyDescent="0.15">
      <c r="A174" s="14" t="s">
        <v>115</v>
      </c>
      <c r="B174" s="15">
        <v>1</v>
      </c>
      <c r="C174" s="16" t="s">
        <v>3376</v>
      </c>
      <c r="D174" s="17" t="str">
        <f t="shared" si="17"/>
        <v>10X10</v>
      </c>
      <c r="E174" s="18" t="s">
        <v>6</v>
      </c>
      <c r="F174" s="19">
        <v>26.4</v>
      </c>
      <c r="G174" s="19">
        <f t="shared" si="18"/>
        <v>11.219999999999999</v>
      </c>
      <c r="H174" s="1">
        <f t="shared" si="19"/>
        <v>26.4</v>
      </c>
      <c r="I174" s="21">
        <v>12</v>
      </c>
    </row>
    <row r="175" spans="1:9" ht="14" x14ac:dyDescent="0.15">
      <c r="A175" s="14" t="s">
        <v>116</v>
      </c>
      <c r="B175" s="15">
        <v>1</v>
      </c>
      <c r="C175" s="16" t="s">
        <v>3376</v>
      </c>
      <c r="D175" s="17" t="str">
        <f t="shared" ref="D175:D190" si="20">VLOOKUP(RIGHT(A175,4),N:O,2,0)</f>
        <v>17x20</v>
      </c>
      <c r="E175" s="18" t="s">
        <v>6</v>
      </c>
      <c r="F175" s="19">
        <v>76.2</v>
      </c>
      <c r="G175" s="19">
        <f t="shared" si="18"/>
        <v>32.384999999999998</v>
      </c>
      <c r="H175" s="1">
        <f t="shared" si="19"/>
        <v>76.2</v>
      </c>
      <c r="I175" s="21">
        <v>44</v>
      </c>
    </row>
    <row r="176" spans="1:9" ht="14" x14ac:dyDescent="0.15">
      <c r="A176" s="14" t="s">
        <v>117</v>
      </c>
      <c r="B176" s="15">
        <v>1</v>
      </c>
      <c r="C176" s="16" t="s">
        <v>3377</v>
      </c>
      <c r="D176" s="17" t="str">
        <f t="shared" si="20"/>
        <v>10X10</v>
      </c>
      <c r="E176" s="18" t="s">
        <v>6</v>
      </c>
      <c r="F176" s="19">
        <v>26.55</v>
      </c>
      <c r="G176" s="19">
        <f t="shared" si="18"/>
        <v>11.28375</v>
      </c>
      <c r="H176" s="1">
        <f t="shared" si="19"/>
        <v>26.55</v>
      </c>
      <c r="I176" s="21">
        <v>12</v>
      </c>
    </row>
    <row r="177" spans="1:9" ht="14" x14ac:dyDescent="0.15">
      <c r="A177" s="14" t="s">
        <v>118</v>
      </c>
      <c r="B177" s="15">
        <v>1</v>
      </c>
      <c r="C177" s="16" t="s">
        <v>3377</v>
      </c>
      <c r="D177" s="17" t="str">
        <f t="shared" si="20"/>
        <v>17x20</v>
      </c>
      <c r="E177" s="18" t="s">
        <v>6</v>
      </c>
      <c r="F177" s="19">
        <v>67.900000000000006</v>
      </c>
      <c r="G177" s="19">
        <f t="shared" si="18"/>
        <v>28.857500000000002</v>
      </c>
      <c r="H177" s="1">
        <f t="shared" si="19"/>
        <v>67.900000000000006</v>
      </c>
      <c r="I177" s="21">
        <v>44</v>
      </c>
    </row>
    <row r="178" spans="1:9" ht="14" x14ac:dyDescent="0.15">
      <c r="A178" s="14" t="s">
        <v>119</v>
      </c>
      <c r="B178" s="15">
        <v>1</v>
      </c>
      <c r="C178" s="16" t="s">
        <v>3378</v>
      </c>
      <c r="D178" s="17" t="str">
        <f t="shared" si="20"/>
        <v>10X10</v>
      </c>
      <c r="E178" s="18" t="s">
        <v>6</v>
      </c>
      <c r="F178" s="19">
        <v>26.4</v>
      </c>
      <c r="G178" s="19">
        <f t="shared" si="18"/>
        <v>11.219999999999999</v>
      </c>
      <c r="H178" s="1">
        <f t="shared" si="19"/>
        <v>26.4</v>
      </c>
      <c r="I178" s="21">
        <v>12</v>
      </c>
    </row>
    <row r="179" spans="1:9" ht="14" x14ac:dyDescent="0.15">
      <c r="A179" s="14" t="s">
        <v>120</v>
      </c>
      <c r="B179" s="15">
        <v>1</v>
      </c>
      <c r="C179" s="16" t="s">
        <v>3378</v>
      </c>
      <c r="D179" s="17" t="str">
        <f t="shared" si="20"/>
        <v>17x20</v>
      </c>
      <c r="E179" s="18" t="s">
        <v>6</v>
      </c>
      <c r="F179" s="19">
        <v>76.2</v>
      </c>
      <c r="G179" s="19">
        <f t="shared" si="18"/>
        <v>32.384999999999998</v>
      </c>
      <c r="H179" s="1">
        <f t="shared" si="19"/>
        <v>76.2</v>
      </c>
      <c r="I179" s="21">
        <v>44</v>
      </c>
    </row>
    <row r="180" spans="1:9" ht="14" x14ac:dyDescent="0.15">
      <c r="A180" s="14" t="s">
        <v>121</v>
      </c>
      <c r="B180" s="15">
        <v>1</v>
      </c>
      <c r="C180" s="16" t="s">
        <v>3379</v>
      </c>
      <c r="D180" s="17" t="str">
        <f t="shared" si="20"/>
        <v>10X10</v>
      </c>
      <c r="E180" s="18" t="s">
        <v>6</v>
      </c>
      <c r="F180" s="19">
        <v>26.55</v>
      </c>
      <c r="G180" s="19">
        <f t="shared" si="18"/>
        <v>11.28375</v>
      </c>
      <c r="H180" s="1">
        <f t="shared" si="19"/>
        <v>26.55</v>
      </c>
      <c r="I180" s="21">
        <v>12</v>
      </c>
    </row>
    <row r="181" spans="1:9" ht="14" x14ac:dyDescent="0.15">
      <c r="A181" s="14" t="s">
        <v>122</v>
      </c>
      <c r="B181" s="15">
        <v>1</v>
      </c>
      <c r="C181" s="16" t="s">
        <v>3379</v>
      </c>
      <c r="D181" s="17" t="str">
        <f t="shared" si="20"/>
        <v>17x20</v>
      </c>
      <c r="E181" s="18" t="s">
        <v>6</v>
      </c>
      <c r="F181" s="19">
        <v>67.900000000000006</v>
      </c>
      <c r="G181" s="19">
        <f t="shared" si="18"/>
        <v>28.857500000000002</v>
      </c>
      <c r="H181" s="1">
        <f t="shared" si="19"/>
        <v>67.900000000000006</v>
      </c>
      <c r="I181" s="21">
        <v>44</v>
      </c>
    </row>
    <row r="182" spans="1:9" ht="14" x14ac:dyDescent="0.15">
      <c r="A182" s="14" t="s">
        <v>123</v>
      </c>
      <c r="B182" s="15">
        <v>1</v>
      </c>
      <c r="C182" s="16" t="s">
        <v>3380</v>
      </c>
      <c r="D182" s="17" t="str">
        <f t="shared" si="20"/>
        <v>10X10</v>
      </c>
      <c r="E182" s="18" t="s">
        <v>6</v>
      </c>
      <c r="F182" s="19">
        <v>26.4</v>
      </c>
      <c r="G182" s="19">
        <f t="shared" si="18"/>
        <v>11.219999999999999</v>
      </c>
      <c r="H182" s="1">
        <f t="shared" si="19"/>
        <v>26.4</v>
      </c>
      <c r="I182" s="21">
        <v>12</v>
      </c>
    </row>
    <row r="183" spans="1:9" ht="14" x14ac:dyDescent="0.15">
      <c r="A183" s="14" t="s">
        <v>124</v>
      </c>
      <c r="B183" s="15">
        <v>1</v>
      </c>
      <c r="C183" s="16" t="s">
        <v>3380</v>
      </c>
      <c r="D183" s="17" t="str">
        <f t="shared" si="20"/>
        <v>17x20</v>
      </c>
      <c r="E183" s="18" t="s">
        <v>6</v>
      </c>
      <c r="F183" s="19">
        <v>72.599999999999994</v>
      </c>
      <c r="G183" s="19">
        <f t="shared" si="18"/>
        <v>30.854999999999997</v>
      </c>
      <c r="H183" s="1">
        <f t="shared" si="19"/>
        <v>72.599999999999994</v>
      </c>
      <c r="I183" s="21">
        <v>44</v>
      </c>
    </row>
    <row r="184" spans="1:9" ht="14" x14ac:dyDescent="0.15">
      <c r="A184" s="14" t="s">
        <v>125</v>
      </c>
      <c r="B184" s="15">
        <v>1</v>
      </c>
      <c r="C184" s="16" t="s">
        <v>3381</v>
      </c>
      <c r="D184" s="17" t="str">
        <f t="shared" si="20"/>
        <v>10X10</v>
      </c>
      <c r="E184" s="18" t="s">
        <v>6</v>
      </c>
      <c r="F184" s="19">
        <v>26.4</v>
      </c>
      <c r="G184" s="19">
        <f t="shared" si="18"/>
        <v>11.219999999999999</v>
      </c>
      <c r="H184" s="1">
        <f t="shared" si="19"/>
        <v>26.4</v>
      </c>
      <c r="I184" s="21">
        <v>12</v>
      </c>
    </row>
    <row r="185" spans="1:9" ht="14" x14ac:dyDescent="0.15">
      <c r="A185" s="14" t="s">
        <v>126</v>
      </c>
      <c r="B185" s="15">
        <v>1</v>
      </c>
      <c r="C185" s="16" t="s">
        <v>3381</v>
      </c>
      <c r="D185" s="17" t="str">
        <f t="shared" si="20"/>
        <v>17x20</v>
      </c>
      <c r="E185" s="18" t="s">
        <v>6</v>
      </c>
      <c r="F185" s="19">
        <v>72.599999999999994</v>
      </c>
      <c r="G185" s="19">
        <f t="shared" si="18"/>
        <v>30.854999999999997</v>
      </c>
      <c r="H185" s="1">
        <f t="shared" si="19"/>
        <v>72.599999999999994</v>
      </c>
      <c r="I185" s="21">
        <v>44</v>
      </c>
    </row>
    <row r="186" spans="1:9" ht="14" x14ac:dyDescent="0.15">
      <c r="A186" s="14" t="s">
        <v>127</v>
      </c>
      <c r="B186" s="15">
        <v>1</v>
      </c>
      <c r="C186" s="16" t="s">
        <v>3382</v>
      </c>
      <c r="D186" s="17" t="str">
        <f t="shared" si="20"/>
        <v>10X10</v>
      </c>
      <c r="E186" s="18" t="s">
        <v>6</v>
      </c>
      <c r="F186" s="19">
        <v>26.4</v>
      </c>
      <c r="G186" s="19">
        <f t="shared" si="18"/>
        <v>11.219999999999999</v>
      </c>
      <c r="H186" s="1">
        <f t="shared" si="19"/>
        <v>26.4</v>
      </c>
      <c r="I186" s="21">
        <v>12</v>
      </c>
    </row>
    <row r="187" spans="1:9" ht="14" x14ac:dyDescent="0.15">
      <c r="A187" s="14" t="s">
        <v>128</v>
      </c>
      <c r="B187" s="15">
        <v>1</v>
      </c>
      <c r="C187" s="16" t="s">
        <v>3382</v>
      </c>
      <c r="D187" s="17" t="str">
        <f t="shared" si="20"/>
        <v>17x20</v>
      </c>
      <c r="E187" s="18" t="s">
        <v>6</v>
      </c>
      <c r="F187" s="19">
        <v>72.599999999999994</v>
      </c>
      <c r="G187" s="19">
        <f t="shared" si="18"/>
        <v>30.854999999999997</v>
      </c>
      <c r="H187" s="1">
        <f t="shared" si="19"/>
        <v>72.599999999999994</v>
      </c>
      <c r="I187" s="21">
        <v>44</v>
      </c>
    </row>
    <row r="188" spans="1:9" ht="14" x14ac:dyDescent="0.15">
      <c r="A188" s="14" t="s">
        <v>129</v>
      </c>
      <c r="B188" s="15">
        <v>1</v>
      </c>
      <c r="C188" s="16" t="s">
        <v>3383</v>
      </c>
      <c r="D188" s="17" t="str">
        <f t="shared" si="20"/>
        <v>10X10</v>
      </c>
      <c r="E188" s="18" t="s">
        <v>6</v>
      </c>
      <c r="F188" s="19">
        <v>39</v>
      </c>
      <c r="G188" s="19">
        <f t="shared" si="18"/>
        <v>16.574999999999999</v>
      </c>
      <c r="H188" s="1">
        <f t="shared" si="19"/>
        <v>39</v>
      </c>
      <c r="I188" s="21">
        <v>36</v>
      </c>
    </row>
    <row r="189" spans="1:9" ht="14" x14ac:dyDescent="0.15">
      <c r="A189" s="14" t="s">
        <v>1475</v>
      </c>
      <c r="B189" s="15">
        <v>1</v>
      </c>
      <c r="C189" s="16" t="s">
        <v>3891</v>
      </c>
      <c r="D189" s="17" t="str">
        <f t="shared" si="20"/>
        <v>Tube</v>
      </c>
      <c r="E189" s="18" t="s">
        <v>5700</v>
      </c>
      <c r="F189" s="19">
        <v>31.05</v>
      </c>
      <c r="G189" s="19">
        <f t="shared" si="18"/>
        <v>13.196249999999999</v>
      </c>
      <c r="H189" s="1">
        <f t="shared" si="19"/>
        <v>31.05</v>
      </c>
      <c r="I189" s="21">
        <v>4</v>
      </c>
    </row>
    <row r="190" spans="1:9" ht="14" x14ac:dyDescent="0.15">
      <c r="A190" s="14" t="s">
        <v>1476</v>
      </c>
      <c r="B190" s="15">
        <v>1</v>
      </c>
      <c r="C190" s="16" t="s">
        <v>3892</v>
      </c>
      <c r="D190" s="17" t="str">
        <f t="shared" si="20"/>
        <v>Tube</v>
      </c>
      <c r="E190" s="18" t="s">
        <v>5700</v>
      </c>
      <c r="F190" s="19">
        <v>31.05</v>
      </c>
      <c r="G190" s="19">
        <f t="shared" si="18"/>
        <v>13.196249999999999</v>
      </c>
      <c r="H190" s="1">
        <f t="shared" si="19"/>
        <v>31.05</v>
      </c>
      <c r="I190" s="21">
        <v>4</v>
      </c>
    </row>
    <row r="191" spans="1:9" x14ac:dyDescent="0.15">
      <c r="A191" s="51" t="s">
        <v>6491</v>
      </c>
      <c r="B191" s="33">
        <v>1</v>
      </c>
      <c r="C191" s="20" t="s">
        <v>6492</v>
      </c>
      <c r="D191" s="116" t="s">
        <v>6196</v>
      </c>
      <c r="F191" s="60">
        <v>31.05</v>
      </c>
      <c r="G191" s="19">
        <f t="shared" si="18"/>
        <v>13.196249999999999</v>
      </c>
      <c r="H191" s="60">
        <f>F191</f>
        <v>31.05</v>
      </c>
      <c r="I191" s="57">
        <v>4</v>
      </c>
    </row>
    <row r="192" spans="1:9" x14ac:dyDescent="0.15">
      <c r="A192" s="102" t="s">
        <v>6373</v>
      </c>
      <c r="B192" s="97">
        <v>1</v>
      </c>
      <c r="C192" s="98" t="s">
        <v>6375</v>
      </c>
      <c r="D192" s="121" t="s">
        <v>5975</v>
      </c>
      <c r="E192" s="99"/>
      <c r="F192" s="19">
        <v>2.5499999999999998</v>
      </c>
      <c r="G192" s="19">
        <v>2.5499999999999998</v>
      </c>
      <c r="H192" s="19">
        <v>2.5499999999999998</v>
      </c>
      <c r="I192" s="99">
        <v>1</v>
      </c>
    </row>
    <row r="193" spans="1:9" x14ac:dyDescent="0.15">
      <c r="A193" s="14" t="s">
        <v>5915</v>
      </c>
      <c r="B193" s="15">
        <v>1</v>
      </c>
      <c r="C193" s="16" t="s">
        <v>5916</v>
      </c>
      <c r="D193" s="17" t="s">
        <v>5719</v>
      </c>
      <c r="E193" s="18"/>
      <c r="F193" s="19">
        <v>16.5</v>
      </c>
      <c r="G193" s="19">
        <f t="shared" ref="G193:G229" si="21">F193*0.425</f>
        <v>7.0125000000000002</v>
      </c>
      <c r="H193" s="1">
        <f t="shared" ref="H193:H228" si="22">B193*F193</f>
        <v>16.5</v>
      </c>
      <c r="I193" s="21">
        <v>10</v>
      </c>
    </row>
    <row r="194" spans="1:9" ht="14" x14ac:dyDescent="0.15">
      <c r="A194" s="14" t="s">
        <v>1647</v>
      </c>
      <c r="B194" s="15">
        <v>1</v>
      </c>
      <c r="C194" s="16" t="s">
        <v>6803</v>
      </c>
      <c r="D194" s="17" t="str">
        <f t="shared" ref="D194:D212" si="23">VLOOKUP(RIGHT(A194,4),N:O,2,0)</f>
        <v>1lb</v>
      </c>
      <c r="E194" s="18" t="s">
        <v>5704</v>
      </c>
      <c r="F194" s="19">
        <v>34.65</v>
      </c>
      <c r="G194" s="19">
        <f t="shared" si="21"/>
        <v>14.726249999999999</v>
      </c>
      <c r="H194" s="1">
        <f t="shared" si="22"/>
        <v>34.65</v>
      </c>
      <c r="I194" s="21">
        <v>18</v>
      </c>
    </row>
    <row r="195" spans="1:9" ht="14" x14ac:dyDescent="0.15">
      <c r="A195" s="14" t="s">
        <v>1847</v>
      </c>
      <c r="B195" s="15">
        <v>1</v>
      </c>
      <c r="C195" s="16" t="s">
        <v>4182</v>
      </c>
      <c r="D195" s="17" t="str">
        <f t="shared" si="23"/>
        <v>5oz</v>
      </c>
      <c r="E195" s="18" t="s">
        <v>6</v>
      </c>
      <c r="F195" s="19">
        <v>9.1999999999999993</v>
      </c>
      <c r="G195" s="19">
        <f t="shared" si="21"/>
        <v>3.9099999999999997</v>
      </c>
      <c r="H195" s="1">
        <f t="shared" si="22"/>
        <v>9.1999999999999993</v>
      </c>
      <c r="I195" s="21">
        <v>6</v>
      </c>
    </row>
    <row r="196" spans="1:9" ht="14" x14ac:dyDescent="0.15">
      <c r="A196" s="14" t="s">
        <v>1851</v>
      </c>
      <c r="B196" s="15">
        <v>1</v>
      </c>
      <c r="C196" s="16" t="s">
        <v>4186</v>
      </c>
      <c r="D196" s="17" t="str">
        <f t="shared" si="23"/>
        <v>1lb</v>
      </c>
      <c r="E196" s="18" t="s">
        <v>6</v>
      </c>
      <c r="F196" s="19">
        <v>23.2</v>
      </c>
      <c r="G196" s="19">
        <f t="shared" si="21"/>
        <v>9.86</v>
      </c>
      <c r="H196" s="1">
        <f t="shared" si="22"/>
        <v>23.2</v>
      </c>
      <c r="I196" s="21">
        <v>18</v>
      </c>
    </row>
    <row r="197" spans="1:9" ht="14" x14ac:dyDescent="0.15">
      <c r="A197" s="14" t="s">
        <v>1855</v>
      </c>
      <c r="B197" s="15">
        <v>1</v>
      </c>
      <c r="C197" s="16" t="s">
        <v>4190</v>
      </c>
      <c r="D197" s="17" t="str">
        <f t="shared" si="23"/>
        <v>5lb</v>
      </c>
      <c r="E197" s="18" t="s">
        <v>6</v>
      </c>
      <c r="F197" s="19">
        <v>86.85</v>
      </c>
      <c r="G197" s="19">
        <f t="shared" si="21"/>
        <v>36.911249999999995</v>
      </c>
      <c r="H197" s="1">
        <f t="shared" si="22"/>
        <v>86.85</v>
      </c>
      <c r="I197" s="21">
        <v>84</v>
      </c>
    </row>
    <row r="198" spans="1:9" ht="14" x14ac:dyDescent="0.15">
      <c r="A198" s="14" t="s">
        <v>1848</v>
      </c>
      <c r="B198" s="15">
        <v>1</v>
      </c>
      <c r="C198" s="16" t="s">
        <v>4183</v>
      </c>
      <c r="D198" s="17" t="str">
        <f t="shared" si="23"/>
        <v>5oz</v>
      </c>
      <c r="E198" s="18" t="s">
        <v>6</v>
      </c>
      <c r="F198" s="19">
        <v>9.1999999999999993</v>
      </c>
      <c r="G198" s="19">
        <f t="shared" si="21"/>
        <v>3.9099999999999997</v>
      </c>
      <c r="H198" s="1">
        <f t="shared" si="22"/>
        <v>9.1999999999999993</v>
      </c>
      <c r="I198" s="21">
        <v>6</v>
      </c>
    </row>
    <row r="199" spans="1:9" ht="14" x14ac:dyDescent="0.15">
      <c r="A199" s="14" t="s">
        <v>1852</v>
      </c>
      <c r="B199" s="15">
        <v>1</v>
      </c>
      <c r="C199" s="16" t="s">
        <v>4187</v>
      </c>
      <c r="D199" s="17" t="str">
        <f t="shared" si="23"/>
        <v>1lb</v>
      </c>
      <c r="E199" s="18" t="s">
        <v>6</v>
      </c>
      <c r="F199" s="19">
        <v>23.2</v>
      </c>
      <c r="G199" s="19">
        <f t="shared" si="21"/>
        <v>9.86</v>
      </c>
      <c r="H199" s="1">
        <f t="shared" si="22"/>
        <v>23.2</v>
      </c>
      <c r="I199" s="21">
        <v>18</v>
      </c>
    </row>
    <row r="200" spans="1:9" ht="14" x14ac:dyDescent="0.15">
      <c r="A200" s="14" t="s">
        <v>1856</v>
      </c>
      <c r="B200" s="15">
        <v>1</v>
      </c>
      <c r="C200" s="16" t="s">
        <v>4191</v>
      </c>
      <c r="D200" s="17" t="str">
        <f t="shared" si="23"/>
        <v>5lb</v>
      </c>
      <c r="E200" s="18" t="s">
        <v>6</v>
      </c>
      <c r="F200" s="19">
        <v>86.85</v>
      </c>
      <c r="G200" s="19">
        <f t="shared" si="21"/>
        <v>36.911249999999995</v>
      </c>
      <c r="H200" s="1">
        <f t="shared" si="22"/>
        <v>86.85</v>
      </c>
      <c r="I200" s="21">
        <v>84</v>
      </c>
    </row>
    <row r="201" spans="1:9" ht="14" x14ac:dyDescent="0.15">
      <c r="A201" s="14" t="s">
        <v>1849</v>
      </c>
      <c r="B201" s="15">
        <v>1</v>
      </c>
      <c r="C201" s="16" t="s">
        <v>4184</v>
      </c>
      <c r="D201" s="17" t="str">
        <f t="shared" si="23"/>
        <v>5oz</v>
      </c>
      <c r="E201" s="18" t="s">
        <v>6</v>
      </c>
      <c r="F201" s="19">
        <v>9.1999999999999993</v>
      </c>
      <c r="G201" s="19">
        <f t="shared" si="21"/>
        <v>3.9099999999999997</v>
      </c>
      <c r="H201" s="1">
        <f t="shared" si="22"/>
        <v>9.1999999999999993</v>
      </c>
      <c r="I201" s="21">
        <v>6</v>
      </c>
    </row>
    <row r="202" spans="1:9" ht="14" x14ac:dyDescent="0.15">
      <c r="A202" s="14" t="s">
        <v>1853</v>
      </c>
      <c r="B202" s="15">
        <v>1</v>
      </c>
      <c r="C202" s="16" t="s">
        <v>4188</v>
      </c>
      <c r="D202" s="17" t="str">
        <f t="shared" si="23"/>
        <v>1lb</v>
      </c>
      <c r="E202" s="18" t="s">
        <v>6</v>
      </c>
      <c r="F202" s="19">
        <v>23.2</v>
      </c>
      <c r="G202" s="19">
        <f t="shared" si="21"/>
        <v>9.86</v>
      </c>
      <c r="H202" s="1">
        <f t="shared" si="22"/>
        <v>23.2</v>
      </c>
      <c r="I202" s="21">
        <v>18</v>
      </c>
    </row>
    <row r="203" spans="1:9" ht="14" x14ac:dyDescent="0.15">
      <c r="A203" s="14" t="s">
        <v>1857</v>
      </c>
      <c r="B203" s="15">
        <v>1</v>
      </c>
      <c r="C203" s="16" t="s">
        <v>4192</v>
      </c>
      <c r="D203" s="17" t="str">
        <f t="shared" si="23"/>
        <v>5lb</v>
      </c>
      <c r="E203" s="18" t="s">
        <v>6</v>
      </c>
      <c r="F203" s="19">
        <v>86.85</v>
      </c>
      <c r="G203" s="19">
        <f t="shared" si="21"/>
        <v>36.911249999999995</v>
      </c>
      <c r="H203" s="1">
        <f t="shared" si="22"/>
        <v>86.85</v>
      </c>
      <c r="I203" s="21">
        <v>84</v>
      </c>
    </row>
    <row r="204" spans="1:9" ht="14" x14ac:dyDescent="0.15">
      <c r="A204" s="14" t="s">
        <v>1850</v>
      </c>
      <c r="B204" s="15">
        <v>1</v>
      </c>
      <c r="C204" s="16" t="s">
        <v>4185</v>
      </c>
      <c r="D204" s="17" t="str">
        <f t="shared" si="23"/>
        <v>5oz</v>
      </c>
      <c r="E204" s="18" t="s">
        <v>6</v>
      </c>
      <c r="F204" s="19">
        <v>10.85</v>
      </c>
      <c r="G204" s="19">
        <f t="shared" si="21"/>
        <v>4.6112500000000001</v>
      </c>
      <c r="H204" s="1">
        <f t="shared" si="22"/>
        <v>10.85</v>
      </c>
      <c r="I204" s="21">
        <v>6</v>
      </c>
    </row>
    <row r="205" spans="1:9" ht="14" x14ac:dyDescent="0.15">
      <c r="A205" s="14" t="s">
        <v>1854</v>
      </c>
      <c r="B205" s="15">
        <v>1</v>
      </c>
      <c r="C205" s="16" t="s">
        <v>4189</v>
      </c>
      <c r="D205" s="17" t="str">
        <f t="shared" si="23"/>
        <v>1lb</v>
      </c>
      <c r="E205" s="18" t="s">
        <v>6</v>
      </c>
      <c r="F205" s="19">
        <v>28.45</v>
      </c>
      <c r="G205" s="19">
        <f t="shared" si="21"/>
        <v>12.091249999999999</v>
      </c>
      <c r="H205" s="1">
        <f t="shared" si="22"/>
        <v>28.45</v>
      </c>
      <c r="I205" s="21">
        <v>18</v>
      </c>
    </row>
    <row r="206" spans="1:9" ht="14" x14ac:dyDescent="0.15">
      <c r="A206" s="14" t="s">
        <v>1858</v>
      </c>
      <c r="B206" s="15">
        <v>1</v>
      </c>
      <c r="C206" s="16" t="s">
        <v>4193</v>
      </c>
      <c r="D206" s="17" t="str">
        <f t="shared" si="23"/>
        <v>5lb</v>
      </c>
      <c r="E206" s="18" t="s">
        <v>6</v>
      </c>
      <c r="F206" s="19">
        <v>113.15</v>
      </c>
      <c r="G206" s="19">
        <f t="shared" si="21"/>
        <v>48.088750000000005</v>
      </c>
      <c r="H206" s="1">
        <f t="shared" si="22"/>
        <v>113.15</v>
      </c>
      <c r="I206" s="21">
        <v>84</v>
      </c>
    </row>
    <row r="207" spans="1:9" ht="14" x14ac:dyDescent="0.15">
      <c r="A207" s="14" t="s">
        <v>130</v>
      </c>
      <c r="B207" s="15">
        <v>1</v>
      </c>
      <c r="C207" s="16" t="s">
        <v>3384</v>
      </c>
      <c r="D207" s="17" t="str">
        <f t="shared" si="23"/>
        <v>10X10</v>
      </c>
      <c r="E207" s="18" t="s">
        <v>6</v>
      </c>
      <c r="F207" s="19">
        <v>19.5</v>
      </c>
      <c r="G207" s="19">
        <f t="shared" si="21"/>
        <v>8.2874999999999996</v>
      </c>
      <c r="H207" s="1">
        <f t="shared" si="22"/>
        <v>19.5</v>
      </c>
      <c r="I207" s="21">
        <v>18</v>
      </c>
    </row>
    <row r="208" spans="1:9" ht="14" x14ac:dyDescent="0.15">
      <c r="A208" s="14" t="s">
        <v>131</v>
      </c>
      <c r="B208" s="15">
        <v>1</v>
      </c>
      <c r="C208" s="16" t="s">
        <v>3384</v>
      </c>
      <c r="D208" s="17" t="str">
        <f t="shared" si="23"/>
        <v>FULL</v>
      </c>
      <c r="E208" s="18" t="s">
        <v>6</v>
      </c>
      <c r="F208" s="19">
        <v>95.35</v>
      </c>
      <c r="G208" s="19">
        <f t="shared" si="21"/>
        <v>40.52375</v>
      </c>
      <c r="H208" s="1">
        <f t="shared" si="22"/>
        <v>95.35</v>
      </c>
      <c r="I208" s="26">
        <v>128</v>
      </c>
    </row>
    <row r="209" spans="1:9" ht="14" x14ac:dyDescent="0.15">
      <c r="A209" s="14" t="s">
        <v>132</v>
      </c>
      <c r="B209" s="15">
        <v>1</v>
      </c>
      <c r="C209" s="16" t="s">
        <v>3384</v>
      </c>
      <c r="D209" s="17" t="str">
        <f t="shared" si="23"/>
        <v>17x20</v>
      </c>
      <c r="E209" s="18" t="s">
        <v>6</v>
      </c>
      <c r="F209" s="19">
        <v>57.9</v>
      </c>
      <c r="G209" s="19">
        <f t="shared" si="21"/>
        <v>24.607499999999998</v>
      </c>
      <c r="H209" s="1">
        <f t="shared" si="22"/>
        <v>57.9</v>
      </c>
      <c r="I209" s="21">
        <v>64</v>
      </c>
    </row>
    <row r="210" spans="1:9" ht="14" x14ac:dyDescent="0.15">
      <c r="A210" s="14" t="s">
        <v>133</v>
      </c>
      <c r="B210" s="15">
        <v>1</v>
      </c>
      <c r="C210" s="16" t="s">
        <v>3385</v>
      </c>
      <c r="D210" s="17" t="str">
        <f t="shared" si="23"/>
        <v>10X10</v>
      </c>
      <c r="E210" s="18" t="s">
        <v>6</v>
      </c>
      <c r="F210" s="19">
        <v>26.55</v>
      </c>
      <c r="G210" s="19">
        <f t="shared" si="21"/>
        <v>11.28375</v>
      </c>
      <c r="H210" s="1">
        <f t="shared" si="22"/>
        <v>26.55</v>
      </c>
      <c r="I210" s="21">
        <v>12</v>
      </c>
    </row>
    <row r="211" spans="1:9" ht="14" x14ac:dyDescent="0.15">
      <c r="A211" s="14" t="s">
        <v>134</v>
      </c>
      <c r="B211" s="15">
        <v>1</v>
      </c>
      <c r="C211" s="16" t="s">
        <v>3385</v>
      </c>
      <c r="D211" s="17" t="str">
        <f t="shared" si="23"/>
        <v>17x20</v>
      </c>
      <c r="E211" s="18" t="s">
        <v>6</v>
      </c>
      <c r="F211" s="19">
        <v>67.900000000000006</v>
      </c>
      <c r="G211" s="19">
        <f t="shared" si="21"/>
        <v>28.857500000000002</v>
      </c>
      <c r="H211" s="1">
        <f t="shared" si="22"/>
        <v>67.900000000000006</v>
      </c>
      <c r="I211" s="21">
        <v>44</v>
      </c>
    </row>
    <row r="212" spans="1:9" ht="14" x14ac:dyDescent="0.15">
      <c r="A212" s="14" t="s">
        <v>1477</v>
      </c>
      <c r="B212" s="15">
        <v>1</v>
      </c>
      <c r="C212" s="16" t="s">
        <v>3893</v>
      </c>
      <c r="D212" s="17" t="str">
        <f t="shared" si="23"/>
        <v>Tube</v>
      </c>
      <c r="E212" s="18" t="s">
        <v>5700</v>
      </c>
      <c r="F212" s="19">
        <v>31.05</v>
      </c>
      <c r="G212" s="19">
        <f t="shared" si="21"/>
        <v>13.196249999999999</v>
      </c>
      <c r="H212" s="1">
        <f t="shared" si="22"/>
        <v>31.05</v>
      </c>
      <c r="I212" s="21">
        <v>4</v>
      </c>
    </row>
    <row r="213" spans="1:9" x14ac:dyDescent="0.15">
      <c r="A213" s="220" t="s">
        <v>5936</v>
      </c>
      <c r="B213" s="221">
        <v>1</v>
      </c>
      <c r="C213" s="222" t="s">
        <v>5937</v>
      </c>
      <c r="D213" s="223" t="s">
        <v>5721</v>
      </c>
      <c r="E213" s="224"/>
      <c r="F213" s="225">
        <v>34.65</v>
      </c>
      <c r="G213" s="261">
        <f t="shared" si="21"/>
        <v>14.726249999999999</v>
      </c>
      <c r="H213" s="226">
        <f t="shared" si="22"/>
        <v>34.65</v>
      </c>
      <c r="I213" s="227">
        <v>9</v>
      </c>
    </row>
    <row r="214" spans="1:9" ht="14" x14ac:dyDescent="0.15">
      <c r="A214" s="14" t="s">
        <v>1648</v>
      </c>
      <c r="B214" s="15">
        <v>1</v>
      </c>
      <c r="C214" s="16" t="s">
        <v>4063</v>
      </c>
      <c r="D214" s="17" t="str">
        <f>VLOOKUP(RIGHT(A214,4),N:O,2,0)</f>
        <v>1lb</v>
      </c>
      <c r="E214" s="18" t="s">
        <v>5704</v>
      </c>
      <c r="F214" s="19">
        <v>34.65</v>
      </c>
      <c r="G214" s="19">
        <f t="shared" si="21"/>
        <v>14.726249999999999</v>
      </c>
      <c r="H214" s="1">
        <f t="shared" si="22"/>
        <v>34.65</v>
      </c>
      <c r="I214" s="21">
        <v>18</v>
      </c>
    </row>
    <row r="215" spans="1:9" ht="14" x14ac:dyDescent="0.15">
      <c r="A215" s="20" t="s">
        <v>6209</v>
      </c>
      <c r="B215" s="33">
        <v>1</v>
      </c>
      <c r="C215" s="35" t="s">
        <v>6210</v>
      </c>
      <c r="D215" s="118" t="s">
        <v>30</v>
      </c>
      <c r="E215" s="18" t="s">
        <v>5</v>
      </c>
      <c r="F215" s="43">
        <v>8.6999999999999993</v>
      </c>
      <c r="G215" s="19">
        <f t="shared" si="21"/>
        <v>3.6974999999999998</v>
      </c>
      <c r="H215" s="1">
        <f t="shared" si="22"/>
        <v>8.6999999999999993</v>
      </c>
      <c r="I215" s="21">
        <v>6</v>
      </c>
    </row>
    <row r="216" spans="1:9" ht="14" x14ac:dyDescent="0.15">
      <c r="A216" s="20" t="s">
        <v>6211</v>
      </c>
      <c r="B216" s="33">
        <v>1</v>
      </c>
      <c r="C216" s="35" t="s">
        <v>6212</v>
      </c>
      <c r="D216" s="17" t="str">
        <f>VLOOKUP(RIGHT(A216,4),N:O,2,0)</f>
        <v>1lb</v>
      </c>
      <c r="E216" s="18" t="s">
        <v>5</v>
      </c>
      <c r="F216" s="43">
        <v>21.5</v>
      </c>
      <c r="G216" s="43">
        <f t="shared" si="21"/>
        <v>9.1374999999999993</v>
      </c>
      <c r="H216" s="43">
        <f t="shared" si="22"/>
        <v>21.5</v>
      </c>
      <c r="I216" s="21">
        <v>18</v>
      </c>
    </row>
    <row r="217" spans="1:9" ht="14" x14ac:dyDescent="0.15">
      <c r="A217" s="20" t="s">
        <v>6213</v>
      </c>
      <c r="B217" s="33">
        <v>1</v>
      </c>
      <c r="C217" s="35" t="s">
        <v>6214</v>
      </c>
      <c r="D217" s="17" t="str">
        <f>VLOOKUP(RIGHT(A217,4),N:O,2,0)</f>
        <v>5lb</v>
      </c>
      <c r="E217" s="18" t="s">
        <v>5</v>
      </c>
      <c r="F217" s="43">
        <v>78.5</v>
      </c>
      <c r="G217" s="19">
        <f t="shared" si="21"/>
        <v>33.362499999999997</v>
      </c>
      <c r="H217" s="1">
        <f t="shared" si="22"/>
        <v>78.5</v>
      </c>
      <c r="I217" s="21">
        <v>84</v>
      </c>
    </row>
    <row r="218" spans="1:9" ht="14" x14ac:dyDescent="0.15">
      <c r="A218" s="20" t="s">
        <v>6215</v>
      </c>
      <c r="B218" s="33">
        <v>1</v>
      </c>
      <c r="C218" s="35" t="s">
        <v>6216</v>
      </c>
      <c r="D218" s="118" t="s">
        <v>30</v>
      </c>
      <c r="E218" s="18" t="s">
        <v>5</v>
      </c>
      <c r="F218" s="43">
        <v>8.6999999999999993</v>
      </c>
      <c r="G218" s="19">
        <f t="shared" si="21"/>
        <v>3.6974999999999998</v>
      </c>
      <c r="H218" s="1">
        <f t="shared" si="22"/>
        <v>8.6999999999999993</v>
      </c>
      <c r="I218" s="21">
        <v>6</v>
      </c>
    </row>
    <row r="219" spans="1:9" ht="14" x14ac:dyDescent="0.15">
      <c r="A219" s="20" t="s">
        <v>6217</v>
      </c>
      <c r="B219" s="33">
        <v>1</v>
      </c>
      <c r="C219" s="35" t="s">
        <v>6218</v>
      </c>
      <c r="D219" s="17" t="str">
        <f>VLOOKUP(RIGHT(A219,4),N:O,2,0)</f>
        <v>1lb</v>
      </c>
      <c r="E219" s="18" t="s">
        <v>5</v>
      </c>
      <c r="F219" s="43">
        <v>21.5</v>
      </c>
      <c r="G219" s="43">
        <f t="shared" si="21"/>
        <v>9.1374999999999993</v>
      </c>
      <c r="H219" s="43">
        <f t="shared" si="22"/>
        <v>21.5</v>
      </c>
      <c r="I219" s="21">
        <v>18</v>
      </c>
    </row>
    <row r="220" spans="1:9" ht="14" x14ac:dyDescent="0.15">
      <c r="A220" s="20" t="s">
        <v>6219</v>
      </c>
      <c r="B220" s="33">
        <v>1</v>
      </c>
      <c r="C220" s="35" t="s">
        <v>6220</v>
      </c>
      <c r="D220" s="17" t="str">
        <f>VLOOKUP(RIGHT(A220,4),N:O,2,0)</f>
        <v>5lb</v>
      </c>
      <c r="E220" s="18" t="s">
        <v>5</v>
      </c>
      <c r="F220" s="43">
        <v>78.5</v>
      </c>
      <c r="G220" s="19">
        <f t="shared" si="21"/>
        <v>33.362499999999997</v>
      </c>
      <c r="H220" s="1">
        <f t="shared" si="22"/>
        <v>78.5</v>
      </c>
      <c r="I220" s="21">
        <v>84</v>
      </c>
    </row>
    <row r="221" spans="1:9" ht="14" x14ac:dyDescent="0.15">
      <c r="A221" s="20" t="s">
        <v>6221</v>
      </c>
      <c r="B221" s="33">
        <v>1</v>
      </c>
      <c r="C221" s="35" t="s">
        <v>6222</v>
      </c>
      <c r="D221" s="118" t="s">
        <v>30</v>
      </c>
      <c r="E221" s="18" t="s">
        <v>5</v>
      </c>
      <c r="F221" s="43">
        <v>8.6999999999999993</v>
      </c>
      <c r="G221" s="19">
        <f t="shared" si="21"/>
        <v>3.6974999999999998</v>
      </c>
      <c r="H221" s="1">
        <f t="shared" si="22"/>
        <v>8.6999999999999993</v>
      </c>
      <c r="I221" s="21">
        <v>6</v>
      </c>
    </row>
    <row r="222" spans="1:9" ht="14" x14ac:dyDescent="0.15">
      <c r="A222" s="20" t="s">
        <v>6223</v>
      </c>
      <c r="B222" s="33">
        <v>1</v>
      </c>
      <c r="C222" s="35" t="s">
        <v>6224</v>
      </c>
      <c r="D222" s="17" t="str">
        <f>VLOOKUP(RIGHT(A222,4),N:O,2,0)</f>
        <v>1lb</v>
      </c>
      <c r="E222" s="18" t="s">
        <v>5</v>
      </c>
      <c r="F222" s="43">
        <v>21.5</v>
      </c>
      <c r="G222" s="43">
        <f t="shared" si="21"/>
        <v>9.1374999999999993</v>
      </c>
      <c r="H222" s="43">
        <f t="shared" si="22"/>
        <v>21.5</v>
      </c>
      <c r="I222" s="21">
        <v>18</v>
      </c>
    </row>
    <row r="223" spans="1:9" ht="14" x14ac:dyDescent="0.15">
      <c r="A223" s="20" t="s">
        <v>6225</v>
      </c>
      <c r="B223" s="33">
        <v>1</v>
      </c>
      <c r="C223" s="35" t="s">
        <v>6226</v>
      </c>
      <c r="D223" s="17" t="str">
        <f>VLOOKUP(RIGHT(A223,4),N:O,2,0)</f>
        <v>5lb</v>
      </c>
      <c r="E223" s="18" t="s">
        <v>5</v>
      </c>
      <c r="F223" s="43">
        <v>78.5</v>
      </c>
      <c r="G223" s="19">
        <f t="shared" si="21"/>
        <v>33.362499999999997</v>
      </c>
      <c r="H223" s="1">
        <f t="shared" si="22"/>
        <v>78.5</v>
      </c>
      <c r="I223" s="21">
        <v>84</v>
      </c>
    </row>
    <row r="224" spans="1:9" ht="14" x14ac:dyDescent="0.15">
      <c r="A224" s="20" t="s">
        <v>6227</v>
      </c>
      <c r="B224" s="33">
        <v>1</v>
      </c>
      <c r="C224" s="35" t="s">
        <v>6232</v>
      </c>
      <c r="D224" s="118" t="s">
        <v>30</v>
      </c>
      <c r="E224" s="18" t="s">
        <v>5</v>
      </c>
      <c r="F224" s="43">
        <v>10.35</v>
      </c>
      <c r="G224" s="19">
        <f t="shared" si="21"/>
        <v>4.3987499999999997</v>
      </c>
      <c r="H224" s="1">
        <f t="shared" si="22"/>
        <v>10.35</v>
      </c>
      <c r="I224" s="21">
        <v>6</v>
      </c>
    </row>
    <row r="225" spans="1:9" ht="14" x14ac:dyDescent="0.15">
      <c r="A225" s="20" t="s">
        <v>6228</v>
      </c>
      <c r="B225" s="33">
        <v>1</v>
      </c>
      <c r="C225" s="35" t="s">
        <v>6231</v>
      </c>
      <c r="D225" s="17" t="str">
        <f>VLOOKUP(RIGHT(A225,4),N:O,2,0)</f>
        <v>1lb</v>
      </c>
      <c r="E225" s="18" t="s">
        <v>5</v>
      </c>
      <c r="F225" s="43">
        <v>26.8</v>
      </c>
      <c r="G225" s="43">
        <f t="shared" si="21"/>
        <v>11.39</v>
      </c>
      <c r="H225" s="43">
        <f t="shared" si="22"/>
        <v>26.8</v>
      </c>
      <c r="I225" s="21">
        <v>18</v>
      </c>
    </row>
    <row r="226" spans="1:9" ht="14" x14ac:dyDescent="0.15">
      <c r="A226" s="20" t="s">
        <v>6229</v>
      </c>
      <c r="B226" s="33">
        <v>1</v>
      </c>
      <c r="C226" s="35" t="s">
        <v>6230</v>
      </c>
      <c r="D226" s="17" t="str">
        <f>VLOOKUP(RIGHT(A226,4),N:O,2,0)</f>
        <v>5lb</v>
      </c>
      <c r="E226" s="18" t="s">
        <v>5</v>
      </c>
      <c r="F226" s="43">
        <v>104.8</v>
      </c>
      <c r="G226" s="19">
        <f t="shared" si="21"/>
        <v>44.54</v>
      </c>
      <c r="H226" s="1">
        <f t="shared" si="22"/>
        <v>104.8</v>
      </c>
      <c r="I226" s="21">
        <v>84</v>
      </c>
    </row>
    <row r="227" spans="1:9" x14ac:dyDescent="0.15">
      <c r="A227" s="49" t="s">
        <v>6183</v>
      </c>
      <c r="B227" s="33">
        <v>1</v>
      </c>
      <c r="C227" s="16" t="s">
        <v>6182</v>
      </c>
      <c r="D227" s="118" t="s">
        <v>15</v>
      </c>
      <c r="E227" s="18"/>
      <c r="F227" s="43">
        <v>17.05</v>
      </c>
      <c r="G227" s="19">
        <f t="shared" si="21"/>
        <v>7.2462499999999999</v>
      </c>
      <c r="H227" s="43">
        <f t="shared" si="22"/>
        <v>17.05</v>
      </c>
      <c r="I227" s="18">
        <v>18</v>
      </c>
    </row>
    <row r="228" spans="1:9" x14ac:dyDescent="0.15">
      <c r="A228" s="49" t="s">
        <v>6181</v>
      </c>
      <c r="B228" s="33">
        <v>1</v>
      </c>
      <c r="C228" s="16" t="s">
        <v>6182</v>
      </c>
      <c r="D228" s="118" t="s">
        <v>5819</v>
      </c>
      <c r="E228" s="18"/>
      <c r="F228" s="43">
        <v>50.65</v>
      </c>
      <c r="G228" s="19">
        <f t="shared" si="21"/>
        <v>21.526249999999997</v>
      </c>
      <c r="H228" s="43">
        <f t="shared" si="22"/>
        <v>50.65</v>
      </c>
      <c r="I228" s="18">
        <v>64</v>
      </c>
    </row>
    <row r="229" spans="1:9" x14ac:dyDescent="0.15">
      <c r="A229" s="20" t="s">
        <v>6208</v>
      </c>
      <c r="B229" s="33">
        <v>1</v>
      </c>
      <c r="C229" s="35" t="s">
        <v>6207</v>
      </c>
      <c r="D229" s="118" t="s">
        <v>15</v>
      </c>
      <c r="E229" s="35"/>
      <c r="F229" s="43">
        <v>20.399999999999999</v>
      </c>
      <c r="G229" s="19">
        <f t="shared" si="21"/>
        <v>8.67</v>
      </c>
      <c r="H229" s="43">
        <v>20.399999999999999</v>
      </c>
      <c r="I229" s="34">
        <v>18</v>
      </c>
    </row>
    <row r="230" spans="1:9" x14ac:dyDescent="0.15">
      <c r="A230" s="20" t="s">
        <v>6208</v>
      </c>
      <c r="B230" s="33">
        <v>1</v>
      </c>
      <c r="C230" s="35" t="s">
        <v>6207</v>
      </c>
      <c r="D230" s="118" t="s">
        <v>5819</v>
      </c>
      <c r="E230" s="35"/>
      <c r="F230" s="43">
        <v>7.92</v>
      </c>
      <c r="G230" s="19">
        <v>7.92</v>
      </c>
      <c r="H230" s="1">
        <v>7.92</v>
      </c>
      <c r="I230" s="34">
        <v>64</v>
      </c>
    </row>
    <row r="231" spans="1:9" x14ac:dyDescent="0.15">
      <c r="A231" s="106" t="s">
        <v>6898</v>
      </c>
      <c r="B231" s="33">
        <v>1</v>
      </c>
      <c r="C231" s="35" t="s">
        <v>6305</v>
      </c>
      <c r="D231" s="118" t="s">
        <v>5716</v>
      </c>
      <c r="E231" s="18"/>
      <c r="F231" s="19">
        <v>31.05</v>
      </c>
      <c r="G231" s="19">
        <f t="shared" ref="G231:G262" si="24">F231*0.425</f>
        <v>13.196249999999999</v>
      </c>
      <c r="H231" s="1">
        <f t="shared" ref="H231:H247" si="25">B231*F231</f>
        <v>31.05</v>
      </c>
      <c r="I231" s="18">
        <v>4</v>
      </c>
    </row>
    <row r="232" spans="1:9" x14ac:dyDescent="0.15">
      <c r="A232" s="106" t="s">
        <v>6899</v>
      </c>
      <c r="B232" s="33">
        <v>1</v>
      </c>
      <c r="C232" s="35" t="s">
        <v>6306</v>
      </c>
      <c r="D232" s="118" t="s">
        <v>5716</v>
      </c>
      <c r="E232" s="18"/>
      <c r="F232" s="19">
        <v>31.05</v>
      </c>
      <c r="G232" s="19">
        <f t="shared" si="24"/>
        <v>13.196249999999999</v>
      </c>
      <c r="H232" s="1">
        <f t="shared" si="25"/>
        <v>31.05</v>
      </c>
      <c r="I232" s="18">
        <v>4</v>
      </c>
    </row>
    <row r="233" spans="1:9" ht="14" x14ac:dyDescent="0.15">
      <c r="A233" s="14" t="s">
        <v>1859</v>
      </c>
      <c r="B233" s="15">
        <v>1</v>
      </c>
      <c r="C233" s="16" t="s">
        <v>4194</v>
      </c>
      <c r="D233" s="17" t="str">
        <f t="shared" ref="D233:D249" si="26">VLOOKUP(RIGHT(A233,4),N:O,2,0)</f>
        <v>5oz</v>
      </c>
      <c r="E233" s="18" t="s">
        <v>5</v>
      </c>
      <c r="F233" s="43">
        <v>8.6999999999999993</v>
      </c>
      <c r="G233" s="19">
        <f t="shared" si="24"/>
        <v>3.6974999999999998</v>
      </c>
      <c r="H233" s="1">
        <f t="shared" si="25"/>
        <v>8.6999999999999993</v>
      </c>
      <c r="I233" s="21">
        <v>6</v>
      </c>
    </row>
    <row r="234" spans="1:9" ht="14" x14ac:dyDescent="0.15">
      <c r="A234" s="14" t="s">
        <v>1863</v>
      </c>
      <c r="B234" s="15">
        <v>1</v>
      </c>
      <c r="C234" s="16" t="s">
        <v>4198</v>
      </c>
      <c r="D234" s="17" t="str">
        <f t="shared" si="26"/>
        <v>1lb</v>
      </c>
      <c r="E234" s="18" t="s">
        <v>5</v>
      </c>
      <c r="F234" s="19">
        <v>21.5</v>
      </c>
      <c r="G234" s="19">
        <f t="shared" si="24"/>
        <v>9.1374999999999993</v>
      </c>
      <c r="H234" s="1">
        <f t="shared" si="25"/>
        <v>21.5</v>
      </c>
      <c r="I234" s="21">
        <v>18</v>
      </c>
    </row>
    <row r="235" spans="1:9" ht="14" x14ac:dyDescent="0.15">
      <c r="A235" s="14" t="s">
        <v>1867</v>
      </c>
      <c r="B235" s="15">
        <v>1</v>
      </c>
      <c r="C235" s="16" t="s">
        <v>4202</v>
      </c>
      <c r="D235" s="17" t="str">
        <f t="shared" si="26"/>
        <v>5lb</v>
      </c>
      <c r="E235" s="18" t="s">
        <v>5</v>
      </c>
      <c r="F235" s="19">
        <v>78.5</v>
      </c>
      <c r="G235" s="19">
        <f t="shared" si="24"/>
        <v>33.362499999999997</v>
      </c>
      <c r="H235" s="1">
        <f t="shared" si="25"/>
        <v>78.5</v>
      </c>
      <c r="I235" s="21">
        <v>84</v>
      </c>
    </row>
    <row r="236" spans="1:9" ht="14" x14ac:dyDescent="0.15">
      <c r="A236" s="14" t="s">
        <v>1860</v>
      </c>
      <c r="B236" s="15">
        <v>1</v>
      </c>
      <c r="C236" s="16" t="s">
        <v>4195</v>
      </c>
      <c r="D236" s="17" t="str">
        <f t="shared" si="26"/>
        <v>5oz</v>
      </c>
      <c r="E236" s="18" t="s">
        <v>5</v>
      </c>
      <c r="F236" s="43">
        <v>8.6999999999999993</v>
      </c>
      <c r="G236" s="19">
        <f t="shared" si="24"/>
        <v>3.6974999999999998</v>
      </c>
      <c r="H236" s="1">
        <f t="shared" si="25"/>
        <v>8.6999999999999993</v>
      </c>
      <c r="I236" s="21">
        <v>6</v>
      </c>
    </row>
    <row r="237" spans="1:9" ht="14" x14ac:dyDescent="0.15">
      <c r="A237" s="14" t="s">
        <v>1864</v>
      </c>
      <c r="B237" s="15">
        <v>1</v>
      </c>
      <c r="C237" s="16" t="s">
        <v>4199</v>
      </c>
      <c r="D237" s="17" t="str">
        <f t="shared" si="26"/>
        <v>1lb</v>
      </c>
      <c r="E237" s="18" t="s">
        <v>5</v>
      </c>
      <c r="F237" s="19">
        <v>21.5</v>
      </c>
      <c r="G237" s="19">
        <f t="shared" si="24"/>
        <v>9.1374999999999993</v>
      </c>
      <c r="H237" s="1">
        <f t="shared" si="25"/>
        <v>21.5</v>
      </c>
      <c r="I237" s="21">
        <v>18</v>
      </c>
    </row>
    <row r="238" spans="1:9" ht="14" x14ac:dyDescent="0.15">
      <c r="A238" s="14" t="s">
        <v>1868</v>
      </c>
      <c r="B238" s="15">
        <v>1</v>
      </c>
      <c r="C238" s="16" t="s">
        <v>4203</v>
      </c>
      <c r="D238" s="17" t="str">
        <f t="shared" si="26"/>
        <v>5lb</v>
      </c>
      <c r="E238" s="18" t="s">
        <v>5</v>
      </c>
      <c r="F238" s="19">
        <v>78.5</v>
      </c>
      <c r="G238" s="19">
        <f t="shared" si="24"/>
        <v>33.362499999999997</v>
      </c>
      <c r="H238" s="1">
        <f t="shared" si="25"/>
        <v>78.5</v>
      </c>
      <c r="I238" s="21">
        <v>84</v>
      </c>
    </row>
    <row r="239" spans="1:9" ht="14" x14ac:dyDescent="0.15">
      <c r="A239" s="14" t="s">
        <v>1861</v>
      </c>
      <c r="B239" s="15">
        <v>1</v>
      </c>
      <c r="C239" s="16" t="s">
        <v>4196</v>
      </c>
      <c r="D239" s="17" t="str">
        <f t="shared" si="26"/>
        <v>5oz</v>
      </c>
      <c r="E239" s="18" t="s">
        <v>5</v>
      </c>
      <c r="F239" s="43">
        <v>8.6999999999999993</v>
      </c>
      <c r="G239" s="19">
        <f t="shared" si="24"/>
        <v>3.6974999999999998</v>
      </c>
      <c r="H239" s="1">
        <f t="shared" si="25"/>
        <v>8.6999999999999993</v>
      </c>
      <c r="I239" s="21">
        <v>6</v>
      </c>
    </row>
    <row r="240" spans="1:9" ht="14" x14ac:dyDescent="0.15">
      <c r="A240" s="14" t="s">
        <v>1865</v>
      </c>
      <c r="B240" s="15">
        <v>1</v>
      </c>
      <c r="C240" s="16" t="s">
        <v>4200</v>
      </c>
      <c r="D240" s="17" t="str">
        <f t="shared" si="26"/>
        <v>1lb</v>
      </c>
      <c r="E240" s="18" t="s">
        <v>5</v>
      </c>
      <c r="F240" s="19">
        <v>21.5</v>
      </c>
      <c r="G240" s="19">
        <f t="shared" si="24"/>
        <v>9.1374999999999993</v>
      </c>
      <c r="H240" s="1">
        <f t="shared" si="25"/>
        <v>21.5</v>
      </c>
      <c r="I240" s="21">
        <v>18</v>
      </c>
    </row>
    <row r="241" spans="1:9" ht="14" x14ac:dyDescent="0.15">
      <c r="A241" s="14" t="s">
        <v>1869</v>
      </c>
      <c r="B241" s="15">
        <v>1</v>
      </c>
      <c r="C241" s="16" t="s">
        <v>4204</v>
      </c>
      <c r="D241" s="17" t="str">
        <f t="shared" si="26"/>
        <v>5lb</v>
      </c>
      <c r="E241" s="18" t="s">
        <v>5</v>
      </c>
      <c r="F241" s="19">
        <v>78.5</v>
      </c>
      <c r="G241" s="19">
        <f t="shared" si="24"/>
        <v>33.362499999999997</v>
      </c>
      <c r="H241" s="1">
        <f t="shared" si="25"/>
        <v>78.5</v>
      </c>
      <c r="I241" s="21">
        <v>84</v>
      </c>
    </row>
    <row r="242" spans="1:9" ht="14" x14ac:dyDescent="0.15">
      <c r="A242" s="14" t="s">
        <v>1862</v>
      </c>
      <c r="B242" s="15">
        <v>1</v>
      </c>
      <c r="C242" s="16" t="s">
        <v>4197</v>
      </c>
      <c r="D242" s="17" t="str">
        <f t="shared" si="26"/>
        <v>5oz</v>
      </c>
      <c r="E242" s="18" t="s">
        <v>5</v>
      </c>
      <c r="F242" s="43">
        <v>10.35</v>
      </c>
      <c r="G242" s="19">
        <f t="shared" si="24"/>
        <v>4.3987499999999997</v>
      </c>
      <c r="H242" s="1">
        <f t="shared" si="25"/>
        <v>10.35</v>
      </c>
      <c r="I242" s="21">
        <v>6</v>
      </c>
    </row>
    <row r="243" spans="1:9" ht="14" x14ac:dyDescent="0.15">
      <c r="A243" s="14" t="s">
        <v>1866</v>
      </c>
      <c r="B243" s="15">
        <v>1</v>
      </c>
      <c r="C243" s="16" t="s">
        <v>4201</v>
      </c>
      <c r="D243" s="17" t="str">
        <f t="shared" si="26"/>
        <v>1lb</v>
      </c>
      <c r="E243" s="18" t="s">
        <v>5</v>
      </c>
      <c r="F243" s="19">
        <v>26.8</v>
      </c>
      <c r="G243" s="19">
        <f t="shared" si="24"/>
        <v>11.39</v>
      </c>
      <c r="H243" s="1">
        <f t="shared" si="25"/>
        <v>26.8</v>
      </c>
      <c r="I243" s="21">
        <v>18</v>
      </c>
    </row>
    <row r="244" spans="1:9" ht="14" x14ac:dyDescent="0.15">
      <c r="A244" s="14" t="s">
        <v>1870</v>
      </c>
      <c r="B244" s="15">
        <v>1</v>
      </c>
      <c r="C244" s="16" t="s">
        <v>4205</v>
      </c>
      <c r="D244" s="17" t="str">
        <f t="shared" si="26"/>
        <v>5lb</v>
      </c>
      <c r="E244" s="18" t="s">
        <v>5</v>
      </c>
      <c r="F244" s="19">
        <v>104.8</v>
      </c>
      <c r="G244" s="19">
        <f t="shared" si="24"/>
        <v>44.54</v>
      </c>
      <c r="H244" s="1">
        <f t="shared" si="25"/>
        <v>104.8</v>
      </c>
      <c r="I244" s="21">
        <v>84</v>
      </c>
    </row>
    <row r="245" spans="1:9" ht="14" x14ac:dyDescent="0.15">
      <c r="A245" s="14" t="s">
        <v>135</v>
      </c>
      <c r="B245" s="15">
        <v>1</v>
      </c>
      <c r="C245" s="16" t="s">
        <v>3386</v>
      </c>
      <c r="D245" s="17" t="str">
        <f t="shared" si="26"/>
        <v>10X10</v>
      </c>
      <c r="E245" s="18" t="s">
        <v>5</v>
      </c>
      <c r="F245" s="19">
        <v>17.05</v>
      </c>
      <c r="G245" s="19">
        <f t="shared" si="24"/>
        <v>7.2462499999999999</v>
      </c>
      <c r="H245" s="1">
        <f t="shared" si="25"/>
        <v>17.05</v>
      </c>
      <c r="I245" s="21">
        <v>18</v>
      </c>
    </row>
    <row r="246" spans="1:9" ht="14" x14ac:dyDescent="0.15">
      <c r="A246" s="14" t="s">
        <v>136</v>
      </c>
      <c r="B246" s="15">
        <v>1</v>
      </c>
      <c r="C246" s="16" t="s">
        <v>3386</v>
      </c>
      <c r="D246" s="17" t="str">
        <f t="shared" si="26"/>
        <v>FULL</v>
      </c>
      <c r="E246" s="18" t="s">
        <v>5</v>
      </c>
      <c r="F246" s="19">
        <v>98.5</v>
      </c>
      <c r="G246" s="19">
        <f t="shared" si="24"/>
        <v>41.862499999999997</v>
      </c>
      <c r="H246" s="1">
        <f t="shared" si="25"/>
        <v>98.5</v>
      </c>
      <c r="I246" s="26">
        <v>128</v>
      </c>
    </row>
    <row r="247" spans="1:9" ht="14" x14ac:dyDescent="0.15">
      <c r="A247" s="14" t="s">
        <v>137</v>
      </c>
      <c r="B247" s="15">
        <v>1</v>
      </c>
      <c r="C247" s="16" t="s">
        <v>3386</v>
      </c>
      <c r="D247" s="17" t="str">
        <f t="shared" si="26"/>
        <v>17x20</v>
      </c>
      <c r="E247" s="18" t="s">
        <v>5</v>
      </c>
      <c r="F247" s="19">
        <v>50.65</v>
      </c>
      <c r="G247" s="19">
        <f t="shared" si="24"/>
        <v>21.526249999999997</v>
      </c>
      <c r="H247" s="1">
        <f t="shared" si="25"/>
        <v>50.65</v>
      </c>
      <c r="I247" s="21">
        <v>64</v>
      </c>
    </row>
    <row r="248" spans="1:9" ht="14" x14ac:dyDescent="0.15">
      <c r="A248" s="14" t="s">
        <v>138</v>
      </c>
      <c r="B248" s="15">
        <v>1</v>
      </c>
      <c r="C248" s="16" t="s">
        <v>33</v>
      </c>
      <c r="D248" s="17" t="str">
        <f t="shared" si="26"/>
        <v>10X10</v>
      </c>
      <c r="E248" s="18" t="s">
        <v>5</v>
      </c>
      <c r="F248" s="43">
        <v>20.399999999999999</v>
      </c>
      <c r="G248" s="19">
        <f t="shared" si="24"/>
        <v>8.67</v>
      </c>
      <c r="H248" s="43">
        <v>20.399999999999999</v>
      </c>
      <c r="I248" s="21">
        <v>12</v>
      </c>
    </row>
    <row r="249" spans="1:9" ht="14" x14ac:dyDescent="0.15">
      <c r="A249" s="14" t="s">
        <v>139</v>
      </c>
      <c r="B249" s="15">
        <v>1</v>
      </c>
      <c r="C249" s="16" t="s">
        <v>33</v>
      </c>
      <c r="D249" s="17" t="str">
        <f t="shared" si="26"/>
        <v>17x20</v>
      </c>
      <c r="E249" s="18" t="s">
        <v>5</v>
      </c>
      <c r="F249" s="19">
        <v>58.85</v>
      </c>
      <c r="G249" s="19">
        <f t="shared" si="24"/>
        <v>25.01125</v>
      </c>
      <c r="H249" s="1">
        <f t="shared" ref="H249:H280" si="27">B249*F249</f>
        <v>58.85</v>
      </c>
      <c r="I249" s="21">
        <v>44</v>
      </c>
    </row>
    <row r="250" spans="1:9" ht="14" x14ac:dyDescent="0.15">
      <c r="A250" s="14" t="s">
        <v>32</v>
      </c>
      <c r="B250" s="15">
        <v>1</v>
      </c>
      <c r="C250" s="16" t="s">
        <v>33</v>
      </c>
      <c r="D250" s="17" t="s">
        <v>26</v>
      </c>
      <c r="E250" s="18" t="s">
        <v>5</v>
      </c>
      <c r="F250" s="19">
        <v>58.85</v>
      </c>
      <c r="G250" s="19">
        <f t="shared" si="24"/>
        <v>25.01125</v>
      </c>
      <c r="H250" s="1">
        <f t="shared" si="27"/>
        <v>58.85</v>
      </c>
      <c r="I250" s="21">
        <v>44</v>
      </c>
    </row>
    <row r="251" spans="1:9" ht="14" x14ac:dyDescent="0.15">
      <c r="A251" s="14" t="s">
        <v>1478</v>
      </c>
      <c r="B251" s="15">
        <v>1</v>
      </c>
      <c r="C251" s="16" t="s">
        <v>3894</v>
      </c>
      <c r="D251" s="17" t="str">
        <f t="shared" ref="D251:D267" si="28">VLOOKUP(RIGHT(A251,4),N:O,2,0)</f>
        <v>Tube</v>
      </c>
      <c r="E251" s="18" t="s">
        <v>5700</v>
      </c>
      <c r="F251" s="19">
        <v>31.05</v>
      </c>
      <c r="G251" s="19">
        <f t="shared" si="24"/>
        <v>13.196249999999999</v>
      </c>
      <c r="H251" s="1">
        <f t="shared" si="27"/>
        <v>31.05</v>
      </c>
      <c r="I251" s="21">
        <v>4</v>
      </c>
    </row>
    <row r="252" spans="1:9" ht="14" x14ac:dyDescent="0.15">
      <c r="A252" s="14" t="s">
        <v>1479</v>
      </c>
      <c r="B252" s="15">
        <v>1</v>
      </c>
      <c r="C252" s="16" t="s">
        <v>3895</v>
      </c>
      <c r="D252" s="17" t="str">
        <f t="shared" si="28"/>
        <v>Tube</v>
      </c>
      <c r="E252" s="18" t="s">
        <v>5700</v>
      </c>
      <c r="F252" s="19">
        <v>31.05</v>
      </c>
      <c r="G252" s="19">
        <f t="shared" si="24"/>
        <v>13.196249999999999</v>
      </c>
      <c r="H252" s="1">
        <f t="shared" si="27"/>
        <v>31.05</v>
      </c>
      <c r="I252" s="21">
        <v>4</v>
      </c>
    </row>
    <row r="253" spans="1:9" ht="14" x14ac:dyDescent="0.15">
      <c r="A253" s="14" t="s">
        <v>1649</v>
      </c>
      <c r="B253" s="15">
        <v>1</v>
      </c>
      <c r="C253" s="16" t="s">
        <v>4064</v>
      </c>
      <c r="D253" s="17" t="str">
        <f t="shared" si="28"/>
        <v>1lb</v>
      </c>
      <c r="E253" s="18" t="s">
        <v>5705</v>
      </c>
      <c r="F253" s="19">
        <v>32.950000000000003</v>
      </c>
      <c r="G253" s="19">
        <f t="shared" si="24"/>
        <v>14.00375</v>
      </c>
      <c r="H253" s="1">
        <f t="shared" si="27"/>
        <v>32.950000000000003</v>
      </c>
      <c r="I253" s="21">
        <v>18</v>
      </c>
    </row>
    <row r="254" spans="1:9" ht="14" x14ac:dyDescent="0.15">
      <c r="A254" s="14" t="s">
        <v>1871</v>
      </c>
      <c r="B254" s="15">
        <v>1</v>
      </c>
      <c r="C254" s="16" t="s">
        <v>4206</v>
      </c>
      <c r="D254" s="17" t="str">
        <f t="shared" si="28"/>
        <v>5oz</v>
      </c>
      <c r="E254" s="18" t="s">
        <v>5</v>
      </c>
      <c r="F254" s="43">
        <v>8.6999999999999993</v>
      </c>
      <c r="G254" s="19">
        <f t="shared" si="24"/>
        <v>3.6974999999999998</v>
      </c>
      <c r="H254" s="1">
        <f t="shared" si="27"/>
        <v>8.6999999999999993</v>
      </c>
      <c r="I254" s="21">
        <v>6</v>
      </c>
    </row>
    <row r="255" spans="1:9" ht="14" x14ac:dyDescent="0.15">
      <c r="A255" s="14" t="s">
        <v>1875</v>
      </c>
      <c r="B255" s="15">
        <v>1</v>
      </c>
      <c r="C255" s="16" t="s">
        <v>4210</v>
      </c>
      <c r="D255" s="17" t="str">
        <f t="shared" si="28"/>
        <v>1lb</v>
      </c>
      <c r="E255" s="18" t="s">
        <v>5</v>
      </c>
      <c r="F255" s="19">
        <v>21.5</v>
      </c>
      <c r="G255" s="19">
        <f t="shared" si="24"/>
        <v>9.1374999999999993</v>
      </c>
      <c r="H255" s="1">
        <f t="shared" si="27"/>
        <v>21.5</v>
      </c>
      <c r="I255" s="21">
        <v>18</v>
      </c>
    </row>
    <row r="256" spans="1:9" ht="14" x14ac:dyDescent="0.15">
      <c r="A256" s="14" t="s">
        <v>1879</v>
      </c>
      <c r="B256" s="15">
        <v>1</v>
      </c>
      <c r="C256" s="16" t="s">
        <v>4214</v>
      </c>
      <c r="D256" s="17" t="str">
        <f t="shared" si="28"/>
        <v>5lb</v>
      </c>
      <c r="E256" s="18" t="s">
        <v>5</v>
      </c>
      <c r="F256" s="19">
        <v>78.5</v>
      </c>
      <c r="G256" s="19">
        <f t="shared" si="24"/>
        <v>33.362499999999997</v>
      </c>
      <c r="H256" s="1">
        <f t="shared" si="27"/>
        <v>78.5</v>
      </c>
      <c r="I256" s="21">
        <v>84</v>
      </c>
    </row>
    <row r="257" spans="1:9" ht="14" x14ac:dyDescent="0.15">
      <c r="A257" s="14" t="s">
        <v>1872</v>
      </c>
      <c r="B257" s="15">
        <v>1</v>
      </c>
      <c r="C257" s="16" t="s">
        <v>4207</v>
      </c>
      <c r="D257" s="17" t="str">
        <f t="shared" si="28"/>
        <v>5oz</v>
      </c>
      <c r="E257" s="18" t="s">
        <v>5</v>
      </c>
      <c r="F257" s="43">
        <v>8.6999999999999993</v>
      </c>
      <c r="G257" s="19">
        <f t="shared" si="24"/>
        <v>3.6974999999999998</v>
      </c>
      <c r="H257" s="1">
        <f t="shared" si="27"/>
        <v>8.6999999999999993</v>
      </c>
      <c r="I257" s="21">
        <v>6</v>
      </c>
    </row>
    <row r="258" spans="1:9" ht="14" x14ac:dyDescent="0.15">
      <c r="A258" s="14" t="s">
        <v>1876</v>
      </c>
      <c r="B258" s="15">
        <v>1</v>
      </c>
      <c r="C258" s="16" t="s">
        <v>4211</v>
      </c>
      <c r="D258" s="17" t="str">
        <f t="shared" si="28"/>
        <v>1lb</v>
      </c>
      <c r="E258" s="18" t="s">
        <v>5</v>
      </c>
      <c r="F258" s="19">
        <v>21.5</v>
      </c>
      <c r="G258" s="19">
        <f t="shared" si="24"/>
        <v>9.1374999999999993</v>
      </c>
      <c r="H258" s="1">
        <f t="shared" si="27"/>
        <v>21.5</v>
      </c>
      <c r="I258" s="21">
        <v>18</v>
      </c>
    </row>
    <row r="259" spans="1:9" ht="14" x14ac:dyDescent="0.15">
      <c r="A259" s="14" t="s">
        <v>1880</v>
      </c>
      <c r="B259" s="15">
        <v>1</v>
      </c>
      <c r="C259" s="16" t="s">
        <v>4215</v>
      </c>
      <c r="D259" s="17" t="str">
        <f t="shared" si="28"/>
        <v>5lb</v>
      </c>
      <c r="E259" s="18" t="s">
        <v>5</v>
      </c>
      <c r="F259" s="19">
        <v>78.5</v>
      </c>
      <c r="G259" s="19">
        <f t="shared" si="24"/>
        <v>33.362499999999997</v>
      </c>
      <c r="H259" s="1">
        <f t="shared" si="27"/>
        <v>78.5</v>
      </c>
      <c r="I259" s="21">
        <v>84</v>
      </c>
    </row>
    <row r="260" spans="1:9" ht="14" x14ac:dyDescent="0.15">
      <c r="A260" s="14" t="s">
        <v>1873</v>
      </c>
      <c r="B260" s="15">
        <v>1</v>
      </c>
      <c r="C260" s="16" t="s">
        <v>4208</v>
      </c>
      <c r="D260" s="17" t="str">
        <f t="shared" si="28"/>
        <v>5oz</v>
      </c>
      <c r="E260" s="18" t="s">
        <v>5</v>
      </c>
      <c r="F260" s="43">
        <v>8.6999999999999993</v>
      </c>
      <c r="G260" s="19">
        <f t="shared" si="24"/>
        <v>3.6974999999999998</v>
      </c>
      <c r="H260" s="1">
        <f t="shared" si="27"/>
        <v>8.6999999999999993</v>
      </c>
      <c r="I260" s="21">
        <v>6</v>
      </c>
    </row>
    <row r="261" spans="1:9" ht="14" x14ac:dyDescent="0.15">
      <c r="A261" s="14" t="s">
        <v>1877</v>
      </c>
      <c r="B261" s="15">
        <v>1</v>
      </c>
      <c r="C261" s="16" t="s">
        <v>4212</v>
      </c>
      <c r="D261" s="17" t="str">
        <f t="shared" si="28"/>
        <v>1lb</v>
      </c>
      <c r="E261" s="18" t="s">
        <v>5</v>
      </c>
      <c r="F261" s="19">
        <v>21.5</v>
      </c>
      <c r="G261" s="19">
        <f t="shared" si="24"/>
        <v>9.1374999999999993</v>
      </c>
      <c r="H261" s="1">
        <f t="shared" si="27"/>
        <v>21.5</v>
      </c>
      <c r="I261" s="21">
        <v>18</v>
      </c>
    </row>
    <row r="262" spans="1:9" ht="14" x14ac:dyDescent="0.15">
      <c r="A262" s="14" t="s">
        <v>1881</v>
      </c>
      <c r="B262" s="15">
        <v>1</v>
      </c>
      <c r="C262" s="16" t="s">
        <v>4216</v>
      </c>
      <c r="D262" s="17" t="str">
        <f t="shared" si="28"/>
        <v>5lb</v>
      </c>
      <c r="E262" s="18" t="s">
        <v>5</v>
      </c>
      <c r="F262" s="19">
        <v>78.5</v>
      </c>
      <c r="G262" s="19">
        <f t="shared" si="24"/>
        <v>33.362499999999997</v>
      </c>
      <c r="H262" s="1">
        <f t="shared" si="27"/>
        <v>78.5</v>
      </c>
      <c r="I262" s="21">
        <v>84</v>
      </c>
    </row>
    <row r="263" spans="1:9" ht="14" x14ac:dyDescent="0.15">
      <c r="A263" s="14" t="s">
        <v>1874</v>
      </c>
      <c r="B263" s="15">
        <v>1</v>
      </c>
      <c r="C263" s="16" t="s">
        <v>4209</v>
      </c>
      <c r="D263" s="17" t="str">
        <f t="shared" si="28"/>
        <v>5oz</v>
      </c>
      <c r="E263" s="18" t="s">
        <v>5</v>
      </c>
      <c r="F263" s="43">
        <v>10.35</v>
      </c>
      <c r="G263" s="19">
        <f t="shared" ref="G263:G294" si="29">F263*0.425</f>
        <v>4.3987499999999997</v>
      </c>
      <c r="H263" s="1">
        <f t="shared" si="27"/>
        <v>10.35</v>
      </c>
      <c r="I263" s="21">
        <v>6</v>
      </c>
    </row>
    <row r="264" spans="1:9" ht="14" x14ac:dyDescent="0.15">
      <c r="A264" s="14" t="s">
        <v>1878</v>
      </c>
      <c r="B264" s="15">
        <v>1</v>
      </c>
      <c r="C264" s="16" t="s">
        <v>4213</v>
      </c>
      <c r="D264" s="17" t="str">
        <f t="shared" si="28"/>
        <v>1lb</v>
      </c>
      <c r="E264" s="18" t="s">
        <v>5</v>
      </c>
      <c r="F264" s="19">
        <v>26.8</v>
      </c>
      <c r="G264" s="19">
        <f t="shared" si="29"/>
        <v>11.39</v>
      </c>
      <c r="H264" s="1">
        <f t="shared" si="27"/>
        <v>26.8</v>
      </c>
      <c r="I264" s="21">
        <v>18</v>
      </c>
    </row>
    <row r="265" spans="1:9" ht="14" x14ac:dyDescent="0.15">
      <c r="A265" s="14" t="s">
        <v>1882</v>
      </c>
      <c r="B265" s="15">
        <v>1</v>
      </c>
      <c r="C265" s="16" t="s">
        <v>4217</v>
      </c>
      <c r="D265" s="17" t="str">
        <f t="shared" si="28"/>
        <v>5lb</v>
      </c>
      <c r="E265" s="18" t="s">
        <v>5</v>
      </c>
      <c r="F265" s="19">
        <v>104.8</v>
      </c>
      <c r="G265" s="19">
        <f t="shared" si="29"/>
        <v>44.54</v>
      </c>
      <c r="H265" s="1">
        <f t="shared" si="27"/>
        <v>104.8</v>
      </c>
      <c r="I265" s="21">
        <v>84</v>
      </c>
    </row>
    <row r="266" spans="1:9" ht="14" x14ac:dyDescent="0.15">
      <c r="A266" s="14" t="s">
        <v>140</v>
      </c>
      <c r="B266" s="15">
        <v>1</v>
      </c>
      <c r="C266" s="16" t="s">
        <v>3387</v>
      </c>
      <c r="D266" s="17" t="str">
        <f t="shared" si="28"/>
        <v>10X10</v>
      </c>
      <c r="E266" s="18" t="s">
        <v>5</v>
      </c>
      <c r="F266" s="19">
        <v>17.05</v>
      </c>
      <c r="G266" s="19">
        <f t="shared" si="29"/>
        <v>7.2462499999999999</v>
      </c>
      <c r="H266" s="1">
        <f t="shared" si="27"/>
        <v>17.05</v>
      </c>
      <c r="I266" s="21">
        <v>18</v>
      </c>
    </row>
    <row r="267" spans="1:9" ht="14" x14ac:dyDescent="0.15">
      <c r="A267" s="14" t="s">
        <v>141</v>
      </c>
      <c r="B267" s="15">
        <v>1</v>
      </c>
      <c r="C267" s="16" t="s">
        <v>3387</v>
      </c>
      <c r="D267" s="17" t="str">
        <f t="shared" si="28"/>
        <v>FULL</v>
      </c>
      <c r="E267" s="18" t="s">
        <v>5</v>
      </c>
      <c r="F267" s="19">
        <v>98.5</v>
      </c>
      <c r="G267" s="19">
        <f t="shared" si="29"/>
        <v>41.862499999999997</v>
      </c>
      <c r="H267" s="1">
        <f t="shared" si="27"/>
        <v>98.5</v>
      </c>
      <c r="I267" s="26">
        <v>128</v>
      </c>
    </row>
    <row r="268" spans="1:9" ht="14" x14ac:dyDescent="0.15">
      <c r="A268" s="14" t="s">
        <v>142</v>
      </c>
      <c r="B268" s="15">
        <v>1</v>
      </c>
      <c r="C268" s="16" t="s">
        <v>3387</v>
      </c>
      <c r="D268" s="17" t="s">
        <v>26</v>
      </c>
      <c r="E268" s="18" t="s">
        <v>5</v>
      </c>
      <c r="F268" s="19">
        <v>50.65</v>
      </c>
      <c r="G268" s="19">
        <f t="shared" si="29"/>
        <v>21.526249999999997</v>
      </c>
      <c r="H268" s="1">
        <f t="shared" si="27"/>
        <v>50.65</v>
      </c>
      <c r="I268" s="21">
        <v>64</v>
      </c>
    </row>
    <row r="269" spans="1:9" ht="14" x14ac:dyDescent="0.15">
      <c r="A269" s="14" t="s">
        <v>143</v>
      </c>
      <c r="B269" s="15">
        <v>1</v>
      </c>
      <c r="C269" s="16" t="s">
        <v>3388</v>
      </c>
      <c r="D269" s="17" t="str">
        <f>VLOOKUP(RIGHT(A269,4),N:O,2,0)</f>
        <v>10X10</v>
      </c>
      <c r="E269" s="18" t="s">
        <v>5</v>
      </c>
      <c r="F269" s="19">
        <v>20.399999999999999</v>
      </c>
      <c r="G269" s="19">
        <f t="shared" si="29"/>
        <v>8.67</v>
      </c>
      <c r="H269" s="1">
        <f t="shared" si="27"/>
        <v>20.399999999999999</v>
      </c>
      <c r="I269" s="21">
        <v>12</v>
      </c>
    </row>
    <row r="270" spans="1:9" ht="14" x14ac:dyDescent="0.15">
      <c r="A270" s="14" t="s">
        <v>144</v>
      </c>
      <c r="B270" s="15">
        <v>1</v>
      </c>
      <c r="C270" s="16" t="s">
        <v>3388</v>
      </c>
      <c r="D270" s="17" t="str">
        <f>VLOOKUP(RIGHT(A270,4),N:O,2,0)</f>
        <v>17x20</v>
      </c>
      <c r="E270" s="18" t="s">
        <v>5</v>
      </c>
      <c r="F270" s="19">
        <v>58.85</v>
      </c>
      <c r="G270" s="19">
        <f t="shared" si="29"/>
        <v>25.01125</v>
      </c>
      <c r="H270" s="1">
        <f t="shared" si="27"/>
        <v>58.85</v>
      </c>
      <c r="I270" s="21">
        <v>44</v>
      </c>
    </row>
    <row r="271" spans="1:9" ht="14" x14ac:dyDescent="0.15">
      <c r="A271" s="14" t="s">
        <v>1480</v>
      </c>
      <c r="B271" s="15">
        <v>1</v>
      </c>
      <c r="C271" s="16" t="s">
        <v>3896</v>
      </c>
      <c r="D271" s="17" t="str">
        <f>VLOOKUP(RIGHT(A271,4),N:O,2,0)</f>
        <v>Tube</v>
      </c>
      <c r="E271" s="18" t="s">
        <v>5700</v>
      </c>
      <c r="F271" s="19">
        <v>31.05</v>
      </c>
      <c r="G271" s="19">
        <f t="shared" si="29"/>
        <v>13.196249999999999</v>
      </c>
      <c r="H271" s="1">
        <f t="shared" si="27"/>
        <v>31.05</v>
      </c>
      <c r="I271" s="21">
        <v>4</v>
      </c>
    </row>
    <row r="272" spans="1:9" ht="14" x14ac:dyDescent="0.15">
      <c r="A272" s="14" t="s">
        <v>1481</v>
      </c>
      <c r="B272" s="15">
        <v>1</v>
      </c>
      <c r="C272" s="16" t="s">
        <v>3897</v>
      </c>
      <c r="D272" s="17" t="str">
        <f>VLOOKUP(RIGHT(A272,4),N:O,2,0)</f>
        <v>Tube</v>
      </c>
      <c r="E272" s="18" t="s">
        <v>5700</v>
      </c>
      <c r="F272" s="19">
        <v>31.05</v>
      </c>
      <c r="G272" s="19">
        <f t="shared" si="29"/>
        <v>13.196249999999999</v>
      </c>
      <c r="H272" s="1">
        <f t="shared" si="27"/>
        <v>31.05</v>
      </c>
      <c r="I272" s="21">
        <v>4</v>
      </c>
    </row>
    <row r="273" spans="1:9" ht="14" x14ac:dyDescent="0.15">
      <c r="A273" s="14" t="s">
        <v>1650</v>
      </c>
      <c r="B273" s="15">
        <v>1</v>
      </c>
      <c r="C273" s="16" t="s">
        <v>4065</v>
      </c>
      <c r="D273" s="17" t="str">
        <f>VLOOKUP(RIGHT(A273,4),N:O,2,0)</f>
        <v>1lb</v>
      </c>
      <c r="E273" s="18" t="s">
        <v>5705</v>
      </c>
      <c r="F273" s="19">
        <v>32.950000000000003</v>
      </c>
      <c r="G273" s="19">
        <f t="shared" si="29"/>
        <v>14.00375</v>
      </c>
      <c r="H273" s="1">
        <f t="shared" si="27"/>
        <v>32.950000000000003</v>
      </c>
      <c r="I273" s="21">
        <v>18</v>
      </c>
    </row>
    <row r="274" spans="1:9" ht="14" x14ac:dyDescent="0.15">
      <c r="A274" s="14" t="s">
        <v>1883</v>
      </c>
      <c r="B274" s="15">
        <v>1</v>
      </c>
      <c r="C274" s="16" t="s">
        <v>5870</v>
      </c>
      <c r="D274" s="17" t="s">
        <v>30</v>
      </c>
      <c r="E274" s="18" t="s">
        <v>5</v>
      </c>
      <c r="F274" s="43">
        <v>8.6999999999999993</v>
      </c>
      <c r="G274" s="19">
        <f t="shared" si="29"/>
        <v>3.6974999999999998</v>
      </c>
      <c r="H274" s="1">
        <f t="shared" si="27"/>
        <v>8.6999999999999993</v>
      </c>
      <c r="I274" s="21">
        <v>6</v>
      </c>
    </row>
    <row r="275" spans="1:9" ht="14" x14ac:dyDescent="0.15">
      <c r="A275" s="14" t="s">
        <v>1887</v>
      </c>
      <c r="B275" s="15">
        <v>1</v>
      </c>
      <c r="C275" s="16" t="s">
        <v>4221</v>
      </c>
      <c r="D275" s="17" t="str">
        <f t="shared" ref="D275:D297" si="30">VLOOKUP(RIGHT(A275,4),N:O,2,0)</f>
        <v>1lb</v>
      </c>
      <c r="E275" s="18" t="s">
        <v>5</v>
      </c>
      <c r="F275" s="19">
        <v>21.5</v>
      </c>
      <c r="G275" s="19">
        <f t="shared" si="29"/>
        <v>9.1374999999999993</v>
      </c>
      <c r="H275" s="1">
        <f t="shared" si="27"/>
        <v>21.5</v>
      </c>
      <c r="I275" s="21">
        <v>18</v>
      </c>
    </row>
    <row r="276" spans="1:9" ht="14" x14ac:dyDescent="0.15">
      <c r="A276" s="14" t="s">
        <v>1891</v>
      </c>
      <c r="B276" s="15">
        <v>1</v>
      </c>
      <c r="C276" s="16" t="s">
        <v>4225</v>
      </c>
      <c r="D276" s="17" t="str">
        <f t="shared" si="30"/>
        <v>5lb</v>
      </c>
      <c r="E276" s="18" t="s">
        <v>5</v>
      </c>
      <c r="F276" s="19">
        <v>78.5</v>
      </c>
      <c r="G276" s="19">
        <f t="shared" si="29"/>
        <v>33.362499999999997</v>
      </c>
      <c r="H276" s="1">
        <f t="shared" si="27"/>
        <v>78.5</v>
      </c>
      <c r="I276" s="21">
        <v>84</v>
      </c>
    </row>
    <row r="277" spans="1:9" ht="14" x14ac:dyDescent="0.15">
      <c r="A277" s="14" t="s">
        <v>1884</v>
      </c>
      <c r="B277" s="15">
        <v>1</v>
      </c>
      <c r="C277" s="16" t="s">
        <v>4218</v>
      </c>
      <c r="D277" s="17" t="str">
        <f t="shared" si="30"/>
        <v>5oz</v>
      </c>
      <c r="E277" s="18" t="s">
        <v>5</v>
      </c>
      <c r="F277" s="43">
        <v>8.6999999999999993</v>
      </c>
      <c r="G277" s="19">
        <f t="shared" si="29"/>
        <v>3.6974999999999998</v>
      </c>
      <c r="H277" s="1">
        <f t="shared" si="27"/>
        <v>8.6999999999999993</v>
      </c>
      <c r="I277" s="21">
        <v>6</v>
      </c>
    </row>
    <row r="278" spans="1:9" ht="14" x14ac:dyDescent="0.15">
      <c r="A278" s="14" t="s">
        <v>1888</v>
      </c>
      <c r="B278" s="15">
        <v>1</v>
      </c>
      <c r="C278" s="16" t="s">
        <v>4222</v>
      </c>
      <c r="D278" s="17" t="str">
        <f t="shared" si="30"/>
        <v>1lb</v>
      </c>
      <c r="E278" s="18" t="s">
        <v>5</v>
      </c>
      <c r="F278" s="19">
        <v>21.5</v>
      </c>
      <c r="G278" s="19">
        <f t="shared" si="29"/>
        <v>9.1374999999999993</v>
      </c>
      <c r="H278" s="1">
        <f t="shared" si="27"/>
        <v>21.5</v>
      </c>
      <c r="I278" s="21">
        <v>18</v>
      </c>
    </row>
    <row r="279" spans="1:9" ht="14" x14ac:dyDescent="0.15">
      <c r="A279" s="14" t="s">
        <v>1892</v>
      </c>
      <c r="B279" s="15">
        <v>1</v>
      </c>
      <c r="C279" s="16" t="s">
        <v>4226</v>
      </c>
      <c r="D279" s="17" t="str">
        <f t="shared" si="30"/>
        <v>5lb</v>
      </c>
      <c r="E279" s="18" t="s">
        <v>5</v>
      </c>
      <c r="F279" s="19">
        <v>78.5</v>
      </c>
      <c r="G279" s="19">
        <f t="shared" si="29"/>
        <v>33.362499999999997</v>
      </c>
      <c r="H279" s="1">
        <f t="shared" si="27"/>
        <v>78.5</v>
      </c>
      <c r="I279" s="21">
        <v>84</v>
      </c>
    </row>
    <row r="280" spans="1:9" ht="14" x14ac:dyDescent="0.15">
      <c r="A280" s="14" t="s">
        <v>1885</v>
      </c>
      <c r="B280" s="15">
        <v>1</v>
      </c>
      <c r="C280" s="16" t="s">
        <v>4219</v>
      </c>
      <c r="D280" s="17" t="str">
        <f t="shared" si="30"/>
        <v>5oz</v>
      </c>
      <c r="E280" s="18" t="s">
        <v>5</v>
      </c>
      <c r="F280" s="43">
        <v>8.6999999999999993</v>
      </c>
      <c r="G280" s="19">
        <f t="shared" si="29"/>
        <v>3.6974999999999998</v>
      </c>
      <c r="H280" s="1">
        <f t="shared" si="27"/>
        <v>8.6999999999999993</v>
      </c>
      <c r="I280" s="21">
        <v>6</v>
      </c>
    </row>
    <row r="281" spans="1:9" ht="14" x14ac:dyDescent="0.15">
      <c r="A281" s="14" t="s">
        <v>1889</v>
      </c>
      <c r="B281" s="15">
        <v>1</v>
      </c>
      <c r="C281" s="16" t="s">
        <v>4223</v>
      </c>
      <c r="D281" s="17" t="str">
        <f t="shared" si="30"/>
        <v>1lb</v>
      </c>
      <c r="E281" s="18" t="s">
        <v>5</v>
      </c>
      <c r="F281" s="19">
        <v>21.5</v>
      </c>
      <c r="G281" s="19">
        <f t="shared" si="29"/>
        <v>9.1374999999999993</v>
      </c>
      <c r="H281" s="1">
        <f t="shared" ref="H281:H297" si="31">B281*F281</f>
        <v>21.5</v>
      </c>
      <c r="I281" s="21">
        <v>18</v>
      </c>
    </row>
    <row r="282" spans="1:9" ht="14" x14ac:dyDescent="0.15">
      <c r="A282" s="14" t="s">
        <v>1893</v>
      </c>
      <c r="B282" s="15">
        <v>1</v>
      </c>
      <c r="C282" s="16" t="s">
        <v>4227</v>
      </c>
      <c r="D282" s="17" t="str">
        <f t="shared" si="30"/>
        <v>5lb</v>
      </c>
      <c r="E282" s="18" t="s">
        <v>5</v>
      </c>
      <c r="F282" s="19">
        <v>78.5</v>
      </c>
      <c r="G282" s="19">
        <f t="shared" si="29"/>
        <v>33.362499999999997</v>
      </c>
      <c r="H282" s="1">
        <f t="shared" si="31"/>
        <v>78.5</v>
      </c>
      <c r="I282" s="21">
        <v>84</v>
      </c>
    </row>
    <row r="283" spans="1:9" ht="14" x14ac:dyDescent="0.15">
      <c r="A283" s="14" t="s">
        <v>1747</v>
      </c>
      <c r="B283" s="15">
        <v>1</v>
      </c>
      <c r="C283" s="16" t="s">
        <v>4082</v>
      </c>
      <c r="D283" s="17" t="str">
        <f t="shared" si="30"/>
        <v>4oz</v>
      </c>
      <c r="E283" s="18" t="s">
        <v>5700</v>
      </c>
      <c r="F283" s="19">
        <v>32.700000000000003</v>
      </c>
      <c r="G283" s="19">
        <f t="shared" si="29"/>
        <v>13.897500000000001</v>
      </c>
      <c r="H283" s="1">
        <f t="shared" si="31"/>
        <v>32.700000000000003</v>
      </c>
      <c r="I283" s="21">
        <v>5</v>
      </c>
    </row>
    <row r="284" spans="1:9" ht="14" x14ac:dyDescent="0.15">
      <c r="A284" s="14" t="s">
        <v>1748</v>
      </c>
      <c r="B284" s="15">
        <v>1</v>
      </c>
      <c r="C284" s="16" t="s">
        <v>4083</v>
      </c>
      <c r="D284" s="17" t="str">
        <f t="shared" si="30"/>
        <v>1lb</v>
      </c>
      <c r="E284" s="18" t="s">
        <v>5700</v>
      </c>
      <c r="F284" s="19">
        <v>102.5</v>
      </c>
      <c r="G284" s="19">
        <f t="shared" si="29"/>
        <v>43.5625</v>
      </c>
      <c r="H284" s="1">
        <f t="shared" si="31"/>
        <v>102.5</v>
      </c>
      <c r="I284" s="21">
        <v>18</v>
      </c>
    </row>
    <row r="285" spans="1:9" ht="14" x14ac:dyDescent="0.15">
      <c r="A285" s="14" t="s">
        <v>1886</v>
      </c>
      <c r="B285" s="15">
        <v>1</v>
      </c>
      <c r="C285" s="16" t="s">
        <v>4220</v>
      </c>
      <c r="D285" s="17" t="str">
        <f t="shared" si="30"/>
        <v>5oz</v>
      </c>
      <c r="E285" s="18" t="s">
        <v>5</v>
      </c>
      <c r="F285" s="43">
        <v>10.35</v>
      </c>
      <c r="G285" s="19">
        <f t="shared" si="29"/>
        <v>4.3987499999999997</v>
      </c>
      <c r="H285" s="1">
        <f t="shared" si="31"/>
        <v>10.35</v>
      </c>
      <c r="I285" s="21">
        <v>6</v>
      </c>
    </row>
    <row r="286" spans="1:9" ht="14" x14ac:dyDescent="0.15">
      <c r="A286" s="14" t="s">
        <v>1890</v>
      </c>
      <c r="B286" s="15">
        <v>1</v>
      </c>
      <c r="C286" s="16" t="s">
        <v>4224</v>
      </c>
      <c r="D286" s="17" t="str">
        <f t="shared" si="30"/>
        <v>1lb</v>
      </c>
      <c r="E286" s="18" t="s">
        <v>5</v>
      </c>
      <c r="F286" s="19">
        <v>26.8</v>
      </c>
      <c r="G286" s="19">
        <f t="shared" si="29"/>
        <v>11.39</v>
      </c>
      <c r="H286" s="1">
        <f t="shared" si="31"/>
        <v>26.8</v>
      </c>
      <c r="I286" s="21">
        <v>18</v>
      </c>
    </row>
    <row r="287" spans="1:9" ht="14" x14ac:dyDescent="0.15">
      <c r="A287" s="14" t="s">
        <v>1894</v>
      </c>
      <c r="B287" s="15">
        <v>1</v>
      </c>
      <c r="C287" s="16" t="s">
        <v>4228</v>
      </c>
      <c r="D287" s="17" t="str">
        <f t="shared" si="30"/>
        <v>5lb</v>
      </c>
      <c r="E287" s="18" t="s">
        <v>5</v>
      </c>
      <c r="F287" s="19">
        <v>104.8</v>
      </c>
      <c r="G287" s="19">
        <f t="shared" si="29"/>
        <v>44.54</v>
      </c>
      <c r="H287" s="1">
        <f t="shared" si="31"/>
        <v>104.8</v>
      </c>
      <c r="I287" s="21">
        <v>84</v>
      </c>
    </row>
    <row r="288" spans="1:9" ht="14" x14ac:dyDescent="0.15">
      <c r="A288" s="14" t="s">
        <v>145</v>
      </c>
      <c r="B288" s="15">
        <v>1</v>
      </c>
      <c r="C288" s="16" t="s">
        <v>3389</v>
      </c>
      <c r="D288" s="17" t="str">
        <f t="shared" si="30"/>
        <v>10X10</v>
      </c>
      <c r="E288" s="18" t="s">
        <v>5</v>
      </c>
      <c r="F288" s="19">
        <v>17.05</v>
      </c>
      <c r="G288" s="19">
        <f t="shared" si="29"/>
        <v>7.2462499999999999</v>
      </c>
      <c r="H288" s="1">
        <f t="shared" si="31"/>
        <v>17.05</v>
      </c>
      <c r="I288" s="21">
        <v>18</v>
      </c>
    </row>
    <row r="289" spans="1:9" ht="14" x14ac:dyDescent="0.15">
      <c r="A289" s="14" t="s">
        <v>146</v>
      </c>
      <c r="B289" s="15">
        <v>1</v>
      </c>
      <c r="C289" s="16" t="s">
        <v>3389</v>
      </c>
      <c r="D289" s="17" t="str">
        <f t="shared" si="30"/>
        <v>FULL</v>
      </c>
      <c r="E289" s="18" t="s">
        <v>5</v>
      </c>
      <c r="F289" s="19">
        <v>98.5</v>
      </c>
      <c r="G289" s="19">
        <f t="shared" si="29"/>
        <v>41.862499999999997</v>
      </c>
      <c r="H289" s="1">
        <f t="shared" si="31"/>
        <v>98.5</v>
      </c>
      <c r="I289" s="26">
        <v>128</v>
      </c>
    </row>
    <row r="290" spans="1:9" ht="14" x14ac:dyDescent="0.15">
      <c r="A290" s="14" t="s">
        <v>147</v>
      </c>
      <c r="B290" s="15">
        <v>1</v>
      </c>
      <c r="C290" s="16" t="s">
        <v>3389</v>
      </c>
      <c r="D290" s="17" t="str">
        <f t="shared" si="30"/>
        <v>17x20</v>
      </c>
      <c r="E290" s="18" t="s">
        <v>5</v>
      </c>
      <c r="F290" s="19">
        <v>50.65</v>
      </c>
      <c r="G290" s="19">
        <f t="shared" si="29"/>
        <v>21.526249999999997</v>
      </c>
      <c r="H290" s="1">
        <f t="shared" si="31"/>
        <v>50.65</v>
      </c>
      <c r="I290" s="21">
        <v>64</v>
      </c>
    </row>
    <row r="291" spans="1:9" ht="14" x14ac:dyDescent="0.15">
      <c r="A291" s="14" t="s">
        <v>148</v>
      </c>
      <c r="B291" s="15">
        <v>1</v>
      </c>
      <c r="C291" s="16" t="s">
        <v>3390</v>
      </c>
      <c r="D291" s="17" t="str">
        <f t="shared" si="30"/>
        <v>10X10</v>
      </c>
      <c r="E291" s="18" t="s">
        <v>5</v>
      </c>
      <c r="F291" s="19">
        <v>21.55</v>
      </c>
      <c r="G291" s="19">
        <f t="shared" si="29"/>
        <v>9.1587499999999995</v>
      </c>
      <c r="H291" s="1">
        <f t="shared" si="31"/>
        <v>21.55</v>
      </c>
      <c r="I291" s="21">
        <v>18</v>
      </c>
    </row>
    <row r="292" spans="1:9" ht="14" x14ac:dyDescent="0.15">
      <c r="A292" s="14" t="s">
        <v>149</v>
      </c>
      <c r="B292" s="15">
        <v>1</v>
      </c>
      <c r="C292" s="16" t="s">
        <v>3390</v>
      </c>
      <c r="D292" s="17" t="str">
        <f t="shared" si="30"/>
        <v>FULL</v>
      </c>
      <c r="E292" s="18" t="s">
        <v>5</v>
      </c>
      <c r="F292" s="19">
        <v>124.45</v>
      </c>
      <c r="G292" s="19">
        <f t="shared" si="29"/>
        <v>52.891249999999999</v>
      </c>
      <c r="H292" s="1">
        <f t="shared" si="31"/>
        <v>124.45</v>
      </c>
      <c r="I292" s="26">
        <v>128</v>
      </c>
    </row>
    <row r="293" spans="1:9" ht="14" x14ac:dyDescent="0.15">
      <c r="A293" s="14" t="s">
        <v>150</v>
      </c>
      <c r="B293" s="15">
        <v>1</v>
      </c>
      <c r="C293" s="16" t="s">
        <v>3390</v>
      </c>
      <c r="D293" s="17" t="str">
        <f t="shared" si="30"/>
        <v>17x20</v>
      </c>
      <c r="E293" s="18" t="s">
        <v>5</v>
      </c>
      <c r="F293" s="19">
        <v>64</v>
      </c>
      <c r="G293" s="19">
        <f t="shared" si="29"/>
        <v>27.2</v>
      </c>
      <c r="H293" s="1">
        <f t="shared" si="31"/>
        <v>64</v>
      </c>
      <c r="I293" s="21">
        <v>64</v>
      </c>
    </row>
    <row r="294" spans="1:9" ht="14" x14ac:dyDescent="0.15">
      <c r="A294" s="14" t="s">
        <v>151</v>
      </c>
      <c r="B294" s="15">
        <v>1</v>
      </c>
      <c r="C294" s="16" t="s">
        <v>3391</v>
      </c>
      <c r="D294" s="17" t="str">
        <f t="shared" si="30"/>
        <v>10X10</v>
      </c>
      <c r="E294" s="18" t="s">
        <v>5</v>
      </c>
      <c r="F294" s="19">
        <v>20.399999999999999</v>
      </c>
      <c r="G294" s="19">
        <f t="shared" si="29"/>
        <v>8.67</v>
      </c>
      <c r="H294" s="1">
        <f t="shared" si="31"/>
        <v>20.399999999999999</v>
      </c>
      <c r="I294" s="21">
        <v>12</v>
      </c>
    </row>
    <row r="295" spans="1:9" ht="14" x14ac:dyDescent="0.15">
      <c r="A295" s="14" t="s">
        <v>152</v>
      </c>
      <c r="B295" s="15">
        <v>1</v>
      </c>
      <c r="C295" s="16" t="s">
        <v>3391</v>
      </c>
      <c r="D295" s="17" t="str">
        <f t="shared" si="30"/>
        <v>17x20</v>
      </c>
      <c r="E295" s="18" t="s">
        <v>5</v>
      </c>
      <c r="F295" s="19">
        <v>58.85</v>
      </c>
      <c r="G295" s="19">
        <f t="shared" ref="G295:G297" si="32">F295*0.425</f>
        <v>25.01125</v>
      </c>
      <c r="H295" s="1">
        <f t="shared" si="31"/>
        <v>58.85</v>
      </c>
      <c r="I295" s="21">
        <v>44</v>
      </c>
    </row>
    <row r="296" spans="1:9" ht="14" x14ac:dyDescent="0.15">
      <c r="A296" s="14" t="s">
        <v>153</v>
      </c>
      <c r="B296" s="15">
        <v>1</v>
      </c>
      <c r="C296" s="16" t="s">
        <v>3392</v>
      </c>
      <c r="D296" s="17" t="str">
        <f t="shared" si="30"/>
        <v>10X10</v>
      </c>
      <c r="E296" s="18" t="s">
        <v>5</v>
      </c>
      <c r="F296" s="19">
        <v>23.25</v>
      </c>
      <c r="G296" s="19">
        <f t="shared" si="32"/>
        <v>9.8812499999999996</v>
      </c>
      <c r="H296" s="1">
        <f t="shared" si="31"/>
        <v>23.25</v>
      </c>
      <c r="I296" s="21">
        <v>12</v>
      </c>
    </row>
    <row r="297" spans="1:9" ht="14" x14ac:dyDescent="0.15">
      <c r="A297" s="14" t="s">
        <v>154</v>
      </c>
      <c r="B297" s="15">
        <v>1</v>
      </c>
      <c r="C297" s="16" t="s">
        <v>3392</v>
      </c>
      <c r="D297" s="17" t="str">
        <f t="shared" si="30"/>
        <v>17x20</v>
      </c>
      <c r="E297" s="18" t="s">
        <v>5</v>
      </c>
      <c r="F297" s="19">
        <v>67.150000000000006</v>
      </c>
      <c r="G297" s="19">
        <f t="shared" si="32"/>
        <v>28.53875</v>
      </c>
      <c r="H297" s="1">
        <f t="shared" si="31"/>
        <v>67.150000000000006</v>
      </c>
      <c r="I297" s="21">
        <v>44</v>
      </c>
    </row>
    <row r="298" spans="1:9" x14ac:dyDescent="0.15">
      <c r="A298" s="75" t="s">
        <v>6597</v>
      </c>
      <c r="B298" s="76">
        <v>1</v>
      </c>
      <c r="C298" s="241" t="s">
        <v>6926</v>
      </c>
      <c r="D298" s="124" t="s">
        <v>5717</v>
      </c>
      <c r="E298" s="78"/>
      <c r="F298" s="79">
        <v>49.57</v>
      </c>
      <c r="G298" s="79">
        <v>49.57</v>
      </c>
      <c r="H298" s="79">
        <f>F298</f>
        <v>49.57</v>
      </c>
      <c r="I298" s="78">
        <v>176</v>
      </c>
    </row>
    <row r="299" spans="1:9" x14ac:dyDescent="0.15">
      <c r="A299" s="49" t="s">
        <v>6178</v>
      </c>
      <c r="B299" s="33">
        <v>1</v>
      </c>
      <c r="C299" s="16" t="s">
        <v>6179</v>
      </c>
      <c r="D299" s="118" t="s">
        <v>5819</v>
      </c>
      <c r="E299" s="18"/>
      <c r="F299" s="43">
        <v>26.08</v>
      </c>
      <c r="G299" s="19">
        <f t="shared" ref="G299:G324" si="33">F299*0.425</f>
        <v>11.084</v>
      </c>
      <c r="H299" s="43">
        <f>B299*F299</f>
        <v>26.08</v>
      </c>
      <c r="I299" s="18">
        <v>80</v>
      </c>
    </row>
    <row r="300" spans="1:9" ht="14" x14ac:dyDescent="0.15">
      <c r="A300" s="14" t="s">
        <v>1483</v>
      </c>
      <c r="B300" s="15">
        <v>1</v>
      </c>
      <c r="C300" s="16" t="s">
        <v>3899</v>
      </c>
      <c r="D300" s="17" t="str">
        <f>VLOOKUP(RIGHT(A300,4),N:O,2,0)</f>
        <v>Tube</v>
      </c>
      <c r="E300" s="18" t="s">
        <v>5700</v>
      </c>
      <c r="F300" s="19">
        <v>31.05</v>
      </c>
      <c r="G300" s="19">
        <f t="shared" si="33"/>
        <v>13.196249999999999</v>
      </c>
      <c r="H300" s="1">
        <f>B300*F300</f>
        <v>31.05</v>
      </c>
      <c r="I300" s="21">
        <v>4</v>
      </c>
    </row>
    <row r="301" spans="1:9" ht="14" x14ac:dyDescent="0.15">
      <c r="A301" s="14" t="s">
        <v>1484</v>
      </c>
      <c r="B301" s="15">
        <v>1</v>
      </c>
      <c r="C301" s="16" t="s">
        <v>3900</v>
      </c>
      <c r="D301" s="17" t="str">
        <f>VLOOKUP(RIGHT(A301,4),N:O,2,0)</f>
        <v>Tube</v>
      </c>
      <c r="E301" s="18" t="s">
        <v>5700</v>
      </c>
      <c r="F301" s="19">
        <v>31.05</v>
      </c>
      <c r="G301" s="19">
        <f t="shared" si="33"/>
        <v>13.196249999999999</v>
      </c>
      <c r="H301" s="1">
        <f>B301*F301</f>
        <v>31.05</v>
      </c>
      <c r="I301" s="21">
        <v>4</v>
      </c>
    </row>
    <row r="302" spans="1:9" x14ac:dyDescent="0.15">
      <c r="A302" s="51" t="s">
        <v>6673</v>
      </c>
      <c r="B302" s="33">
        <v>1</v>
      </c>
      <c r="C302" s="35" t="s">
        <v>6490</v>
      </c>
      <c r="D302" s="118" t="s">
        <v>6196</v>
      </c>
      <c r="E302" s="18"/>
      <c r="F302" s="43">
        <v>31.05</v>
      </c>
      <c r="G302" s="19">
        <f t="shared" si="33"/>
        <v>13.196249999999999</v>
      </c>
      <c r="H302" s="43">
        <f>F302</f>
        <v>31.05</v>
      </c>
      <c r="I302" s="18">
        <v>4</v>
      </c>
    </row>
    <row r="303" spans="1:9" ht="14" x14ac:dyDescent="0.15">
      <c r="A303" s="14" t="s">
        <v>1482</v>
      </c>
      <c r="B303" s="15">
        <v>1</v>
      </c>
      <c r="C303" s="16" t="s">
        <v>3898</v>
      </c>
      <c r="D303" s="17" t="str">
        <f>VLOOKUP(RIGHT(A303,4),N:O,2,0)</f>
        <v>Tube</v>
      </c>
      <c r="E303" s="18" t="s">
        <v>5700</v>
      </c>
      <c r="F303" s="19">
        <v>31.05</v>
      </c>
      <c r="G303" s="19">
        <f t="shared" si="33"/>
        <v>13.196249999999999</v>
      </c>
      <c r="H303" s="1">
        <f t="shared" ref="H303:H324" si="34">B303*F303</f>
        <v>31.05</v>
      </c>
      <c r="I303" s="21">
        <v>4</v>
      </c>
    </row>
    <row r="304" spans="1:9" ht="14" x14ac:dyDescent="0.15">
      <c r="A304" s="14" t="s">
        <v>1895</v>
      </c>
      <c r="B304" s="15">
        <v>1</v>
      </c>
      <c r="C304" s="16" t="s">
        <v>4229</v>
      </c>
      <c r="D304" s="17" t="s">
        <v>30</v>
      </c>
      <c r="E304" s="18" t="s">
        <v>5</v>
      </c>
      <c r="F304" s="43">
        <v>8.6999999999999993</v>
      </c>
      <c r="G304" s="19">
        <f t="shared" si="33"/>
        <v>3.6974999999999998</v>
      </c>
      <c r="H304" s="1">
        <f t="shared" si="34"/>
        <v>8.6999999999999993</v>
      </c>
      <c r="I304" s="21">
        <v>6</v>
      </c>
    </row>
    <row r="305" spans="1:9" ht="14" x14ac:dyDescent="0.15">
      <c r="A305" s="14" t="s">
        <v>1899</v>
      </c>
      <c r="B305" s="15">
        <v>1</v>
      </c>
      <c r="C305" s="16" t="s">
        <v>4233</v>
      </c>
      <c r="D305" s="17" t="str">
        <f t="shared" ref="D305:D324" si="35">VLOOKUP(RIGHT(A305,4),N:O,2,0)</f>
        <v>1lb</v>
      </c>
      <c r="E305" s="18" t="s">
        <v>5</v>
      </c>
      <c r="F305" s="19">
        <v>21.5</v>
      </c>
      <c r="G305" s="19">
        <f t="shared" si="33"/>
        <v>9.1374999999999993</v>
      </c>
      <c r="H305" s="1">
        <f t="shared" si="34"/>
        <v>21.5</v>
      </c>
      <c r="I305" s="21">
        <v>18</v>
      </c>
    </row>
    <row r="306" spans="1:9" ht="14" x14ac:dyDescent="0.15">
      <c r="A306" s="14" t="s">
        <v>1903</v>
      </c>
      <c r="B306" s="15">
        <v>1</v>
      </c>
      <c r="C306" s="16" t="s">
        <v>4237</v>
      </c>
      <c r="D306" s="17" t="str">
        <f t="shared" si="35"/>
        <v>5lb</v>
      </c>
      <c r="E306" s="18" t="s">
        <v>5</v>
      </c>
      <c r="F306" s="19">
        <v>78.5</v>
      </c>
      <c r="G306" s="19">
        <f t="shared" si="33"/>
        <v>33.362499999999997</v>
      </c>
      <c r="H306" s="1">
        <f t="shared" si="34"/>
        <v>78.5</v>
      </c>
      <c r="I306" s="21">
        <v>84</v>
      </c>
    </row>
    <row r="307" spans="1:9" ht="14" x14ac:dyDescent="0.15">
      <c r="A307" s="14" t="s">
        <v>1896</v>
      </c>
      <c r="B307" s="15">
        <v>1</v>
      </c>
      <c r="C307" s="16" t="s">
        <v>4230</v>
      </c>
      <c r="D307" s="17" t="str">
        <f t="shared" si="35"/>
        <v>5oz</v>
      </c>
      <c r="E307" s="18" t="s">
        <v>5</v>
      </c>
      <c r="F307" s="43">
        <v>8.6999999999999993</v>
      </c>
      <c r="G307" s="19">
        <f t="shared" si="33"/>
        <v>3.6974999999999998</v>
      </c>
      <c r="H307" s="1">
        <f t="shared" si="34"/>
        <v>8.6999999999999993</v>
      </c>
      <c r="I307" s="21">
        <v>6</v>
      </c>
    </row>
    <row r="308" spans="1:9" ht="14" x14ac:dyDescent="0.15">
      <c r="A308" s="14" t="s">
        <v>1900</v>
      </c>
      <c r="B308" s="15">
        <v>1</v>
      </c>
      <c r="C308" s="16" t="s">
        <v>4234</v>
      </c>
      <c r="D308" s="17" t="str">
        <f t="shared" si="35"/>
        <v>1lb</v>
      </c>
      <c r="E308" s="18" t="s">
        <v>5</v>
      </c>
      <c r="F308" s="19">
        <v>21.5</v>
      </c>
      <c r="G308" s="19">
        <f t="shared" si="33"/>
        <v>9.1374999999999993</v>
      </c>
      <c r="H308" s="1">
        <f t="shared" si="34"/>
        <v>21.5</v>
      </c>
      <c r="I308" s="21">
        <v>18</v>
      </c>
    </row>
    <row r="309" spans="1:9" ht="14" x14ac:dyDescent="0.15">
      <c r="A309" s="14" t="s">
        <v>1904</v>
      </c>
      <c r="B309" s="15">
        <v>1</v>
      </c>
      <c r="C309" s="16" t="s">
        <v>4238</v>
      </c>
      <c r="D309" s="17" t="str">
        <f t="shared" si="35"/>
        <v>5lb</v>
      </c>
      <c r="E309" s="18" t="s">
        <v>5</v>
      </c>
      <c r="F309" s="19">
        <v>78.5</v>
      </c>
      <c r="G309" s="19">
        <f t="shared" si="33"/>
        <v>33.362499999999997</v>
      </c>
      <c r="H309" s="1">
        <f t="shared" si="34"/>
        <v>78.5</v>
      </c>
      <c r="I309" s="21">
        <v>84</v>
      </c>
    </row>
    <row r="310" spans="1:9" ht="14" x14ac:dyDescent="0.15">
      <c r="A310" s="14" t="s">
        <v>1897</v>
      </c>
      <c r="B310" s="15">
        <v>1</v>
      </c>
      <c r="C310" s="16" t="s">
        <v>4231</v>
      </c>
      <c r="D310" s="17" t="str">
        <f t="shared" si="35"/>
        <v>5oz</v>
      </c>
      <c r="E310" s="18" t="s">
        <v>5</v>
      </c>
      <c r="F310" s="43">
        <v>8.6999999999999993</v>
      </c>
      <c r="G310" s="19">
        <f t="shared" si="33"/>
        <v>3.6974999999999998</v>
      </c>
      <c r="H310" s="1">
        <f t="shared" si="34"/>
        <v>8.6999999999999993</v>
      </c>
      <c r="I310" s="21">
        <v>6</v>
      </c>
    </row>
    <row r="311" spans="1:9" ht="14" x14ac:dyDescent="0.15">
      <c r="A311" s="14" t="s">
        <v>1901</v>
      </c>
      <c r="B311" s="15">
        <v>1</v>
      </c>
      <c r="C311" s="16" t="s">
        <v>4235</v>
      </c>
      <c r="D311" s="17" t="str">
        <f t="shared" si="35"/>
        <v>1lb</v>
      </c>
      <c r="E311" s="18" t="s">
        <v>5</v>
      </c>
      <c r="F311" s="19">
        <v>21.5</v>
      </c>
      <c r="G311" s="19">
        <f t="shared" si="33"/>
        <v>9.1374999999999993</v>
      </c>
      <c r="H311" s="1">
        <f t="shared" si="34"/>
        <v>21.5</v>
      </c>
      <c r="I311" s="21">
        <v>18</v>
      </c>
    </row>
    <row r="312" spans="1:9" ht="14" x14ac:dyDescent="0.15">
      <c r="A312" s="14" t="s">
        <v>1905</v>
      </c>
      <c r="B312" s="15">
        <v>1</v>
      </c>
      <c r="C312" s="16" t="s">
        <v>4239</v>
      </c>
      <c r="D312" s="17" t="str">
        <f t="shared" si="35"/>
        <v>5lb</v>
      </c>
      <c r="E312" s="18" t="s">
        <v>5</v>
      </c>
      <c r="F312" s="19">
        <v>78.5</v>
      </c>
      <c r="G312" s="19">
        <f t="shared" si="33"/>
        <v>33.362499999999997</v>
      </c>
      <c r="H312" s="1">
        <f t="shared" si="34"/>
        <v>78.5</v>
      </c>
      <c r="I312" s="21">
        <v>84</v>
      </c>
    </row>
    <row r="313" spans="1:9" ht="14" x14ac:dyDescent="0.15">
      <c r="A313" s="14" t="s">
        <v>1749</v>
      </c>
      <c r="B313" s="15">
        <v>1</v>
      </c>
      <c r="C313" s="16" t="s">
        <v>4084</v>
      </c>
      <c r="D313" s="17" t="str">
        <f t="shared" si="35"/>
        <v>4oz</v>
      </c>
      <c r="E313" s="18" t="s">
        <v>5700</v>
      </c>
      <c r="F313" s="19">
        <v>32.700000000000003</v>
      </c>
      <c r="G313" s="19">
        <f t="shared" si="33"/>
        <v>13.897500000000001</v>
      </c>
      <c r="H313" s="1">
        <f t="shared" si="34"/>
        <v>32.700000000000003</v>
      </c>
      <c r="I313" s="21">
        <v>5</v>
      </c>
    </row>
    <row r="314" spans="1:9" ht="14" x14ac:dyDescent="0.15">
      <c r="A314" s="14" t="s">
        <v>1750</v>
      </c>
      <c r="B314" s="15">
        <v>1</v>
      </c>
      <c r="C314" s="16" t="s">
        <v>4085</v>
      </c>
      <c r="D314" s="17" t="str">
        <f t="shared" si="35"/>
        <v>1lb</v>
      </c>
      <c r="E314" s="18" t="s">
        <v>5700</v>
      </c>
      <c r="F314" s="19">
        <v>102.5</v>
      </c>
      <c r="G314" s="19">
        <f t="shared" si="33"/>
        <v>43.5625</v>
      </c>
      <c r="H314" s="1">
        <f t="shared" si="34"/>
        <v>102.5</v>
      </c>
      <c r="I314" s="21">
        <v>18</v>
      </c>
    </row>
    <row r="315" spans="1:9" ht="14" x14ac:dyDescent="0.15">
      <c r="A315" s="14" t="s">
        <v>1898</v>
      </c>
      <c r="B315" s="15">
        <v>1</v>
      </c>
      <c r="C315" s="16" t="s">
        <v>4232</v>
      </c>
      <c r="D315" s="17" t="str">
        <f t="shared" si="35"/>
        <v>5oz</v>
      </c>
      <c r="E315" s="18" t="s">
        <v>5</v>
      </c>
      <c r="F315" s="43">
        <v>10.35</v>
      </c>
      <c r="G315" s="19">
        <f t="shared" si="33"/>
        <v>4.3987499999999997</v>
      </c>
      <c r="H315" s="1">
        <f t="shared" si="34"/>
        <v>10.35</v>
      </c>
      <c r="I315" s="21">
        <v>6</v>
      </c>
    </row>
    <row r="316" spans="1:9" ht="14" x14ac:dyDescent="0.15">
      <c r="A316" s="14" t="s">
        <v>1902</v>
      </c>
      <c r="B316" s="15">
        <v>1</v>
      </c>
      <c r="C316" s="16" t="s">
        <v>4236</v>
      </c>
      <c r="D316" s="17" t="str">
        <f t="shared" si="35"/>
        <v>1lb</v>
      </c>
      <c r="E316" s="18" t="s">
        <v>5</v>
      </c>
      <c r="F316" s="19">
        <v>26.8</v>
      </c>
      <c r="G316" s="19">
        <f t="shared" si="33"/>
        <v>11.39</v>
      </c>
      <c r="H316" s="1">
        <f t="shared" si="34"/>
        <v>26.8</v>
      </c>
      <c r="I316" s="21">
        <v>18</v>
      </c>
    </row>
    <row r="317" spans="1:9" ht="14" x14ac:dyDescent="0.15">
      <c r="A317" s="14" t="s">
        <v>1906</v>
      </c>
      <c r="B317" s="15">
        <v>1</v>
      </c>
      <c r="C317" s="16" t="s">
        <v>4240</v>
      </c>
      <c r="D317" s="17" t="str">
        <f t="shared" si="35"/>
        <v>5lb</v>
      </c>
      <c r="E317" s="18" t="s">
        <v>5</v>
      </c>
      <c r="F317" s="19">
        <v>104.8</v>
      </c>
      <c r="G317" s="19">
        <f t="shared" si="33"/>
        <v>44.54</v>
      </c>
      <c r="H317" s="1">
        <f t="shared" si="34"/>
        <v>104.8</v>
      </c>
      <c r="I317" s="21">
        <v>84</v>
      </c>
    </row>
    <row r="318" spans="1:9" ht="14" x14ac:dyDescent="0.15">
      <c r="A318" s="14" t="s">
        <v>155</v>
      </c>
      <c r="B318" s="15">
        <v>1</v>
      </c>
      <c r="C318" s="16" t="s">
        <v>3393</v>
      </c>
      <c r="D318" s="17" t="str">
        <f t="shared" si="35"/>
        <v>10X10</v>
      </c>
      <c r="E318" s="18" t="s">
        <v>5</v>
      </c>
      <c r="F318" s="19">
        <v>17.05</v>
      </c>
      <c r="G318" s="19">
        <f t="shared" si="33"/>
        <v>7.2462499999999999</v>
      </c>
      <c r="H318" s="1">
        <f t="shared" si="34"/>
        <v>17.05</v>
      </c>
      <c r="I318" s="21">
        <v>18</v>
      </c>
    </row>
    <row r="319" spans="1:9" ht="14" x14ac:dyDescent="0.15">
      <c r="A319" s="14" t="s">
        <v>156</v>
      </c>
      <c r="B319" s="15">
        <v>1</v>
      </c>
      <c r="C319" s="16" t="s">
        <v>3393</v>
      </c>
      <c r="D319" s="17" t="str">
        <f t="shared" si="35"/>
        <v>FULL</v>
      </c>
      <c r="E319" s="18" t="s">
        <v>5</v>
      </c>
      <c r="F319" s="19">
        <v>98.5</v>
      </c>
      <c r="G319" s="19">
        <f t="shared" si="33"/>
        <v>41.862499999999997</v>
      </c>
      <c r="H319" s="1">
        <f t="shared" si="34"/>
        <v>98.5</v>
      </c>
      <c r="I319" s="26">
        <v>128</v>
      </c>
    </row>
    <row r="320" spans="1:9" ht="14" x14ac:dyDescent="0.15">
      <c r="A320" s="14" t="s">
        <v>157</v>
      </c>
      <c r="B320" s="15">
        <v>1</v>
      </c>
      <c r="C320" s="16" t="s">
        <v>3393</v>
      </c>
      <c r="D320" s="17" t="str">
        <f t="shared" si="35"/>
        <v>17x20</v>
      </c>
      <c r="E320" s="18" t="s">
        <v>5</v>
      </c>
      <c r="F320" s="19">
        <v>50.65</v>
      </c>
      <c r="G320" s="19">
        <f t="shared" si="33"/>
        <v>21.526249999999997</v>
      </c>
      <c r="H320" s="1">
        <f t="shared" si="34"/>
        <v>50.65</v>
      </c>
      <c r="I320" s="21">
        <v>64</v>
      </c>
    </row>
    <row r="321" spans="1:9" ht="14" x14ac:dyDescent="0.15">
      <c r="A321" s="14" t="s">
        <v>158</v>
      </c>
      <c r="B321" s="15">
        <v>1</v>
      </c>
      <c r="C321" s="16" t="s">
        <v>3394</v>
      </c>
      <c r="D321" s="17" t="str">
        <f t="shared" si="35"/>
        <v>10X10</v>
      </c>
      <c r="E321" s="18" t="s">
        <v>5</v>
      </c>
      <c r="F321" s="19">
        <v>20.399999999999999</v>
      </c>
      <c r="G321" s="19">
        <f t="shared" si="33"/>
        <v>8.67</v>
      </c>
      <c r="H321" s="1">
        <f t="shared" si="34"/>
        <v>20.399999999999999</v>
      </c>
      <c r="I321" s="21">
        <v>12</v>
      </c>
    </row>
    <row r="322" spans="1:9" ht="14" x14ac:dyDescent="0.15">
      <c r="A322" s="14" t="s">
        <v>159</v>
      </c>
      <c r="B322" s="15">
        <v>1</v>
      </c>
      <c r="C322" s="16" t="s">
        <v>3394</v>
      </c>
      <c r="D322" s="17" t="str">
        <f t="shared" si="35"/>
        <v>17x20</v>
      </c>
      <c r="E322" s="18" t="s">
        <v>5</v>
      </c>
      <c r="F322" s="19">
        <v>58.85</v>
      </c>
      <c r="G322" s="19">
        <f t="shared" si="33"/>
        <v>25.01125</v>
      </c>
      <c r="H322" s="1">
        <f t="shared" si="34"/>
        <v>58.85</v>
      </c>
      <c r="I322" s="21">
        <v>44</v>
      </c>
    </row>
    <row r="323" spans="1:9" ht="14" x14ac:dyDescent="0.15">
      <c r="A323" s="14" t="s">
        <v>1485</v>
      </c>
      <c r="B323" s="15">
        <v>1</v>
      </c>
      <c r="C323" s="16" t="s">
        <v>3901</v>
      </c>
      <c r="D323" s="17" t="str">
        <f t="shared" si="35"/>
        <v>Tube</v>
      </c>
      <c r="E323" s="18" t="s">
        <v>5700</v>
      </c>
      <c r="F323" s="19">
        <v>31.05</v>
      </c>
      <c r="G323" s="19">
        <f t="shared" si="33"/>
        <v>13.196249999999999</v>
      </c>
      <c r="H323" s="1">
        <f t="shared" si="34"/>
        <v>31.05</v>
      </c>
      <c r="I323" s="21">
        <v>4</v>
      </c>
    </row>
    <row r="324" spans="1:9" ht="14" x14ac:dyDescent="0.15">
      <c r="A324" s="14" t="s">
        <v>1486</v>
      </c>
      <c r="B324" s="15">
        <v>1</v>
      </c>
      <c r="C324" s="16" t="s">
        <v>3902</v>
      </c>
      <c r="D324" s="17" t="str">
        <f t="shared" si="35"/>
        <v>Tube</v>
      </c>
      <c r="E324" s="18" t="s">
        <v>5700</v>
      </c>
      <c r="F324" s="19">
        <v>31.05</v>
      </c>
      <c r="G324" s="19">
        <f t="shared" si="33"/>
        <v>13.196249999999999</v>
      </c>
      <c r="H324" s="1">
        <f t="shared" si="34"/>
        <v>31.05</v>
      </c>
      <c r="I324" s="21">
        <v>4</v>
      </c>
    </row>
    <row r="325" spans="1:9" x14ac:dyDescent="0.15">
      <c r="A325" s="75" t="s">
        <v>6605</v>
      </c>
      <c r="B325" s="76">
        <v>1</v>
      </c>
      <c r="C325" s="77" t="s">
        <v>6604</v>
      </c>
      <c r="D325" s="124" t="s">
        <v>5975</v>
      </c>
      <c r="E325" s="78"/>
      <c r="F325" s="79">
        <v>2.5499999999999998</v>
      </c>
      <c r="G325" s="79">
        <v>2.4500000000000002</v>
      </c>
      <c r="H325" s="79">
        <f>F325</f>
        <v>2.5499999999999998</v>
      </c>
      <c r="I325" s="78">
        <v>1</v>
      </c>
    </row>
    <row r="326" spans="1:9" ht="14" x14ac:dyDescent="0.15">
      <c r="A326" s="14" t="s">
        <v>1651</v>
      </c>
      <c r="B326" s="15">
        <v>1</v>
      </c>
      <c r="C326" s="16" t="s">
        <v>4066</v>
      </c>
      <c r="D326" s="17" t="str">
        <f t="shared" ref="D326:D357" si="36">VLOOKUP(RIGHT(A326,4),N:O,2,0)</f>
        <v>1lb</v>
      </c>
      <c r="E326" s="18" t="s">
        <v>5705</v>
      </c>
      <c r="F326" s="19">
        <v>32.950000000000003</v>
      </c>
      <c r="G326" s="19">
        <f t="shared" ref="G326:G357" si="37">F326*0.425</f>
        <v>14.00375</v>
      </c>
      <c r="H326" s="1">
        <f t="shared" ref="H326:H356" si="38">B326*F326</f>
        <v>32.950000000000003</v>
      </c>
      <c r="I326" s="21">
        <v>18</v>
      </c>
    </row>
    <row r="327" spans="1:9" ht="14" x14ac:dyDescent="0.15">
      <c r="A327" s="14" t="s">
        <v>1907</v>
      </c>
      <c r="B327" s="15">
        <v>1</v>
      </c>
      <c r="C327" s="16" t="s">
        <v>4241</v>
      </c>
      <c r="D327" s="17" t="str">
        <f t="shared" si="36"/>
        <v>5oz</v>
      </c>
      <c r="E327" s="18" t="s">
        <v>5</v>
      </c>
      <c r="F327" s="43">
        <v>8.6999999999999993</v>
      </c>
      <c r="G327" s="19">
        <f t="shared" si="37"/>
        <v>3.6974999999999998</v>
      </c>
      <c r="H327" s="1">
        <f t="shared" si="38"/>
        <v>8.6999999999999993</v>
      </c>
      <c r="I327" s="21">
        <v>6</v>
      </c>
    </row>
    <row r="328" spans="1:9" ht="14" x14ac:dyDescent="0.15">
      <c r="A328" s="14" t="s">
        <v>1911</v>
      </c>
      <c r="B328" s="15">
        <v>1</v>
      </c>
      <c r="C328" s="16" t="s">
        <v>4245</v>
      </c>
      <c r="D328" s="17" t="str">
        <f t="shared" si="36"/>
        <v>1lb</v>
      </c>
      <c r="E328" s="18" t="s">
        <v>5</v>
      </c>
      <c r="F328" s="19">
        <v>21.5</v>
      </c>
      <c r="G328" s="19">
        <f t="shared" si="37"/>
        <v>9.1374999999999993</v>
      </c>
      <c r="H328" s="1">
        <f t="shared" si="38"/>
        <v>21.5</v>
      </c>
      <c r="I328" s="21">
        <v>18</v>
      </c>
    </row>
    <row r="329" spans="1:9" ht="14" x14ac:dyDescent="0.15">
      <c r="A329" s="14" t="s">
        <v>1915</v>
      </c>
      <c r="B329" s="15">
        <v>1</v>
      </c>
      <c r="C329" s="16" t="s">
        <v>4249</v>
      </c>
      <c r="D329" s="17" t="str">
        <f t="shared" si="36"/>
        <v>5lb</v>
      </c>
      <c r="E329" s="18" t="s">
        <v>5</v>
      </c>
      <c r="F329" s="19">
        <v>78.5</v>
      </c>
      <c r="G329" s="19">
        <f t="shared" si="37"/>
        <v>33.362499999999997</v>
      </c>
      <c r="H329" s="1">
        <f t="shared" si="38"/>
        <v>78.5</v>
      </c>
      <c r="I329" s="21">
        <v>84</v>
      </c>
    </row>
    <row r="330" spans="1:9" ht="14" x14ac:dyDescent="0.15">
      <c r="A330" s="14" t="s">
        <v>1908</v>
      </c>
      <c r="B330" s="15">
        <v>1</v>
      </c>
      <c r="C330" s="16" t="s">
        <v>4242</v>
      </c>
      <c r="D330" s="17" t="str">
        <f t="shared" si="36"/>
        <v>5oz</v>
      </c>
      <c r="E330" s="18" t="s">
        <v>5</v>
      </c>
      <c r="F330" s="43">
        <v>8.6999999999999993</v>
      </c>
      <c r="G330" s="19">
        <f t="shared" si="37"/>
        <v>3.6974999999999998</v>
      </c>
      <c r="H330" s="1">
        <f t="shared" si="38"/>
        <v>8.6999999999999993</v>
      </c>
      <c r="I330" s="21">
        <v>6</v>
      </c>
    </row>
    <row r="331" spans="1:9" ht="14" x14ac:dyDescent="0.15">
      <c r="A331" s="14" t="s">
        <v>1912</v>
      </c>
      <c r="B331" s="15">
        <v>1</v>
      </c>
      <c r="C331" s="16" t="s">
        <v>4246</v>
      </c>
      <c r="D331" s="17" t="str">
        <f t="shared" si="36"/>
        <v>1lb</v>
      </c>
      <c r="E331" s="18" t="s">
        <v>5</v>
      </c>
      <c r="F331" s="19">
        <v>21.5</v>
      </c>
      <c r="G331" s="19">
        <f t="shared" si="37"/>
        <v>9.1374999999999993</v>
      </c>
      <c r="H331" s="1">
        <f t="shared" si="38"/>
        <v>21.5</v>
      </c>
      <c r="I331" s="21">
        <v>18</v>
      </c>
    </row>
    <row r="332" spans="1:9" ht="14" x14ac:dyDescent="0.15">
      <c r="A332" s="14" t="s">
        <v>1916</v>
      </c>
      <c r="B332" s="15">
        <v>1</v>
      </c>
      <c r="C332" s="16" t="s">
        <v>4250</v>
      </c>
      <c r="D332" s="17" t="str">
        <f t="shared" si="36"/>
        <v>5lb</v>
      </c>
      <c r="E332" s="18" t="s">
        <v>5</v>
      </c>
      <c r="F332" s="19">
        <v>78.5</v>
      </c>
      <c r="G332" s="19">
        <f t="shared" si="37"/>
        <v>33.362499999999997</v>
      </c>
      <c r="H332" s="1">
        <f t="shared" si="38"/>
        <v>78.5</v>
      </c>
      <c r="I332" s="21">
        <v>84</v>
      </c>
    </row>
    <row r="333" spans="1:9" ht="14" x14ac:dyDescent="0.15">
      <c r="A333" s="14" t="s">
        <v>1909</v>
      </c>
      <c r="B333" s="15">
        <v>1</v>
      </c>
      <c r="C333" s="16" t="s">
        <v>4243</v>
      </c>
      <c r="D333" s="17" t="str">
        <f t="shared" si="36"/>
        <v>5oz</v>
      </c>
      <c r="E333" s="18" t="s">
        <v>5</v>
      </c>
      <c r="F333" s="43">
        <v>8.6999999999999993</v>
      </c>
      <c r="G333" s="19">
        <f t="shared" si="37"/>
        <v>3.6974999999999998</v>
      </c>
      <c r="H333" s="1">
        <f t="shared" si="38"/>
        <v>8.6999999999999993</v>
      </c>
      <c r="I333" s="21">
        <v>6</v>
      </c>
    </row>
    <row r="334" spans="1:9" ht="14" x14ac:dyDescent="0.15">
      <c r="A334" s="14" t="s">
        <v>1913</v>
      </c>
      <c r="B334" s="15">
        <v>1</v>
      </c>
      <c r="C334" s="16" t="s">
        <v>4247</v>
      </c>
      <c r="D334" s="17" t="str">
        <f t="shared" si="36"/>
        <v>1lb</v>
      </c>
      <c r="E334" s="18" t="s">
        <v>5</v>
      </c>
      <c r="F334" s="19">
        <v>21.5</v>
      </c>
      <c r="G334" s="19">
        <f t="shared" si="37"/>
        <v>9.1374999999999993</v>
      </c>
      <c r="H334" s="1">
        <f t="shared" si="38"/>
        <v>21.5</v>
      </c>
      <c r="I334" s="21">
        <v>18</v>
      </c>
    </row>
    <row r="335" spans="1:9" ht="14" x14ac:dyDescent="0.15">
      <c r="A335" s="14" t="s">
        <v>1917</v>
      </c>
      <c r="B335" s="15">
        <v>1</v>
      </c>
      <c r="C335" s="16" t="s">
        <v>4251</v>
      </c>
      <c r="D335" s="17" t="str">
        <f t="shared" si="36"/>
        <v>5lb</v>
      </c>
      <c r="E335" s="18" t="s">
        <v>5</v>
      </c>
      <c r="F335" s="19">
        <v>78.5</v>
      </c>
      <c r="G335" s="19">
        <f t="shared" si="37"/>
        <v>33.362499999999997</v>
      </c>
      <c r="H335" s="1">
        <f t="shared" si="38"/>
        <v>78.5</v>
      </c>
      <c r="I335" s="21">
        <v>84</v>
      </c>
    </row>
    <row r="336" spans="1:9" ht="14" x14ac:dyDescent="0.15">
      <c r="A336" s="14" t="s">
        <v>1910</v>
      </c>
      <c r="B336" s="15">
        <v>1</v>
      </c>
      <c r="C336" s="16" t="s">
        <v>4244</v>
      </c>
      <c r="D336" s="17" t="str">
        <f t="shared" si="36"/>
        <v>5oz</v>
      </c>
      <c r="E336" s="18" t="s">
        <v>5</v>
      </c>
      <c r="F336" s="43">
        <v>10.35</v>
      </c>
      <c r="G336" s="19">
        <f t="shared" si="37"/>
        <v>4.3987499999999997</v>
      </c>
      <c r="H336" s="1">
        <f t="shared" si="38"/>
        <v>10.35</v>
      </c>
      <c r="I336" s="21">
        <v>6</v>
      </c>
    </row>
    <row r="337" spans="1:9" ht="14" x14ac:dyDescent="0.15">
      <c r="A337" s="14" t="s">
        <v>1914</v>
      </c>
      <c r="B337" s="15">
        <v>1</v>
      </c>
      <c r="C337" s="16" t="s">
        <v>4248</v>
      </c>
      <c r="D337" s="17" t="str">
        <f t="shared" si="36"/>
        <v>1lb</v>
      </c>
      <c r="E337" s="18" t="s">
        <v>5</v>
      </c>
      <c r="F337" s="19">
        <v>26.8</v>
      </c>
      <c r="G337" s="19">
        <f t="shared" si="37"/>
        <v>11.39</v>
      </c>
      <c r="H337" s="1">
        <f t="shared" si="38"/>
        <v>26.8</v>
      </c>
      <c r="I337" s="21">
        <v>18</v>
      </c>
    </row>
    <row r="338" spans="1:9" ht="14" x14ac:dyDescent="0.15">
      <c r="A338" s="14" t="s">
        <v>1918</v>
      </c>
      <c r="B338" s="15">
        <v>1</v>
      </c>
      <c r="C338" s="16" t="s">
        <v>4252</v>
      </c>
      <c r="D338" s="17" t="str">
        <f t="shared" si="36"/>
        <v>5lb</v>
      </c>
      <c r="E338" s="18" t="s">
        <v>5</v>
      </c>
      <c r="F338" s="19">
        <v>104.8</v>
      </c>
      <c r="G338" s="19">
        <f t="shared" si="37"/>
        <v>44.54</v>
      </c>
      <c r="H338" s="1">
        <f t="shared" si="38"/>
        <v>104.8</v>
      </c>
      <c r="I338" s="21">
        <v>84</v>
      </c>
    </row>
    <row r="339" spans="1:9" ht="14" x14ac:dyDescent="0.15">
      <c r="A339" s="14" t="s">
        <v>160</v>
      </c>
      <c r="B339" s="15">
        <v>1</v>
      </c>
      <c r="C339" s="16" t="s">
        <v>3395</v>
      </c>
      <c r="D339" s="17" t="str">
        <f t="shared" si="36"/>
        <v>10X10</v>
      </c>
      <c r="E339" s="18" t="s">
        <v>5</v>
      </c>
      <c r="F339" s="19">
        <v>17.05</v>
      </c>
      <c r="G339" s="19">
        <f t="shared" si="37"/>
        <v>7.2462499999999999</v>
      </c>
      <c r="H339" s="1">
        <f t="shared" si="38"/>
        <v>17.05</v>
      </c>
      <c r="I339" s="21">
        <v>18</v>
      </c>
    </row>
    <row r="340" spans="1:9" ht="14" x14ac:dyDescent="0.15">
      <c r="A340" s="14" t="s">
        <v>161</v>
      </c>
      <c r="B340" s="15">
        <v>1</v>
      </c>
      <c r="C340" s="16" t="s">
        <v>3395</v>
      </c>
      <c r="D340" s="17" t="str">
        <f t="shared" si="36"/>
        <v>FULL</v>
      </c>
      <c r="E340" s="18" t="s">
        <v>5</v>
      </c>
      <c r="F340" s="19">
        <v>98.5</v>
      </c>
      <c r="G340" s="19">
        <f t="shared" si="37"/>
        <v>41.862499999999997</v>
      </c>
      <c r="H340" s="1">
        <f t="shared" si="38"/>
        <v>98.5</v>
      </c>
      <c r="I340" s="26">
        <v>128</v>
      </c>
    </row>
    <row r="341" spans="1:9" ht="14" x14ac:dyDescent="0.15">
      <c r="A341" s="14" t="s">
        <v>162</v>
      </c>
      <c r="B341" s="15">
        <v>1</v>
      </c>
      <c r="C341" s="16" t="s">
        <v>3395</v>
      </c>
      <c r="D341" s="17" t="str">
        <f t="shared" si="36"/>
        <v>17x20</v>
      </c>
      <c r="E341" s="18" t="s">
        <v>5</v>
      </c>
      <c r="F341" s="19">
        <v>50.65</v>
      </c>
      <c r="G341" s="19">
        <f t="shared" si="37"/>
        <v>21.526249999999997</v>
      </c>
      <c r="H341" s="1">
        <f t="shared" si="38"/>
        <v>50.65</v>
      </c>
      <c r="I341" s="21">
        <v>64</v>
      </c>
    </row>
    <row r="342" spans="1:9" ht="14" x14ac:dyDescent="0.15">
      <c r="A342" s="14" t="s">
        <v>163</v>
      </c>
      <c r="B342" s="15">
        <v>1</v>
      </c>
      <c r="C342" s="16" t="s">
        <v>3396</v>
      </c>
      <c r="D342" s="17" t="str">
        <f t="shared" si="36"/>
        <v>10X10</v>
      </c>
      <c r="E342" s="18" t="s">
        <v>5</v>
      </c>
      <c r="F342" s="19">
        <v>20.399999999999999</v>
      </c>
      <c r="G342" s="19">
        <f t="shared" si="37"/>
        <v>8.67</v>
      </c>
      <c r="H342" s="1">
        <f t="shared" si="38"/>
        <v>20.399999999999999</v>
      </c>
      <c r="I342" s="21">
        <v>12</v>
      </c>
    </row>
    <row r="343" spans="1:9" ht="14" x14ac:dyDescent="0.15">
      <c r="A343" s="14" t="s">
        <v>164</v>
      </c>
      <c r="B343" s="15">
        <v>1</v>
      </c>
      <c r="C343" s="16" t="s">
        <v>3396</v>
      </c>
      <c r="D343" s="17" t="str">
        <f t="shared" si="36"/>
        <v>17x20</v>
      </c>
      <c r="E343" s="18" t="s">
        <v>5</v>
      </c>
      <c r="F343" s="19">
        <v>58.85</v>
      </c>
      <c r="G343" s="19">
        <f t="shared" si="37"/>
        <v>25.01125</v>
      </c>
      <c r="H343" s="1">
        <f t="shared" si="38"/>
        <v>58.85</v>
      </c>
      <c r="I343" s="21">
        <v>44</v>
      </c>
    </row>
    <row r="344" spans="1:9" ht="14" x14ac:dyDescent="0.15">
      <c r="A344" s="14" t="s">
        <v>1488</v>
      </c>
      <c r="B344" s="15">
        <v>1</v>
      </c>
      <c r="C344" s="16" t="s">
        <v>3904</v>
      </c>
      <c r="D344" s="17" t="str">
        <f t="shared" si="36"/>
        <v>Tube</v>
      </c>
      <c r="E344" s="18" t="s">
        <v>5700</v>
      </c>
      <c r="F344" s="19">
        <v>31.05</v>
      </c>
      <c r="G344" s="19">
        <f t="shared" si="37"/>
        <v>13.196249999999999</v>
      </c>
      <c r="H344" s="1">
        <f t="shared" si="38"/>
        <v>31.05</v>
      </c>
      <c r="I344" s="21">
        <v>4</v>
      </c>
    </row>
    <row r="345" spans="1:9" ht="14" x14ac:dyDescent="0.15">
      <c r="A345" s="14" t="s">
        <v>1489</v>
      </c>
      <c r="B345" s="15">
        <v>1</v>
      </c>
      <c r="C345" s="16" t="s">
        <v>3905</v>
      </c>
      <c r="D345" s="17" t="str">
        <f t="shared" si="36"/>
        <v>Tube</v>
      </c>
      <c r="E345" s="18" t="s">
        <v>5700</v>
      </c>
      <c r="F345" s="19">
        <v>31.05</v>
      </c>
      <c r="G345" s="19">
        <f t="shared" si="37"/>
        <v>13.196249999999999</v>
      </c>
      <c r="H345" s="1">
        <f t="shared" si="38"/>
        <v>31.05</v>
      </c>
      <c r="I345" s="21">
        <v>4</v>
      </c>
    </row>
    <row r="346" spans="1:9" ht="14" x14ac:dyDescent="0.15">
      <c r="A346" s="14" t="s">
        <v>1487</v>
      </c>
      <c r="B346" s="15">
        <v>1</v>
      </c>
      <c r="C346" s="16" t="s">
        <v>3903</v>
      </c>
      <c r="D346" s="17" t="str">
        <f t="shared" si="36"/>
        <v>Tube</v>
      </c>
      <c r="E346" s="18" t="s">
        <v>5700</v>
      </c>
      <c r="F346" s="19">
        <v>31.05</v>
      </c>
      <c r="G346" s="19">
        <f t="shared" si="37"/>
        <v>13.196249999999999</v>
      </c>
      <c r="H346" s="1">
        <f t="shared" si="38"/>
        <v>31.05</v>
      </c>
      <c r="I346" s="21">
        <v>4</v>
      </c>
    </row>
    <row r="347" spans="1:9" ht="14" x14ac:dyDescent="0.15">
      <c r="A347" s="14" t="s">
        <v>1652</v>
      </c>
      <c r="B347" s="15">
        <v>1</v>
      </c>
      <c r="C347" s="16" t="s">
        <v>4067</v>
      </c>
      <c r="D347" s="17" t="str">
        <f t="shared" si="36"/>
        <v>1lb</v>
      </c>
      <c r="E347" s="18" t="s">
        <v>5705</v>
      </c>
      <c r="F347" s="19">
        <v>32.950000000000003</v>
      </c>
      <c r="G347" s="19">
        <f t="shared" si="37"/>
        <v>14.00375</v>
      </c>
      <c r="H347" s="1">
        <f t="shared" si="38"/>
        <v>32.950000000000003</v>
      </c>
      <c r="I347" s="21">
        <v>18</v>
      </c>
    </row>
    <row r="348" spans="1:9" ht="14" x14ac:dyDescent="0.15">
      <c r="A348" s="14" t="s">
        <v>1919</v>
      </c>
      <c r="B348" s="15">
        <v>1</v>
      </c>
      <c r="C348" s="16" t="s">
        <v>4253</v>
      </c>
      <c r="D348" s="17" t="str">
        <f t="shared" si="36"/>
        <v>5oz</v>
      </c>
      <c r="E348" s="18" t="s">
        <v>5</v>
      </c>
      <c r="F348" s="43">
        <v>8.6999999999999993</v>
      </c>
      <c r="G348" s="19">
        <f t="shared" si="37"/>
        <v>3.6974999999999998</v>
      </c>
      <c r="H348" s="1">
        <f t="shared" si="38"/>
        <v>8.6999999999999993</v>
      </c>
      <c r="I348" s="21">
        <v>6</v>
      </c>
    </row>
    <row r="349" spans="1:9" ht="14" x14ac:dyDescent="0.15">
      <c r="A349" s="14" t="s">
        <v>1923</v>
      </c>
      <c r="B349" s="15">
        <v>1</v>
      </c>
      <c r="C349" s="16" t="s">
        <v>4257</v>
      </c>
      <c r="D349" s="17" t="str">
        <f t="shared" si="36"/>
        <v>1lb</v>
      </c>
      <c r="E349" s="18" t="s">
        <v>5</v>
      </c>
      <c r="F349" s="19">
        <v>21.5</v>
      </c>
      <c r="G349" s="19">
        <f t="shared" si="37"/>
        <v>9.1374999999999993</v>
      </c>
      <c r="H349" s="1">
        <f t="shared" si="38"/>
        <v>21.5</v>
      </c>
      <c r="I349" s="21">
        <v>18</v>
      </c>
    </row>
    <row r="350" spans="1:9" ht="14" x14ac:dyDescent="0.15">
      <c r="A350" s="14" t="s">
        <v>1927</v>
      </c>
      <c r="B350" s="15">
        <v>1</v>
      </c>
      <c r="C350" s="16" t="s">
        <v>4261</v>
      </c>
      <c r="D350" s="17" t="str">
        <f t="shared" si="36"/>
        <v>5lb</v>
      </c>
      <c r="E350" s="18" t="s">
        <v>5</v>
      </c>
      <c r="F350" s="19">
        <v>78.5</v>
      </c>
      <c r="G350" s="19">
        <f t="shared" si="37"/>
        <v>33.362499999999997</v>
      </c>
      <c r="H350" s="1">
        <f t="shared" si="38"/>
        <v>78.5</v>
      </c>
      <c r="I350" s="21">
        <v>84</v>
      </c>
    </row>
    <row r="351" spans="1:9" ht="14" x14ac:dyDescent="0.15">
      <c r="A351" s="14" t="s">
        <v>1920</v>
      </c>
      <c r="B351" s="15">
        <v>1</v>
      </c>
      <c r="C351" s="16" t="s">
        <v>4254</v>
      </c>
      <c r="D351" s="17" t="str">
        <f t="shared" si="36"/>
        <v>5oz</v>
      </c>
      <c r="E351" s="18" t="s">
        <v>5</v>
      </c>
      <c r="F351" s="43">
        <v>8.6999999999999993</v>
      </c>
      <c r="G351" s="19">
        <f t="shared" si="37"/>
        <v>3.6974999999999998</v>
      </c>
      <c r="H351" s="1">
        <f t="shared" si="38"/>
        <v>8.6999999999999993</v>
      </c>
      <c r="I351" s="21">
        <v>6</v>
      </c>
    </row>
    <row r="352" spans="1:9" ht="14" x14ac:dyDescent="0.15">
      <c r="A352" s="14" t="s">
        <v>1924</v>
      </c>
      <c r="B352" s="15">
        <v>1</v>
      </c>
      <c r="C352" s="16" t="s">
        <v>4258</v>
      </c>
      <c r="D352" s="17" t="str">
        <f t="shared" si="36"/>
        <v>1lb</v>
      </c>
      <c r="E352" s="18" t="s">
        <v>5</v>
      </c>
      <c r="F352" s="19">
        <v>21.5</v>
      </c>
      <c r="G352" s="19">
        <f t="shared" si="37"/>
        <v>9.1374999999999993</v>
      </c>
      <c r="H352" s="1">
        <f t="shared" si="38"/>
        <v>21.5</v>
      </c>
      <c r="I352" s="21">
        <v>18</v>
      </c>
    </row>
    <row r="353" spans="1:9" ht="14" x14ac:dyDescent="0.15">
      <c r="A353" s="14" t="s">
        <v>1928</v>
      </c>
      <c r="B353" s="15">
        <v>1</v>
      </c>
      <c r="C353" s="16" t="s">
        <v>4262</v>
      </c>
      <c r="D353" s="17" t="str">
        <f t="shared" si="36"/>
        <v>5lb</v>
      </c>
      <c r="E353" s="18" t="s">
        <v>5</v>
      </c>
      <c r="F353" s="19">
        <v>78.5</v>
      </c>
      <c r="G353" s="19">
        <f t="shared" si="37"/>
        <v>33.362499999999997</v>
      </c>
      <c r="H353" s="1">
        <f t="shared" si="38"/>
        <v>78.5</v>
      </c>
      <c r="I353" s="21">
        <v>84</v>
      </c>
    </row>
    <row r="354" spans="1:9" ht="14" x14ac:dyDescent="0.15">
      <c r="A354" s="14" t="s">
        <v>1921</v>
      </c>
      <c r="B354" s="15">
        <v>1</v>
      </c>
      <c r="C354" s="16" t="s">
        <v>4255</v>
      </c>
      <c r="D354" s="17" t="str">
        <f t="shared" si="36"/>
        <v>5oz</v>
      </c>
      <c r="E354" s="18" t="s">
        <v>5</v>
      </c>
      <c r="F354" s="43">
        <v>8.6999999999999993</v>
      </c>
      <c r="G354" s="19">
        <f t="shared" si="37"/>
        <v>3.6974999999999998</v>
      </c>
      <c r="H354" s="1">
        <f t="shared" si="38"/>
        <v>8.6999999999999993</v>
      </c>
      <c r="I354" s="21">
        <v>6</v>
      </c>
    </row>
    <row r="355" spans="1:9" ht="14" x14ac:dyDescent="0.15">
      <c r="A355" s="14" t="s">
        <v>1925</v>
      </c>
      <c r="B355" s="15">
        <v>1</v>
      </c>
      <c r="C355" s="16" t="s">
        <v>4259</v>
      </c>
      <c r="D355" s="17" t="str">
        <f t="shared" si="36"/>
        <v>1lb</v>
      </c>
      <c r="E355" s="18" t="s">
        <v>5</v>
      </c>
      <c r="F355" s="19">
        <v>21.5</v>
      </c>
      <c r="G355" s="19">
        <f t="shared" si="37"/>
        <v>9.1374999999999993</v>
      </c>
      <c r="H355" s="1">
        <f t="shared" si="38"/>
        <v>21.5</v>
      </c>
      <c r="I355" s="21">
        <v>18</v>
      </c>
    </row>
    <row r="356" spans="1:9" ht="14" x14ac:dyDescent="0.15">
      <c r="A356" s="14" t="s">
        <v>1929</v>
      </c>
      <c r="B356" s="15">
        <v>1</v>
      </c>
      <c r="C356" s="16" t="s">
        <v>4263</v>
      </c>
      <c r="D356" s="17" t="str">
        <f t="shared" si="36"/>
        <v>5lb</v>
      </c>
      <c r="E356" s="18" t="s">
        <v>5</v>
      </c>
      <c r="F356" s="19">
        <v>78.5</v>
      </c>
      <c r="G356" s="19">
        <f t="shared" si="37"/>
        <v>33.362499999999997</v>
      </c>
      <c r="H356" s="1">
        <f t="shared" si="38"/>
        <v>78.5</v>
      </c>
      <c r="I356" s="21">
        <v>84</v>
      </c>
    </row>
    <row r="357" spans="1:9" ht="14" x14ac:dyDescent="0.15">
      <c r="A357" s="14" t="s">
        <v>1751</v>
      </c>
      <c r="B357" s="15">
        <v>1</v>
      </c>
      <c r="C357" s="16" t="s">
        <v>4086</v>
      </c>
      <c r="D357" s="17" t="str">
        <f t="shared" si="36"/>
        <v>4oz</v>
      </c>
      <c r="E357" s="18" t="s">
        <v>5700</v>
      </c>
      <c r="F357" s="19">
        <v>32.700000000000003</v>
      </c>
      <c r="G357" s="19">
        <f t="shared" si="37"/>
        <v>13.897500000000001</v>
      </c>
      <c r="H357" s="1">
        <v>13.54</v>
      </c>
      <c r="I357" s="21">
        <v>5</v>
      </c>
    </row>
    <row r="358" spans="1:9" ht="14" x14ac:dyDescent="0.15">
      <c r="A358" s="14" t="s">
        <v>1752</v>
      </c>
      <c r="B358" s="15">
        <v>1</v>
      </c>
      <c r="C358" s="16" t="s">
        <v>4087</v>
      </c>
      <c r="D358" s="17" t="str">
        <f t="shared" ref="D358:D389" si="39">VLOOKUP(RIGHT(A358,4),N:O,2,0)</f>
        <v>1lb</v>
      </c>
      <c r="E358" s="18" t="s">
        <v>5700</v>
      </c>
      <c r="F358" s="19">
        <v>102.5</v>
      </c>
      <c r="G358" s="19">
        <f t="shared" ref="G358:G389" si="40">F358*0.425</f>
        <v>43.5625</v>
      </c>
      <c r="H358" s="1">
        <f t="shared" ref="H358:H389" si="41">B358*F358</f>
        <v>102.5</v>
      </c>
      <c r="I358" s="21">
        <v>18</v>
      </c>
    </row>
    <row r="359" spans="1:9" ht="14" x14ac:dyDescent="0.15">
      <c r="A359" s="14" t="s">
        <v>1922</v>
      </c>
      <c r="B359" s="15">
        <v>1</v>
      </c>
      <c r="C359" s="16" t="s">
        <v>4256</v>
      </c>
      <c r="D359" s="17" t="str">
        <f t="shared" si="39"/>
        <v>5oz</v>
      </c>
      <c r="E359" s="18" t="s">
        <v>5</v>
      </c>
      <c r="F359" s="43">
        <v>10.35</v>
      </c>
      <c r="G359" s="19">
        <f t="shared" si="40"/>
        <v>4.3987499999999997</v>
      </c>
      <c r="H359" s="1">
        <f t="shared" si="41"/>
        <v>10.35</v>
      </c>
      <c r="I359" s="21">
        <v>6</v>
      </c>
    </row>
    <row r="360" spans="1:9" ht="14" x14ac:dyDescent="0.15">
      <c r="A360" s="14" t="s">
        <v>1926</v>
      </c>
      <c r="B360" s="15">
        <v>1</v>
      </c>
      <c r="C360" s="16" t="s">
        <v>4260</v>
      </c>
      <c r="D360" s="17" t="str">
        <f t="shared" si="39"/>
        <v>1lb</v>
      </c>
      <c r="E360" s="18" t="s">
        <v>5</v>
      </c>
      <c r="F360" s="19">
        <v>26.8</v>
      </c>
      <c r="G360" s="19">
        <f t="shared" si="40"/>
        <v>11.39</v>
      </c>
      <c r="H360" s="1">
        <f t="shared" si="41"/>
        <v>26.8</v>
      </c>
      <c r="I360" s="21">
        <v>18</v>
      </c>
    </row>
    <row r="361" spans="1:9" ht="14" x14ac:dyDescent="0.15">
      <c r="A361" s="14" t="s">
        <v>1930</v>
      </c>
      <c r="B361" s="15">
        <v>1</v>
      </c>
      <c r="C361" s="16" t="s">
        <v>4264</v>
      </c>
      <c r="D361" s="17" t="str">
        <f t="shared" si="39"/>
        <v>5lb</v>
      </c>
      <c r="E361" s="18" t="s">
        <v>5</v>
      </c>
      <c r="F361" s="19">
        <v>104.8</v>
      </c>
      <c r="G361" s="19">
        <f t="shared" si="40"/>
        <v>44.54</v>
      </c>
      <c r="H361" s="1">
        <f t="shared" si="41"/>
        <v>104.8</v>
      </c>
      <c r="I361" s="21">
        <v>84</v>
      </c>
    </row>
    <row r="362" spans="1:9" ht="14" x14ac:dyDescent="0.15">
      <c r="A362" s="14" t="s">
        <v>165</v>
      </c>
      <c r="B362" s="15">
        <v>1</v>
      </c>
      <c r="C362" s="16" t="s">
        <v>3397</v>
      </c>
      <c r="D362" s="17" t="str">
        <f t="shared" si="39"/>
        <v>10X10</v>
      </c>
      <c r="E362" s="18" t="s">
        <v>5</v>
      </c>
      <c r="F362" s="19">
        <v>17.05</v>
      </c>
      <c r="G362" s="19">
        <f t="shared" si="40"/>
        <v>7.2462499999999999</v>
      </c>
      <c r="H362" s="1">
        <f t="shared" si="41"/>
        <v>17.05</v>
      </c>
      <c r="I362" s="21">
        <v>18</v>
      </c>
    </row>
    <row r="363" spans="1:9" ht="14" x14ac:dyDescent="0.15">
      <c r="A363" s="14" t="s">
        <v>166</v>
      </c>
      <c r="B363" s="15">
        <v>1</v>
      </c>
      <c r="C363" s="16" t="s">
        <v>3397</v>
      </c>
      <c r="D363" s="17" t="str">
        <f t="shared" si="39"/>
        <v>FULL</v>
      </c>
      <c r="E363" s="18" t="s">
        <v>5</v>
      </c>
      <c r="F363" s="19">
        <v>98.5</v>
      </c>
      <c r="G363" s="19">
        <f t="shared" si="40"/>
        <v>41.862499999999997</v>
      </c>
      <c r="H363" s="1">
        <f t="shared" si="41"/>
        <v>98.5</v>
      </c>
      <c r="I363" s="26">
        <v>128</v>
      </c>
    </row>
    <row r="364" spans="1:9" ht="14" x14ac:dyDescent="0.15">
      <c r="A364" s="14" t="s">
        <v>167</v>
      </c>
      <c r="B364" s="15">
        <v>1</v>
      </c>
      <c r="C364" s="16" t="s">
        <v>3397</v>
      </c>
      <c r="D364" s="17" t="str">
        <f t="shared" si="39"/>
        <v>17x20</v>
      </c>
      <c r="E364" s="18" t="s">
        <v>5</v>
      </c>
      <c r="F364" s="19">
        <v>50.65</v>
      </c>
      <c r="G364" s="19">
        <f t="shared" si="40"/>
        <v>21.526249999999997</v>
      </c>
      <c r="H364" s="1">
        <f t="shared" si="41"/>
        <v>50.65</v>
      </c>
      <c r="I364" s="21">
        <v>64</v>
      </c>
    </row>
    <row r="365" spans="1:9" ht="14" x14ac:dyDescent="0.15">
      <c r="A365" s="14" t="s">
        <v>168</v>
      </c>
      <c r="B365" s="15">
        <v>1</v>
      </c>
      <c r="C365" s="16" t="s">
        <v>3398</v>
      </c>
      <c r="D365" s="17" t="str">
        <f t="shared" si="39"/>
        <v>10X10</v>
      </c>
      <c r="E365" s="18" t="s">
        <v>5</v>
      </c>
      <c r="F365" s="19">
        <v>20.399999999999999</v>
      </c>
      <c r="G365" s="19">
        <f t="shared" si="40"/>
        <v>8.67</v>
      </c>
      <c r="H365" s="1">
        <f t="shared" si="41"/>
        <v>20.399999999999999</v>
      </c>
      <c r="I365" s="21">
        <v>12</v>
      </c>
    </row>
    <row r="366" spans="1:9" ht="14" x14ac:dyDescent="0.15">
      <c r="A366" s="14" t="s">
        <v>169</v>
      </c>
      <c r="B366" s="15">
        <v>1</v>
      </c>
      <c r="C366" s="16" t="s">
        <v>3398</v>
      </c>
      <c r="D366" s="17" t="str">
        <f t="shared" si="39"/>
        <v>17x20</v>
      </c>
      <c r="E366" s="18" t="s">
        <v>5</v>
      </c>
      <c r="F366" s="19">
        <v>58.85</v>
      </c>
      <c r="G366" s="19">
        <f t="shared" si="40"/>
        <v>25.01125</v>
      </c>
      <c r="H366" s="1">
        <f t="shared" si="41"/>
        <v>58.85</v>
      </c>
      <c r="I366" s="21">
        <v>44</v>
      </c>
    </row>
    <row r="367" spans="1:9" ht="14" x14ac:dyDescent="0.15">
      <c r="A367" s="14" t="s">
        <v>1653</v>
      </c>
      <c r="B367" s="15">
        <v>1</v>
      </c>
      <c r="C367" s="16" t="s">
        <v>4068</v>
      </c>
      <c r="D367" s="17" t="str">
        <f t="shared" si="39"/>
        <v>1lb</v>
      </c>
      <c r="E367" s="18" t="s">
        <v>5704</v>
      </c>
      <c r="F367" s="19">
        <v>34.65</v>
      </c>
      <c r="G367" s="19">
        <f t="shared" si="40"/>
        <v>14.726249999999999</v>
      </c>
      <c r="H367" s="1">
        <f t="shared" si="41"/>
        <v>34.65</v>
      </c>
      <c r="I367" s="21">
        <v>18</v>
      </c>
    </row>
    <row r="368" spans="1:9" ht="14" x14ac:dyDescent="0.15">
      <c r="A368" s="14" t="s">
        <v>1931</v>
      </c>
      <c r="B368" s="15">
        <v>1</v>
      </c>
      <c r="C368" s="16" t="s">
        <v>4265</v>
      </c>
      <c r="D368" s="17" t="str">
        <f t="shared" si="39"/>
        <v>5oz</v>
      </c>
      <c r="E368" s="18" t="s">
        <v>6</v>
      </c>
      <c r="F368" s="19">
        <v>9.1999999999999993</v>
      </c>
      <c r="G368" s="19">
        <f t="shared" si="40"/>
        <v>3.9099999999999997</v>
      </c>
      <c r="H368" s="1">
        <f t="shared" si="41"/>
        <v>9.1999999999999993</v>
      </c>
      <c r="I368" s="21">
        <v>6</v>
      </c>
    </row>
    <row r="369" spans="1:9" ht="14" x14ac:dyDescent="0.15">
      <c r="A369" s="14" t="s">
        <v>1935</v>
      </c>
      <c r="B369" s="15">
        <v>1</v>
      </c>
      <c r="C369" s="16" t="s">
        <v>4269</v>
      </c>
      <c r="D369" s="17" t="str">
        <f t="shared" si="39"/>
        <v>1lb</v>
      </c>
      <c r="E369" s="18" t="s">
        <v>6</v>
      </c>
      <c r="F369" s="19">
        <v>23.2</v>
      </c>
      <c r="G369" s="19">
        <f t="shared" si="40"/>
        <v>9.86</v>
      </c>
      <c r="H369" s="1">
        <f t="shared" si="41"/>
        <v>23.2</v>
      </c>
      <c r="I369" s="21">
        <v>18</v>
      </c>
    </row>
    <row r="370" spans="1:9" ht="14" x14ac:dyDescent="0.15">
      <c r="A370" s="14" t="s">
        <v>1939</v>
      </c>
      <c r="B370" s="15">
        <v>1</v>
      </c>
      <c r="C370" s="16" t="s">
        <v>4273</v>
      </c>
      <c r="D370" s="17" t="str">
        <f t="shared" si="39"/>
        <v>5lb</v>
      </c>
      <c r="E370" s="18" t="s">
        <v>6</v>
      </c>
      <c r="F370" s="19">
        <v>86.85</v>
      </c>
      <c r="G370" s="19">
        <f t="shared" si="40"/>
        <v>36.911249999999995</v>
      </c>
      <c r="H370" s="1">
        <f t="shared" si="41"/>
        <v>86.85</v>
      </c>
      <c r="I370" s="21">
        <v>84</v>
      </c>
    </row>
    <row r="371" spans="1:9" ht="14" x14ac:dyDescent="0.15">
      <c r="A371" s="14" t="s">
        <v>1932</v>
      </c>
      <c r="B371" s="15">
        <v>1</v>
      </c>
      <c r="C371" s="16" t="s">
        <v>4266</v>
      </c>
      <c r="D371" s="17" t="str">
        <f t="shared" si="39"/>
        <v>5oz</v>
      </c>
      <c r="E371" s="18" t="s">
        <v>6</v>
      </c>
      <c r="F371" s="19">
        <v>9.1999999999999993</v>
      </c>
      <c r="G371" s="19">
        <f t="shared" si="40"/>
        <v>3.9099999999999997</v>
      </c>
      <c r="H371" s="1">
        <f t="shared" si="41"/>
        <v>9.1999999999999993</v>
      </c>
      <c r="I371" s="21">
        <v>6</v>
      </c>
    </row>
    <row r="372" spans="1:9" ht="14" x14ac:dyDescent="0.15">
      <c r="A372" s="14" t="s">
        <v>1936</v>
      </c>
      <c r="B372" s="15">
        <v>1</v>
      </c>
      <c r="C372" s="16" t="s">
        <v>4270</v>
      </c>
      <c r="D372" s="17" t="str">
        <f t="shared" si="39"/>
        <v>1lb</v>
      </c>
      <c r="E372" s="18" t="s">
        <v>6</v>
      </c>
      <c r="F372" s="19">
        <v>23.2</v>
      </c>
      <c r="G372" s="19">
        <f t="shared" si="40"/>
        <v>9.86</v>
      </c>
      <c r="H372" s="1">
        <f t="shared" si="41"/>
        <v>23.2</v>
      </c>
      <c r="I372" s="21">
        <v>18</v>
      </c>
    </row>
    <row r="373" spans="1:9" ht="14" x14ac:dyDescent="0.15">
      <c r="A373" s="14" t="s">
        <v>1940</v>
      </c>
      <c r="B373" s="15">
        <v>1</v>
      </c>
      <c r="C373" s="16" t="s">
        <v>4274</v>
      </c>
      <c r="D373" s="17" t="str">
        <f t="shared" si="39"/>
        <v>5lb</v>
      </c>
      <c r="E373" s="18" t="s">
        <v>6</v>
      </c>
      <c r="F373" s="19">
        <v>86.85</v>
      </c>
      <c r="G373" s="19">
        <f t="shared" si="40"/>
        <v>36.911249999999995</v>
      </c>
      <c r="H373" s="1">
        <f t="shared" si="41"/>
        <v>86.85</v>
      </c>
      <c r="I373" s="21">
        <v>84</v>
      </c>
    </row>
    <row r="374" spans="1:9" ht="14" x14ac:dyDescent="0.15">
      <c r="A374" s="14" t="s">
        <v>1933</v>
      </c>
      <c r="B374" s="15">
        <v>1</v>
      </c>
      <c r="C374" s="16" t="s">
        <v>4267</v>
      </c>
      <c r="D374" s="17" t="str">
        <f t="shared" si="39"/>
        <v>5oz</v>
      </c>
      <c r="E374" s="18" t="s">
        <v>6</v>
      </c>
      <c r="F374" s="19">
        <v>9.1999999999999993</v>
      </c>
      <c r="G374" s="19">
        <f t="shared" si="40"/>
        <v>3.9099999999999997</v>
      </c>
      <c r="H374" s="1">
        <f t="shared" si="41"/>
        <v>9.1999999999999993</v>
      </c>
      <c r="I374" s="21">
        <v>6</v>
      </c>
    </row>
    <row r="375" spans="1:9" ht="14" x14ac:dyDescent="0.15">
      <c r="A375" s="14" t="s">
        <v>1937</v>
      </c>
      <c r="B375" s="15">
        <v>1</v>
      </c>
      <c r="C375" s="16" t="s">
        <v>4271</v>
      </c>
      <c r="D375" s="17" t="str">
        <f t="shared" si="39"/>
        <v>1lb</v>
      </c>
      <c r="E375" s="18" t="s">
        <v>6</v>
      </c>
      <c r="F375" s="19">
        <v>23.2</v>
      </c>
      <c r="G375" s="19">
        <f t="shared" si="40"/>
        <v>9.86</v>
      </c>
      <c r="H375" s="1">
        <f t="shared" si="41"/>
        <v>23.2</v>
      </c>
      <c r="I375" s="21">
        <v>18</v>
      </c>
    </row>
    <row r="376" spans="1:9" ht="14" x14ac:dyDescent="0.15">
      <c r="A376" s="14" t="s">
        <v>1941</v>
      </c>
      <c r="B376" s="15">
        <v>1</v>
      </c>
      <c r="C376" s="16" t="s">
        <v>4275</v>
      </c>
      <c r="D376" s="17" t="str">
        <f t="shared" si="39"/>
        <v>5lb</v>
      </c>
      <c r="E376" s="18" t="s">
        <v>6</v>
      </c>
      <c r="F376" s="19">
        <v>86.85</v>
      </c>
      <c r="G376" s="19">
        <f t="shared" si="40"/>
        <v>36.911249999999995</v>
      </c>
      <c r="H376" s="1">
        <f t="shared" si="41"/>
        <v>86.85</v>
      </c>
      <c r="I376" s="21">
        <v>84</v>
      </c>
    </row>
    <row r="377" spans="1:9" ht="14" x14ac:dyDescent="0.15">
      <c r="A377" s="14" t="s">
        <v>1934</v>
      </c>
      <c r="B377" s="15">
        <v>1</v>
      </c>
      <c r="C377" s="16" t="s">
        <v>4268</v>
      </c>
      <c r="D377" s="17" t="str">
        <f t="shared" si="39"/>
        <v>5oz</v>
      </c>
      <c r="E377" s="18" t="s">
        <v>6</v>
      </c>
      <c r="F377" s="19">
        <v>10.85</v>
      </c>
      <c r="G377" s="19">
        <f t="shared" si="40"/>
        <v>4.6112500000000001</v>
      </c>
      <c r="H377" s="1">
        <f t="shared" si="41"/>
        <v>10.85</v>
      </c>
      <c r="I377" s="21">
        <v>6</v>
      </c>
    </row>
    <row r="378" spans="1:9" ht="14" x14ac:dyDescent="0.15">
      <c r="A378" s="14" t="s">
        <v>1938</v>
      </c>
      <c r="B378" s="15">
        <v>1</v>
      </c>
      <c r="C378" s="16" t="s">
        <v>4272</v>
      </c>
      <c r="D378" s="17" t="str">
        <f t="shared" si="39"/>
        <v>1lb</v>
      </c>
      <c r="E378" s="18" t="s">
        <v>6</v>
      </c>
      <c r="F378" s="19">
        <v>28.45</v>
      </c>
      <c r="G378" s="19">
        <f t="shared" si="40"/>
        <v>12.091249999999999</v>
      </c>
      <c r="H378" s="1">
        <f t="shared" si="41"/>
        <v>28.45</v>
      </c>
      <c r="I378" s="21">
        <v>18</v>
      </c>
    </row>
    <row r="379" spans="1:9" ht="14" x14ac:dyDescent="0.15">
      <c r="A379" s="14" t="s">
        <v>1942</v>
      </c>
      <c r="B379" s="15">
        <v>1</v>
      </c>
      <c r="C379" s="16" t="s">
        <v>4276</v>
      </c>
      <c r="D379" s="17" t="str">
        <f t="shared" si="39"/>
        <v>5lb</v>
      </c>
      <c r="E379" s="18" t="s">
        <v>6</v>
      </c>
      <c r="F379" s="19">
        <v>113.15</v>
      </c>
      <c r="G379" s="19">
        <f t="shared" si="40"/>
        <v>48.088750000000005</v>
      </c>
      <c r="H379" s="1">
        <f t="shared" si="41"/>
        <v>113.15</v>
      </c>
      <c r="I379" s="21">
        <v>84</v>
      </c>
    </row>
    <row r="380" spans="1:9" ht="14" x14ac:dyDescent="0.15">
      <c r="A380" s="14" t="s">
        <v>170</v>
      </c>
      <c r="B380" s="15">
        <v>1</v>
      </c>
      <c r="C380" s="16" t="s">
        <v>3399</v>
      </c>
      <c r="D380" s="17" t="str">
        <f t="shared" si="39"/>
        <v>10X10</v>
      </c>
      <c r="E380" s="18" t="s">
        <v>6</v>
      </c>
      <c r="F380" s="19">
        <v>19.5</v>
      </c>
      <c r="G380" s="19">
        <f t="shared" si="40"/>
        <v>8.2874999999999996</v>
      </c>
      <c r="H380" s="1">
        <f t="shared" si="41"/>
        <v>19.5</v>
      </c>
      <c r="I380" s="21">
        <v>18</v>
      </c>
    </row>
    <row r="381" spans="1:9" ht="14" x14ac:dyDescent="0.15">
      <c r="A381" s="14" t="s">
        <v>171</v>
      </c>
      <c r="B381" s="15">
        <v>1</v>
      </c>
      <c r="C381" s="16" t="s">
        <v>3399</v>
      </c>
      <c r="D381" s="17" t="str">
        <f t="shared" si="39"/>
        <v>FULL</v>
      </c>
      <c r="E381" s="18" t="s">
        <v>6</v>
      </c>
      <c r="F381" s="19">
        <v>112.65</v>
      </c>
      <c r="G381" s="19">
        <f t="shared" si="40"/>
        <v>47.876249999999999</v>
      </c>
      <c r="H381" s="1">
        <f t="shared" si="41"/>
        <v>112.65</v>
      </c>
      <c r="I381" s="26">
        <v>128</v>
      </c>
    </row>
    <row r="382" spans="1:9" ht="14" x14ac:dyDescent="0.15">
      <c r="A382" s="14" t="s">
        <v>172</v>
      </c>
      <c r="B382" s="15">
        <v>1</v>
      </c>
      <c r="C382" s="16" t="s">
        <v>3399</v>
      </c>
      <c r="D382" s="17" t="str">
        <f t="shared" si="39"/>
        <v>17x20</v>
      </c>
      <c r="E382" s="18" t="s">
        <v>6</v>
      </c>
      <c r="F382" s="19">
        <v>57.9</v>
      </c>
      <c r="G382" s="19">
        <f t="shared" si="40"/>
        <v>24.607499999999998</v>
      </c>
      <c r="H382" s="1">
        <f t="shared" si="41"/>
        <v>57.9</v>
      </c>
      <c r="I382" s="21">
        <v>64</v>
      </c>
    </row>
    <row r="383" spans="1:9" ht="14" x14ac:dyDescent="0.15">
      <c r="A383" s="14" t="s">
        <v>173</v>
      </c>
      <c r="B383" s="15">
        <v>1</v>
      </c>
      <c r="C383" s="16" t="s">
        <v>3400</v>
      </c>
      <c r="D383" s="17" t="str">
        <f t="shared" si="39"/>
        <v>10X10</v>
      </c>
      <c r="E383" s="18" t="s">
        <v>6</v>
      </c>
      <c r="F383" s="19">
        <v>23.5</v>
      </c>
      <c r="G383" s="19">
        <f t="shared" si="40"/>
        <v>9.9874999999999989</v>
      </c>
      <c r="H383" s="1">
        <f t="shared" si="41"/>
        <v>23.5</v>
      </c>
      <c r="I383" s="21">
        <v>12</v>
      </c>
    </row>
    <row r="384" spans="1:9" ht="14" x14ac:dyDescent="0.15">
      <c r="A384" s="14" t="s">
        <v>174</v>
      </c>
      <c r="B384" s="15">
        <v>1</v>
      </c>
      <c r="C384" s="16" t="s">
        <v>3400</v>
      </c>
      <c r="D384" s="17" t="str">
        <f t="shared" si="39"/>
        <v>17x20</v>
      </c>
      <c r="E384" s="18" t="s">
        <v>6</v>
      </c>
      <c r="F384" s="19">
        <v>67.900000000000006</v>
      </c>
      <c r="G384" s="19">
        <f t="shared" si="40"/>
        <v>28.857500000000002</v>
      </c>
      <c r="H384" s="1">
        <f t="shared" si="41"/>
        <v>67.900000000000006</v>
      </c>
      <c r="I384" s="21">
        <v>44</v>
      </c>
    </row>
    <row r="385" spans="1:9" ht="14" x14ac:dyDescent="0.15">
      <c r="A385" s="14" t="s">
        <v>1943</v>
      </c>
      <c r="B385" s="15">
        <v>1</v>
      </c>
      <c r="C385" s="16" t="s">
        <v>4277</v>
      </c>
      <c r="D385" s="17" t="str">
        <f t="shared" si="39"/>
        <v>5oz</v>
      </c>
      <c r="E385" s="18" t="s">
        <v>5697</v>
      </c>
      <c r="F385" s="19">
        <v>9.8000000000000007</v>
      </c>
      <c r="G385" s="19">
        <f t="shared" si="40"/>
        <v>4.165</v>
      </c>
      <c r="H385" s="1">
        <f t="shared" si="41"/>
        <v>9.8000000000000007</v>
      </c>
      <c r="I385" s="21">
        <v>6</v>
      </c>
    </row>
    <row r="386" spans="1:9" ht="14" x14ac:dyDescent="0.15">
      <c r="A386" s="14" t="s">
        <v>1947</v>
      </c>
      <c r="B386" s="15">
        <v>1</v>
      </c>
      <c r="C386" s="16" t="s">
        <v>4281</v>
      </c>
      <c r="D386" s="17" t="str">
        <f t="shared" si="39"/>
        <v>1lb</v>
      </c>
      <c r="E386" s="18" t="s">
        <v>5697</v>
      </c>
      <c r="F386" s="19">
        <v>25.05</v>
      </c>
      <c r="G386" s="19">
        <f t="shared" si="40"/>
        <v>10.64625</v>
      </c>
      <c r="H386" s="1">
        <f t="shared" si="41"/>
        <v>25.05</v>
      </c>
      <c r="I386" s="21">
        <v>18</v>
      </c>
    </row>
    <row r="387" spans="1:9" ht="14" x14ac:dyDescent="0.15">
      <c r="A387" s="14" t="s">
        <v>1951</v>
      </c>
      <c r="B387" s="15">
        <v>1</v>
      </c>
      <c r="C387" s="16" t="s">
        <v>4285</v>
      </c>
      <c r="D387" s="17" t="str">
        <f t="shared" si="39"/>
        <v>5lb</v>
      </c>
      <c r="E387" s="18" t="s">
        <v>5697</v>
      </c>
      <c r="F387" s="19">
        <v>96.25</v>
      </c>
      <c r="G387" s="19">
        <f t="shared" si="40"/>
        <v>40.90625</v>
      </c>
      <c r="H387" s="1">
        <f t="shared" si="41"/>
        <v>96.25</v>
      </c>
      <c r="I387" s="21">
        <v>84</v>
      </c>
    </row>
    <row r="388" spans="1:9" ht="14" x14ac:dyDescent="0.15">
      <c r="A388" s="14" t="s">
        <v>1944</v>
      </c>
      <c r="B388" s="15">
        <v>1</v>
      </c>
      <c r="C388" s="16" t="s">
        <v>4278</v>
      </c>
      <c r="D388" s="17" t="str">
        <f t="shared" si="39"/>
        <v>5oz</v>
      </c>
      <c r="E388" s="18" t="s">
        <v>5697</v>
      </c>
      <c r="F388" s="19">
        <v>9.8000000000000007</v>
      </c>
      <c r="G388" s="19">
        <f t="shared" si="40"/>
        <v>4.165</v>
      </c>
      <c r="H388" s="1">
        <f t="shared" si="41"/>
        <v>9.8000000000000007</v>
      </c>
      <c r="I388" s="21">
        <v>6</v>
      </c>
    </row>
    <row r="389" spans="1:9" ht="14" x14ac:dyDescent="0.15">
      <c r="A389" s="14" t="s">
        <v>1948</v>
      </c>
      <c r="B389" s="15">
        <v>1</v>
      </c>
      <c r="C389" s="16" t="s">
        <v>4282</v>
      </c>
      <c r="D389" s="17" t="str">
        <f t="shared" si="39"/>
        <v>1lb</v>
      </c>
      <c r="E389" s="18" t="s">
        <v>5697</v>
      </c>
      <c r="F389" s="19">
        <v>25.05</v>
      </c>
      <c r="G389" s="19">
        <f t="shared" si="40"/>
        <v>10.64625</v>
      </c>
      <c r="H389" s="1">
        <f t="shared" si="41"/>
        <v>25.05</v>
      </c>
      <c r="I389" s="21">
        <v>18</v>
      </c>
    </row>
    <row r="390" spans="1:9" ht="14" x14ac:dyDescent="0.15">
      <c r="A390" s="14" t="s">
        <v>1952</v>
      </c>
      <c r="B390" s="15">
        <v>1</v>
      </c>
      <c r="C390" s="16" t="s">
        <v>4286</v>
      </c>
      <c r="D390" s="17" t="str">
        <f t="shared" ref="D390:D422" si="42">VLOOKUP(RIGHT(A390,4),N:O,2,0)</f>
        <v>5lb</v>
      </c>
      <c r="E390" s="18" t="s">
        <v>5697</v>
      </c>
      <c r="F390" s="19">
        <v>96.25</v>
      </c>
      <c r="G390" s="19">
        <f t="shared" ref="G390:G421" si="43">F390*0.425</f>
        <v>40.90625</v>
      </c>
      <c r="H390" s="1">
        <f t="shared" ref="H390:H422" si="44">B390*F390</f>
        <v>96.25</v>
      </c>
      <c r="I390" s="21">
        <v>84</v>
      </c>
    </row>
    <row r="391" spans="1:9" ht="14" x14ac:dyDescent="0.15">
      <c r="A391" s="14" t="s">
        <v>1945</v>
      </c>
      <c r="B391" s="15">
        <v>1</v>
      </c>
      <c r="C391" s="16" t="s">
        <v>4279</v>
      </c>
      <c r="D391" s="17" t="str">
        <f t="shared" si="42"/>
        <v>5oz</v>
      </c>
      <c r="E391" s="18" t="s">
        <v>5697</v>
      </c>
      <c r="F391" s="19">
        <v>9.8000000000000007</v>
      </c>
      <c r="G391" s="19">
        <f t="shared" si="43"/>
        <v>4.165</v>
      </c>
      <c r="H391" s="1">
        <f t="shared" si="44"/>
        <v>9.8000000000000007</v>
      </c>
      <c r="I391" s="21">
        <v>6</v>
      </c>
    </row>
    <row r="392" spans="1:9" ht="14" x14ac:dyDescent="0.15">
      <c r="A392" s="14" t="s">
        <v>1949</v>
      </c>
      <c r="B392" s="15">
        <v>1</v>
      </c>
      <c r="C392" s="16" t="s">
        <v>4283</v>
      </c>
      <c r="D392" s="17" t="str">
        <f t="shared" si="42"/>
        <v>1lb</v>
      </c>
      <c r="E392" s="18" t="s">
        <v>5697</v>
      </c>
      <c r="F392" s="19">
        <v>25.05</v>
      </c>
      <c r="G392" s="19">
        <f t="shared" si="43"/>
        <v>10.64625</v>
      </c>
      <c r="H392" s="1">
        <f t="shared" si="44"/>
        <v>25.05</v>
      </c>
      <c r="I392" s="21">
        <v>18</v>
      </c>
    </row>
    <row r="393" spans="1:9" ht="14" x14ac:dyDescent="0.15">
      <c r="A393" s="14" t="s">
        <v>1953</v>
      </c>
      <c r="B393" s="15">
        <v>1</v>
      </c>
      <c r="C393" s="16" t="s">
        <v>4287</v>
      </c>
      <c r="D393" s="17" t="str">
        <f t="shared" si="42"/>
        <v>5lb</v>
      </c>
      <c r="E393" s="18" t="s">
        <v>5697</v>
      </c>
      <c r="F393" s="19">
        <v>96.25</v>
      </c>
      <c r="G393" s="19">
        <f t="shared" si="43"/>
        <v>40.90625</v>
      </c>
      <c r="H393" s="1">
        <f t="shared" si="44"/>
        <v>96.25</v>
      </c>
      <c r="I393" s="21">
        <v>84</v>
      </c>
    </row>
    <row r="394" spans="1:9" ht="14" x14ac:dyDescent="0.15">
      <c r="A394" s="14" t="s">
        <v>1946</v>
      </c>
      <c r="B394" s="15">
        <v>1</v>
      </c>
      <c r="C394" s="16" t="s">
        <v>4280</v>
      </c>
      <c r="D394" s="17" t="str">
        <f t="shared" si="42"/>
        <v>5oz</v>
      </c>
      <c r="E394" s="18" t="s">
        <v>5697</v>
      </c>
      <c r="F394" s="19">
        <v>11.45</v>
      </c>
      <c r="G394" s="19">
        <f t="shared" si="43"/>
        <v>4.86625</v>
      </c>
      <c r="H394" s="1">
        <f t="shared" si="44"/>
        <v>11.45</v>
      </c>
      <c r="I394" s="21">
        <v>6</v>
      </c>
    </row>
    <row r="395" spans="1:9" ht="14" x14ac:dyDescent="0.15">
      <c r="A395" s="14" t="s">
        <v>1950</v>
      </c>
      <c r="B395" s="15">
        <v>1</v>
      </c>
      <c r="C395" s="16" t="s">
        <v>4284</v>
      </c>
      <c r="D395" s="17" t="str">
        <f t="shared" si="42"/>
        <v>1lb</v>
      </c>
      <c r="E395" s="18" t="s">
        <v>5697</v>
      </c>
      <c r="F395" s="19">
        <v>30.3</v>
      </c>
      <c r="G395" s="19">
        <f t="shared" si="43"/>
        <v>12.8775</v>
      </c>
      <c r="H395" s="1">
        <f t="shared" si="44"/>
        <v>30.3</v>
      </c>
      <c r="I395" s="21">
        <v>18</v>
      </c>
    </row>
    <row r="396" spans="1:9" ht="14" x14ac:dyDescent="0.15">
      <c r="A396" s="14" t="s">
        <v>1954</v>
      </c>
      <c r="B396" s="15">
        <v>1</v>
      </c>
      <c r="C396" s="16" t="s">
        <v>4288</v>
      </c>
      <c r="D396" s="17" t="str">
        <f t="shared" si="42"/>
        <v>5lb</v>
      </c>
      <c r="E396" s="18" t="s">
        <v>5697</v>
      </c>
      <c r="F396" s="19">
        <v>122.5</v>
      </c>
      <c r="G396" s="19">
        <f t="shared" si="43"/>
        <v>52.0625</v>
      </c>
      <c r="H396" s="1">
        <f t="shared" si="44"/>
        <v>122.5</v>
      </c>
      <c r="I396" s="21">
        <v>84</v>
      </c>
    </row>
    <row r="397" spans="1:9" ht="14" x14ac:dyDescent="0.15">
      <c r="A397" s="14" t="s">
        <v>175</v>
      </c>
      <c r="B397" s="15">
        <v>1</v>
      </c>
      <c r="C397" s="16" t="s">
        <v>3401</v>
      </c>
      <c r="D397" s="17" t="str">
        <f t="shared" si="42"/>
        <v>10X10</v>
      </c>
      <c r="E397" s="18" t="s">
        <v>5697</v>
      </c>
      <c r="F397" s="19">
        <v>21.9</v>
      </c>
      <c r="G397" s="19">
        <f t="shared" si="43"/>
        <v>9.3074999999999992</v>
      </c>
      <c r="H397" s="1">
        <f t="shared" si="44"/>
        <v>21.9</v>
      </c>
      <c r="I397" s="21">
        <v>18</v>
      </c>
    </row>
    <row r="398" spans="1:9" ht="14" x14ac:dyDescent="0.15">
      <c r="A398" s="14" t="s">
        <v>176</v>
      </c>
      <c r="B398" s="15">
        <v>1</v>
      </c>
      <c r="C398" s="16" t="s">
        <v>3401</v>
      </c>
      <c r="D398" s="17" t="str">
        <f t="shared" si="42"/>
        <v>FULL</v>
      </c>
      <c r="E398" s="18" t="s">
        <v>5697</v>
      </c>
      <c r="F398" s="19">
        <v>126.3</v>
      </c>
      <c r="G398" s="19">
        <f t="shared" si="43"/>
        <v>53.677499999999995</v>
      </c>
      <c r="H398" s="1">
        <f t="shared" si="44"/>
        <v>126.3</v>
      </c>
      <c r="I398" s="26">
        <v>128</v>
      </c>
    </row>
    <row r="399" spans="1:9" ht="14" x14ac:dyDescent="0.15">
      <c r="A399" s="14" t="s">
        <v>177</v>
      </c>
      <c r="B399" s="15">
        <v>1</v>
      </c>
      <c r="C399" s="16" t="s">
        <v>3401</v>
      </c>
      <c r="D399" s="17" t="str">
        <f t="shared" si="42"/>
        <v>17x20</v>
      </c>
      <c r="E399" s="18" t="s">
        <v>5697</v>
      </c>
      <c r="F399" s="19">
        <v>64.95</v>
      </c>
      <c r="G399" s="19">
        <f t="shared" si="43"/>
        <v>27.603750000000002</v>
      </c>
      <c r="H399" s="1">
        <f t="shared" si="44"/>
        <v>64.95</v>
      </c>
      <c r="I399" s="21">
        <v>64</v>
      </c>
    </row>
    <row r="400" spans="1:9" ht="14" x14ac:dyDescent="0.15">
      <c r="A400" s="14" t="s">
        <v>178</v>
      </c>
      <c r="B400" s="15">
        <v>1</v>
      </c>
      <c r="C400" s="16" t="s">
        <v>3402</v>
      </c>
      <c r="D400" s="17" t="str">
        <f t="shared" si="42"/>
        <v>10X10</v>
      </c>
      <c r="E400" s="18" t="s">
        <v>5697</v>
      </c>
      <c r="F400" s="19">
        <v>26.55</v>
      </c>
      <c r="G400" s="19">
        <f t="shared" si="43"/>
        <v>11.28375</v>
      </c>
      <c r="H400" s="1">
        <f t="shared" si="44"/>
        <v>26.55</v>
      </c>
      <c r="I400" s="21">
        <v>12</v>
      </c>
    </row>
    <row r="401" spans="1:9" ht="14" x14ac:dyDescent="0.15">
      <c r="A401" s="14" t="s">
        <v>179</v>
      </c>
      <c r="B401" s="15">
        <v>1</v>
      </c>
      <c r="C401" s="16" t="s">
        <v>3402</v>
      </c>
      <c r="D401" s="17" t="str">
        <f t="shared" si="42"/>
        <v>17x20</v>
      </c>
      <c r="E401" s="18" t="s">
        <v>5697</v>
      </c>
      <c r="F401" s="19">
        <v>76.650000000000006</v>
      </c>
      <c r="G401" s="19">
        <f t="shared" si="43"/>
        <v>32.576250000000002</v>
      </c>
      <c r="H401" s="1">
        <f t="shared" si="44"/>
        <v>76.650000000000006</v>
      </c>
      <c r="I401" s="21">
        <v>44</v>
      </c>
    </row>
    <row r="402" spans="1:9" ht="14" x14ac:dyDescent="0.15">
      <c r="A402" s="14" t="s">
        <v>1955</v>
      </c>
      <c r="B402" s="15">
        <v>1</v>
      </c>
      <c r="C402" s="16" t="s">
        <v>4289</v>
      </c>
      <c r="D402" s="17" t="str">
        <f t="shared" si="42"/>
        <v>5oz</v>
      </c>
      <c r="E402" s="18" t="s">
        <v>6</v>
      </c>
      <c r="F402" s="19">
        <v>9.1999999999999993</v>
      </c>
      <c r="G402" s="19">
        <f t="shared" si="43"/>
        <v>3.9099999999999997</v>
      </c>
      <c r="H402" s="1">
        <f t="shared" si="44"/>
        <v>9.1999999999999993</v>
      </c>
      <c r="I402" s="21">
        <v>6</v>
      </c>
    </row>
    <row r="403" spans="1:9" ht="14" x14ac:dyDescent="0.15">
      <c r="A403" s="14" t="s">
        <v>1959</v>
      </c>
      <c r="B403" s="15">
        <v>1</v>
      </c>
      <c r="C403" s="16" t="s">
        <v>4293</v>
      </c>
      <c r="D403" s="17" t="str">
        <f t="shared" si="42"/>
        <v>1lb</v>
      </c>
      <c r="E403" s="18" t="s">
        <v>6</v>
      </c>
      <c r="F403" s="19">
        <v>23.2</v>
      </c>
      <c r="G403" s="19">
        <f t="shared" si="43"/>
        <v>9.86</v>
      </c>
      <c r="H403" s="1">
        <f t="shared" si="44"/>
        <v>23.2</v>
      </c>
      <c r="I403" s="21">
        <v>18</v>
      </c>
    </row>
    <row r="404" spans="1:9" ht="14" x14ac:dyDescent="0.15">
      <c r="A404" s="14" t="s">
        <v>1963</v>
      </c>
      <c r="B404" s="15">
        <v>1</v>
      </c>
      <c r="C404" s="16" t="s">
        <v>4297</v>
      </c>
      <c r="D404" s="17" t="str">
        <f t="shared" si="42"/>
        <v>5lb</v>
      </c>
      <c r="E404" s="18" t="s">
        <v>6</v>
      </c>
      <c r="F404" s="19">
        <v>86.85</v>
      </c>
      <c r="G404" s="19">
        <f t="shared" si="43"/>
        <v>36.911249999999995</v>
      </c>
      <c r="H404" s="1">
        <f t="shared" si="44"/>
        <v>86.85</v>
      </c>
      <c r="I404" s="21">
        <v>84</v>
      </c>
    </row>
    <row r="405" spans="1:9" ht="14" x14ac:dyDescent="0.15">
      <c r="A405" s="14" t="s">
        <v>1956</v>
      </c>
      <c r="B405" s="15">
        <v>1</v>
      </c>
      <c r="C405" s="16" t="s">
        <v>4290</v>
      </c>
      <c r="D405" s="17" t="str">
        <f t="shared" si="42"/>
        <v>5oz</v>
      </c>
      <c r="E405" s="18" t="s">
        <v>6</v>
      </c>
      <c r="F405" s="19">
        <v>9.1999999999999993</v>
      </c>
      <c r="G405" s="19">
        <f t="shared" si="43"/>
        <v>3.9099999999999997</v>
      </c>
      <c r="H405" s="1">
        <f t="shared" si="44"/>
        <v>9.1999999999999993</v>
      </c>
      <c r="I405" s="21">
        <v>6</v>
      </c>
    </row>
    <row r="406" spans="1:9" ht="14" x14ac:dyDescent="0.15">
      <c r="A406" s="14" t="s">
        <v>1960</v>
      </c>
      <c r="B406" s="15">
        <v>1</v>
      </c>
      <c r="C406" s="16" t="s">
        <v>4294</v>
      </c>
      <c r="D406" s="17" t="str">
        <f t="shared" si="42"/>
        <v>1lb</v>
      </c>
      <c r="E406" s="18" t="s">
        <v>6</v>
      </c>
      <c r="F406" s="19">
        <v>23.2</v>
      </c>
      <c r="G406" s="19">
        <f t="shared" si="43"/>
        <v>9.86</v>
      </c>
      <c r="H406" s="1">
        <f t="shared" si="44"/>
        <v>23.2</v>
      </c>
      <c r="I406" s="21">
        <v>18</v>
      </c>
    </row>
    <row r="407" spans="1:9" ht="14" x14ac:dyDescent="0.15">
      <c r="A407" s="14" t="s">
        <v>1964</v>
      </c>
      <c r="B407" s="15">
        <v>1</v>
      </c>
      <c r="C407" s="16" t="s">
        <v>4298</v>
      </c>
      <c r="D407" s="17" t="str">
        <f t="shared" si="42"/>
        <v>5lb</v>
      </c>
      <c r="E407" s="18" t="s">
        <v>6</v>
      </c>
      <c r="F407" s="19">
        <v>86.85</v>
      </c>
      <c r="G407" s="19">
        <f t="shared" si="43"/>
        <v>36.911249999999995</v>
      </c>
      <c r="H407" s="1">
        <f t="shared" si="44"/>
        <v>86.85</v>
      </c>
      <c r="I407" s="21">
        <v>84</v>
      </c>
    </row>
    <row r="408" spans="1:9" ht="14" x14ac:dyDescent="0.15">
      <c r="A408" s="14" t="s">
        <v>1957</v>
      </c>
      <c r="B408" s="15">
        <v>1</v>
      </c>
      <c r="C408" s="16" t="s">
        <v>4291</v>
      </c>
      <c r="D408" s="17" t="str">
        <f t="shared" si="42"/>
        <v>5oz</v>
      </c>
      <c r="E408" s="18" t="s">
        <v>6</v>
      </c>
      <c r="F408" s="19">
        <v>9.1999999999999993</v>
      </c>
      <c r="G408" s="19">
        <f t="shared" si="43"/>
        <v>3.9099999999999997</v>
      </c>
      <c r="H408" s="1">
        <f t="shared" si="44"/>
        <v>9.1999999999999993</v>
      </c>
      <c r="I408" s="21">
        <v>6</v>
      </c>
    </row>
    <row r="409" spans="1:9" ht="14" x14ac:dyDescent="0.15">
      <c r="A409" s="14" t="s">
        <v>1961</v>
      </c>
      <c r="B409" s="15">
        <v>1</v>
      </c>
      <c r="C409" s="16" t="s">
        <v>4295</v>
      </c>
      <c r="D409" s="17" t="str">
        <f t="shared" si="42"/>
        <v>1lb</v>
      </c>
      <c r="E409" s="18" t="s">
        <v>6</v>
      </c>
      <c r="F409" s="19">
        <v>23.2</v>
      </c>
      <c r="G409" s="19">
        <f t="shared" si="43"/>
        <v>9.86</v>
      </c>
      <c r="H409" s="1">
        <f t="shared" si="44"/>
        <v>23.2</v>
      </c>
      <c r="I409" s="21">
        <v>18</v>
      </c>
    </row>
    <row r="410" spans="1:9" ht="14" x14ac:dyDescent="0.15">
      <c r="A410" s="14" t="s">
        <v>1965</v>
      </c>
      <c r="B410" s="15">
        <v>1</v>
      </c>
      <c r="C410" s="16" t="s">
        <v>4299</v>
      </c>
      <c r="D410" s="17" t="str">
        <f t="shared" si="42"/>
        <v>5lb</v>
      </c>
      <c r="E410" s="18" t="s">
        <v>6</v>
      </c>
      <c r="F410" s="19">
        <v>86.85</v>
      </c>
      <c r="G410" s="19">
        <f t="shared" si="43"/>
        <v>36.911249999999995</v>
      </c>
      <c r="H410" s="1">
        <f t="shared" si="44"/>
        <v>86.85</v>
      </c>
      <c r="I410" s="21">
        <v>84</v>
      </c>
    </row>
    <row r="411" spans="1:9" ht="14" x14ac:dyDescent="0.15">
      <c r="A411" s="14" t="s">
        <v>1753</v>
      </c>
      <c r="B411" s="15">
        <v>1</v>
      </c>
      <c r="C411" s="16" t="s">
        <v>4088</v>
      </c>
      <c r="D411" s="17" t="str">
        <f t="shared" si="42"/>
        <v>4oz</v>
      </c>
      <c r="E411" s="18" t="s">
        <v>5700</v>
      </c>
      <c r="F411" s="19">
        <v>32.700000000000003</v>
      </c>
      <c r="G411" s="19">
        <f t="shared" si="43"/>
        <v>13.897500000000001</v>
      </c>
      <c r="H411" s="1">
        <f t="shared" si="44"/>
        <v>32.700000000000003</v>
      </c>
      <c r="I411" s="21">
        <v>5</v>
      </c>
    </row>
    <row r="412" spans="1:9" ht="14" x14ac:dyDescent="0.15">
      <c r="A412" s="14" t="s">
        <v>1754</v>
      </c>
      <c r="B412" s="15">
        <v>1</v>
      </c>
      <c r="C412" s="16" t="s">
        <v>4089</v>
      </c>
      <c r="D412" s="17" t="str">
        <f t="shared" si="42"/>
        <v>1lb</v>
      </c>
      <c r="E412" s="18" t="s">
        <v>5700</v>
      </c>
      <c r="F412" s="19">
        <v>102.5</v>
      </c>
      <c r="G412" s="19">
        <f t="shared" si="43"/>
        <v>43.5625</v>
      </c>
      <c r="H412" s="1">
        <f t="shared" si="44"/>
        <v>102.5</v>
      </c>
      <c r="I412" s="21">
        <v>18</v>
      </c>
    </row>
    <row r="413" spans="1:9" ht="14" x14ac:dyDescent="0.15">
      <c r="A413" s="14" t="s">
        <v>1958</v>
      </c>
      <c r="B413" s="15">
        <v>1</v>
      </c>
      <c r="C413" s="16" t="s">
        <v>4292</v>
      </c>
      <c r="D413" s="17" t="str">
        <f t="shared" si="42"/>
        <v>5oz</v>
      </c>
      <c r="E413" s="18" t="s">
        <v>6</v>
      </c>
      <c r="F413" s="19">
        <v>10.85</v>
      </c>
      <c r="G413" s="19">
        <f t="shared" si="43"/>
        <v>4.6112500000000001</v>
      </c>
      <c r="H413" s="1">
        <f t="shared" si="44"/>
        <v>10.85</v>
      </c>
      <c r="I413" s="21">
        <v>6</v>
      </c>
    </row>
    <row r="414" spans="1:9" ht="14" x14ac:dyDescent="0.15">
      <c r="A414" s="14" t="s">
        <v>1962</v>
      </c>
      <c r="B414" s="15">
        <v>1</v>
      </c>
      <c r="C414" s="16" t="s">
        <v>4296</v>
      </c>
      <c r="D414" s="17" t="str">
        <f t="shared" si="42"/>
        <v>1lb</v>
      </c>
      <c r="E414" s="18" t="s">
        <v>6</v>
      </c>
      <c r="F414" s="19">
        <v>28.45</v>
      </c>
      <c r="G414" s="19">
        <f t="shared" si="43"/>
        <v>12.091249999999999</v>
      </c>
      <c r="H414" s="1">
        <f t="shared" si="44"/>
        <v>28.45</v>
      </c>
      <c r="I414" s="21">
        <v>18</v>
      </c>
    </row>
    <row r="415" spans="1:9" ht="14" x14ac:dyDescent="0.15">
      <c r="A415" s="14" t="s">
        <v>1966</v>
      </c>
      <c r="B415" s="15">
        <v>1</v>
      </c>
      <c r="C415" s="16" t="s">
        <v>4300</v>
      </c>
      <c r="D415" s="17" t="str">
        <f t="shared" si="42"/>
        <v>5lb</v>
      </c>
      <c r="E415" s="18" t="s">
        <v>6</v>
      </c>
      <c r="F415" s="19">
        <v>113.15</v>
      </c>
      <c r="G415" s="19">
        <f t="shared" si="43"/>
        <v>48.088750000000005</v>
      </c>
      <c r="H415" s="1">
        <f t="shared" si="44"/>
        <v>113.15</v>
      </c>
      <c r="I415" s="21">
        <v>84</v>
      </c>
    </row>
    <row r="416" spans="1:9" ht="14" x14ac:dyDescent="0.15">
      <c r="A416" s="14" t="s">
        <v>180</v>
      </c>
      <c r="B416" s="15">
        <v>1</v>
      </c>
      <c r="C416" s="16" t="s">
        <v>3403</v>
      </c>
      <c r="D416" s="17" t="str">
        <f t="shared" si="42"/>
        <v>10X10</v>
      </c>
      <c r="E416" s="18" t="s">
        <v>6</v>
      </c>
      <c r="F416" s="19">
        <v>19.5</v>
      </c>
      <c r="G416" s="19">
        <f t="shared" si="43"/>
        <v>8.2874999999999996</v>
      </c>
      <c r="H416" s="1">
        <f t="shared" si="44"/>
        <v>19.5</v>
      </c>
      <c r="I416" s="21">
        <v>18</v>
      </c>
    </row>
    <row r="417" spans="1:9" ht="14" x14ac:dyDescent="0.15">
      <c r="A417" s="14" t="s">
        <v>181</v>
      </c>
      <c r="B417" s="15">
        <v>1</v>
      </c>
      <c r="C417" s="16" t="s">
        <v>3403</v>
      </c>
      <c r="D417" s="17" t="str">
        <f t="shared" si="42"/>
        <v>FULL</v>
      </c>
      <c r="E417" s="18" t="s">
        <v>6</v>
      </c>
      <c r="F417" s="19">
        <v>112.65</v>
      </c>
      <c r="G417" s="19">
        <f t="shared" si="43"/>
        <v>47.876249999999999</v>
      </c>
      <c r="H417" s="1">
        <f t="shared" si="44"/>
        <v>112.65</v>
      </c>
      <c r="I417" s="26">
        <v>128</v>
      </c>
    </row>
    <row r="418" spans="1:9" ht="14" x14ac:dyDescent="0.15">
      <c r="A418" s="14" t="s">
        <v>182</v>
      </c>
      <c r="B418" s="15">
        <v>1</v>
      </c>
      <c r="C418" s="16" t="s">
        <v>3403</v>
      </c>
      <c r="D418" s="17" t="str">
        <f t="shared" si="42"/>
        <v>17x20</v>
      </c>
      <c r="E418" s="18" t="s">
        <v>6</v>
      </c>
      <c r="F418" s="19">
        <v>57.9</v>
      </c>
      <c r="G418" s="19">
        <f t="shared" si="43"/>
        <v>24.607499999999998</v>
      </c>
      <c r="H418" s="1">
        <f t="shared" si="44"/>
        <v>57.9</v>
      </c>
      <c r="I418" s="21">
        <v>64</v>
      </c>
    </row>
    <row r="419" spans="1:9" ht="14" x14ac:dyDescent="0.15">
      <c r="A419" s="14" t="s">
        <v>183</v>
      </c>
      <c r="B419" s="15">
        <v>1</v>
      </c>
      <c r="C419" s="16" t="s">
        <v>3404</v>
      </c>
      <c r="D419" s="17" t="str">
        <f t="shared" si="42"/>
        <v>10X10</v>
      </c>
      <c r="E419" s="18" t="s">
        <v>6</v>
      </c>
      <c r="F419" s="19">
        <v>26.55</v>
      </c>
      <c r="G419" s="19">
        <f t="shared" si="43"/>
        <v>11.28375</v>
      </c>
      <c r="H419" s="1">
        <f t="shared" si="44"/>
        <v>26.55</v>
      </c>
      <c r="I419" s="21">
        <v>12</v>
      </c>
    </row>
    <row r="420" spans="1:9" ht="14" x14ac:dyDescent="0.15">
      <c r="A420" s="14" t="s">
        <v>184</v>
      </c>
      <c r="B420" s="15">
        <v>1</v>
      </c>
      <c r="C420" s="16" t="s">
        <v>3404</v>
      </c>
      <c r="D420" s="17" t="str">
        <f t="shared" si="42"/>
        <v>17x20</v>
      </c>
      <c r="E420" s="18" t="s">
        <v>6</v>
      </c>
      <c r="F420" s="19">
        <v>67.900000000000006</v>
      </c>
      <c r="G420" s="19">
        <f t="shared" si="43"/>
        <v>28.857500000000002</v>
      </c>
      <c r="H420" s="1">
        <f t="shared" si="44"/>
        <v>67.900000000000006</v>
      </c>
      <c r="I420" s="21">
        <v>44</v>
      </c>
    </row>
    <row r="421" spans="1:9" ht="14" x14ac:dyDescent="0.15">
      <c r="A421" s="14" t="s">
        <v>1490</v>
      </c>
      <c r="B421" s="15">
        <v>1</v>
      </c>
      <c r="C421" s="16" t="s">
        <v>3906</v>
      </c>
      <c r="D421" s="17" t="str">
        <f t="shared" si="42"/>
        <v>Tube</v>
      </c>
      <c r="E421" s="18" t="s">
        <v>5700</v>
      </c>
      <c r="F421" s="19">
        <v>31.05</v>
      </c>
      <c r="G421" s="19">
        <f t="shared" si="43"/>
        <v>13.196249999999999</v>
      </c>
      <c r="H421" s="1">
        <f t="shared" si="44"/>
        <v>31.05</v>
      </c>
      <c r="I421" s="21">
        <v>4</v>
      </c>
    </row>
    <row r="422" spans="1:9" ht="14" x14ac:dyDescent="0.15">
      <c r="A422" s="14" t="s">
        <v>1491</v>
      </c>
      <c r="B422" s="15">
        <v>1</v>
      </c>
      <c r="C422" s="16" t="s">
        <v>3907</v>
      </c>
      <c r="D422" s="17" t="str">
        <f t="shared" si="42"/>
        <v>Tube</v>
      </c>
      <c r="E422" s="18" t="s">
        <v>5700</v>
      </c>
      <c r="F422" s="19">
        <v>31.05</v>
      </c>
      <c r="G422" s="19">
        <f t="shared" ref="G422" si="45">F422*0.425</f>
        <v>13.196249999999999</v>
      </c>
      <c r="H422" s="1">
        <f t="shared" si="44"/>
        <v>31.05</v>
      </c>
      <c r="I422" s="21">
        <v>4</v>
      </c>
    </row>
    <row r="423" spans="1:9" x14ac:dyDescent="0.15">
      <c r="A423" s="14" t="s">
        <v>5928</v>
      </c>
      <c r="B423" s="15">
        <v>1</v>
      </c>
      <c r="C423" s="16" t="s">
        <v>5929</v>
      </c>
      <c r="D423" s="17" t="s">
        <v>5919</v>
      </c>
      <c r="E423" s="18"/>
      <c r="F423" s="19">
        <v>2.5499999999999998</v>
      </c>
      <c r="G423" s="19">
        <v>2.5499999999999998</v>
      </c>
      <c r="H423" s="19">
        <v>2.5499999999999998</v>
      </c>
      <c r="I423" s="21">
        <v>1</v>
      </c>
    </row>
    <row r="424" spans="1:9" ht="14" x14ac:dyDescent="0.15">
      <c r="A424" s="14" t="s">
        <v>1654</v>
      </c>
      <c r="B424" s="15">
        <v>1</v>
      </c>
      <c r="C424" s="16" t="s">
        <v>6805</v>
      </c>
      <c r="D424" s="17" t="str">
        <f t="shared" ref="D424:D445" si="46">VLOOKUP(RIGHT(A424,4),N:O,2,0)</f>
        <v>1lb</v>
      </c>
      <c r="E424" s="18" t="s">
        <v>5704</v>
      </c>
      <c r="F424" s="19">
        <v>34.65</v>
      </c>
      <c r="G424" s="19">
        <f t="shared" ref="G424:G447" si="47">F424*0.425</f>
        <v>14.726249999999999</v>
      </c>
      <c r="H424" s="1">
        <f t="shared" ref="H424:H445" si="48">B424*F424</f>
        <v>34.65</v>
      </c>
      <c r="I424" s="21">
        <v>18</v>
      </c>
    </row>
    <row r="425" spans="1:9" ht="14" x14ac:dyDescent="0.15">
      <c r="A425" s="14" t="s">
        <v>1967</v>
      </c>
      <c r="B425" s="15">
        <v>1</v>
      </c>
      <c r="C425" s="16" t="s">
        <v>4301</v>
      </c>
      <c r="D425" s="17" t="str">
        <f t="shared" si="46"/>
        <v>5oz</v>
      </c>
      <c r="E425" s="18" t="s">
        <v>6</v>
      </c>
      <c r="F425" s="19">
        <v>9.1999999999999993</v>
      </c>
      <c r="G425" s="19">
        <f t="shared" si="47"/>
        <v>3.9099999999999997</v>
      </c>
      <c r="H425" s="1">
        <f t="shared" si="48"/>
        <v>9.1999999999999993</v>
      </c>
      <c r="I425" s="21">
        <v>6</v>
      </c>
    </row>
    <row r="426" spans="1:9" ht="14" x14ac:dyDescent="0.15">
      <c r="A426" s="14" t="s">
        <v>1971</v>
      </c>
      <c r="B426" s="15">
        <v>1</v>
      </c>
      <c r="C426" s="16" t="s">
        <v>4305</v>
      </c>
      <c r="D426" s="17" t="str">
        <f t="shared" si="46"/>
        <v>1lb</v>
      </c>
      <c r="E426" s="18" t="s">
        <v>6</v>
      </c>
      <c r="F426" s="19">
        <v>23.2</v>
      </c>
      <c r="G426" s="19">
        <f t="shared" si="47"/>
        <v>9.86</v>
      </c>
      <c r="H426" s="1">
        <f t="shared" si="48"/>
        <v>23.2</v>
      </c>
      <c r="I426" s="21">
        <v>18</v>
      </c>
    </row>
    <row r="427" spans="1:9" ht="14" x14ac:dyDescent="0.15">
      <c r="A427" s="14" t="s">
        <v>1975</v>
      </c>
      <c r="B427" s="15">
        <v>1</v>
      </c>
      <c r="C427" s="16" t="s">
        <v>4309</v>
      </c>
      <c r="D427" s="17" t="str">
        <f t="shared" si="46"/>
        <v>5lb</v>
      </c>
      <c r="E427" s="18" t="s">
        <v>6</v>
      </c>
      <c r="F427" s="19">
        <v>86.85</v>
      </c>
      <c r="G427" s="19">
        <f t="shared" si="47"/>
        <v>36.911249999999995</v>
      </c>
      <c r="H427" s="1">
        <f t="shared" si="48"/>
        <v>86.85</v>
      </c>
      <c r="I427" s="21">
        <v>84</v>
      </c>
    </row>
    <row r="428" spans="1:9" ht="14" x14ac:dyDescent="0.15">
      <c r="A428" s="14" t="s">
        <v>1968</v>
      </c>
      <c r="B428" s="15">
        <v>1</v>
      </c>
      <c r="C428" s="16" t="s">
        <v>4302</v>
      </c>
      <c r="D428" s="17" t="str">
        <f t="shared" si="46"/>
        <v>5oz</v>
      </c>
      <c r="E428" s="18" t="s">
        <v>6</v>
      </c>
      <c r="F428" s="19">
        <v>9.1999999999999993</v>
      </c>
      <c r="G428" s="19">
        <f t="shared" si="47"/>
        <v>3.9099999999999997</v>
      </c>
      <c r="H428" s="1">
        <f t="shared" si="48"/>
        <v>9.1999999999999993</v>
      </c>
      <c r="I428" s="21">
        <v>6</v>
      </c>
    </row>
    <row r="429" spans="1:9" ht="14" x14ac:dyDescent="0.15">
      <c r="A429" s="14" t="s">
        <v>1972</v>
      </c>
      <c r="B429" s="15">
        <v>1</v>
      </c>
      <c r="C429" s="16" t="s">
        <v>4306</v>
      </c>
      <c r="D429" s="17" t="str">
        <f t="shared" si="46"/>
        <v>1lb</v>
      </c>
      <c r="E429" s="18" t="s">
        <v>6</v>
      </c>
      <c r="F429" s="19">
        <v>23.2</v>
      </c>
      <c r="G429" s="19">
        <f t="shared" si="47"/>
        <v>9.86</v>
      </c>
      <c r="H429" s="1">
        <f t="shared" si="48"/>
        <v>23.2</v>
      </c>
      <c r="I429" s="21">
        <v>18</v>
      </c>
    </row>
    <row r="430" spans="1:9" ht="14" x14ac:dyDescent="0.15">
      <c r="A430" s="14" t="s">
        <v>1976</v>
      </c>
      <c r="B430" s="15">
        <v>1</v>
      </c>
      <c r="C430" s="16" t="s">
        <v>4310</v>
      </c>
      <c r="D430" s="17" t="str">
        <f t="shared" si="46"/>
        <v>5lb</v>
      </c>
      <c r="E430" s="18" t="s">
        <v>6</v>
      </c>
      <c r="F430" s="19">
        <v>86.85</v>
      </c>
      <c r="G430" s="19">
        <f t="shared" si="47"/>
        <v>36.911249999999995</v>
      </c>
      <c r="H430" s="1">
        <f t="shared" si="48"/>
        <v>86.85</v>
      </c>
      <c r="I430" s="21">
        <v>84</v>
      </c>
    </row>
    <row r="431" spans="1:9" ht="14" x14ac:dyDescent="0.15">
      <c r="A431" s="14" t="s">
        <v>1969</v>
      </c>
      <c r="B431" s="15">
        <v>1</v>
      </c>
      <c r="C431" s="16" t="s">
        <v>4303</v>
      </c>
      <c r="D431" s="17" t="str">
        <f t="shared" si="46"/>
        <v>5oz</v>
      </c>
      <c r="E431" s="18" t="s">
        <v>6</v>
      </c>
      <c r="F431" s="19">
        <v>9.1999999999999993</v>
      </c>
      <c r="G431" s="19">
        <f t="shared" si="47"/>
        <v>3.9099999999999997</v>
      </c>
      <c r="H431" s="1">
        <f t="shared" si="48"/>
        <v>9.1999999999999993</v>
      </c>
      <c r="I431" s="21">
        <v>6</v>
      </c>
    </row>
    <row r="432" spans="1:9" ht="14" x14ac:dyDescent="0.15">
      <c r="A432" s="14" t="s">
        <v>1973</v>
      </c>
      <c r="B432" s="15">
        <v>1</v>
      </c>
      <c r="C432" s="16" t="s">
        <v>4307</v>
      </c>
      <c r="D432" s="17" t="str">
        <f t="shared" si="46"/>
        <v>1lb</v>
      </c>
      <c r="E432" s="18" t="s">
        <v>6</v>
      </c>
      <c r="F432" s="19">
        <v>23.2</v>
      </c>
      <c r="G432" s="19">
        <f t="shared" si="47"/>
        <v>9.86</v>
      </c>
      <c r="H432" s="1">
        <f t="shared" si="48"/>
        <v>23.2</v>
      </c>
      <c r="I432" s="21">
        <v>18</v>
      </c>
    </row>
    <row r="433" spans="1:9" ht="14" x14ac:dyDescent="0.15">
      <c r="A433" s="14" t="s">
        <v>1977</v>
      </c>
      <c r="B433" s="15">
        <v>1</v>
      </c>
      <c r="C433" s="16" t="s">
        <v>4311</v>
      </c>
      <c r="D433" s="17" t="str">
        <f t="shared" si="46"/>
        <v>5lb</v>
      </c>
      <c r="E433" s="18" t="s">
        <v>6</v>
      </c>
      <c r="F433" s="19">
        <v>86.85</v>
      </c>
      <c r="G433" s="19">
        <f t="shared" si="47"/>
        <v>36.911249999999995</v>
      </c>
      <c r="H433" s="1">
        <f t="shared" si="48"/>
        <v>86.85</v>
      </c>
      <c r="I433" s="21">
        <v>84</v>
      </c>
    </row>
    <row r="434" spans="1:9" ht="14" x14ac:dyDescent="0.15">
      <c r="A434" s="14" t="s">
        <v>1755</v>
      </c>
      <c r="B434" s="15">
        <v>1</v>
      </c>
      <c r="C434" s="16" t="s">
        <v>4090</v>
      </c>
      <c r="D434" s="17" t="str">
        <f t="shared" si="46"/>
        <v>4oz</v>
      </c>
      <c r="E434" s="18" t="s">
        <v>5700</v>
      </c>
      <c r="F434" s="19">
        <v>32.700000000000003</v>
      </c>
      <c r="G434" s="19">
        <f t="shared" si="47"/>
        <v>13.897500000000001</v>
      </c>
      <c r="H434" s="1">
        <f t="shared" si="48"/>
        <v>32.700000000000003</v>
      </c>
      <c r="I434" s="21">
        <v>5</v>
      </c>
    </row>
    <row r="435" spans="1:9" ht="14" x14ac:dyDescent="0.15">
      <c r="A435" s="14" t="s">
        <v>1756</v>
      </c>
      <c r="B435" s="15">
        <v>1</v>
      </c>
      <c r="C435" s="16" t="s">
        <v>4091</v>
      </c>
      <c r="D435" s="17" t="str">
        <f t="shared" si="46"/>
        <v>1lb</v>
      </c>
      <c r="E435" s="18" t="s">
        <v>5700</v>
      </c>
      <c r="F435" s="19">
        <v>102.5</v>
      </c>
      <c r="G435" s="19">
        <f t="shared" si="47"/>
        <v>43.5625</v>
      </c>
      <c r="H435" s="1">
        <f t="shared" si="48"/>
        <v>102.5</v>
      </c>
      <c r="I435" s="21">
        <v>18</v>
      </c>
    </row>
    <row r="436" spans="1:9" ht="14" x14ac:dyDescent="0.15">
      <c r="A436" s="14" t="s">
        <v>1970</v>
      </c>
      <c r="B436" s="15">
        <v>1</v>
      </c>
      <c r="C436" s="16" t="s">
        <v>4304</v>
      </c>
      <c r="D436" s="17" t="str">
        <f t="shared" si="46"/>
        <v>5oz</v>
      </c>
      <c r="E436" s="18" t="s">
        <v>6</v>
      </c>
      <c r="F436" s="19">
        <v>10.85</v>
      </c>
      <c r="G436" s="19">
        <f t="shared" si="47"/>
        <v>4.6112500000000001</v>
      </c>
      <c r="H436" s="1">
        <f t="shared" si="48"/>
        <v>10.85</v>
      </c>
      <c r="I436" s="21">
        <v>6</v>
      </c>
    </row>
    <row r="437" spans="1:9" ht="14" x14ac:dyDescent="0.15">
      <c r="A437" s="14" t="s">
        <v>1974</v>
      </c>
      <c r="B437" s="15">
        <v>1</v>
      </c>
      <c r="C437" s="16" t="s">
        <v>4308</v>
      </c>
      <c r="D437" s="17" t="str">
        <f t="shared" si="46"/>
        <v>1lb</v>
      </c>
      <c r="E437" s="18" t="s">
        <v>6</v>
      </c>
      <c r="F437" s="19">
        <v>28.45</v>
      </c>
      <c r="G437" s="19">
        <f t="shared" si="47"/>
        <v>12.091249999999999</v>
      </c>
      <c r="H437" s="1">
        <f t="shared" si="48"/>
        <v>28.45</v>
      </c>
      <c r="I437" s="21">
        <v>18</v>
      </c>
    </row>
    <row r="438" spans="1:9" ht="14" x14ac:dyDescent="0.15">
      <c r="A438" s="14" t="s">
        <v>1978</v>
      </c>
      <c r="B438" s="15">
        <v>1</v>
      </c>
      <c r="C438" s="16" t="s">
        <v>4312</v>
      </c>
      <c r="D438" s="17" t="str">
        <f t="shared" si="46"/>
        <v>5lb</v>
      </c>
      <c r="E438" s="18" t="s">
        <v>6</v>
      </c>
      <c r="F438" s="19">
        <v>113.15</v>
      </c>
      <c r="G438" s="19">
        <f t="shared" si="47"/>
        <v>48.088750000000005</v>
      </c>
      <c r="H438" s="1">
        <f t="shared" si="48"/>
        <v>113.15</v>
      </c>
      <c r="I438" s="21">
        <v>84</v>
      </c>
    </row>
    <row r="439" spans="1:9" ht="14" x14ac:dyDescent="0.15">
      <c r="A439" s="14" t="s">
        <v>185</v>
      </c>
      <c r="B439" s="15">
        <v>1</v>
      </c>
      <c r="C439" s="16" t="s">
        <v>3405</v>
      </c>
      <c r="D439" s="17" t="str">
        <f t="shared" si="46"/>
        <v>10X10</v>
      </c>
      <c r="E439" s="18" t="s">
        <v>6</v>
      </c>
      <c r="F439" s="19">
        <v>19.5</v>
      </c>
      <c r="G439" s="19">
        <f t="shared" si="47"/>
        <v>8.2874999999999996</v>
      </c>
      <c r="H439" s="1">
        <f t="shared" si="48"/>
        <v>19.5</v>
      </c>
      <c r="I439" s="21">
        <v>18</v>
      </c>
    </row>
    <row r="440" spans="1:9" ht="14" x14ac:dyDescent="0.15">
      <c r="A440" s="14" t="s">
        <v>186</v>
      </c>
      <c r="B440" s="15">
        <v>1</v>
      </c>
      <c r="C440" s="16" t="s">
        <v>3405</v>
      </c>
      <c r="D440" s="17" t="str">
        <f t="shared" si="46"/>
        <v>FULL</v>
      </c>
      <c r="E440" s="18" t="s">
        <v>6</v>
      </c>
      <c r="F440" s="19">
        <v>112.65</v>
      </c>
      <c r="G440" s="19">
        <f t="shared" si="47"/>
        <v>47.876249999999999</v>
      </c>
      <c r="H440" s="1">
        <f t="shared" si="48"/>
        <v>112.65</v>
      </c>
      <c r="I440" s="26">
        <v>128</v>
      </c>
    </row>
    <row r="441" spans="1:9" ht="14" x14ac:dyDescent="0.15">
      <c r="A441" s="14" t="s">
        <v>187</v>
      </c>
      <c r="B441" s="15">
        <v>1</v>
      </c>
      <c r="C441" s="16" t="s">
        <v>3405</v>
      </c>
      <c r="D441" s="17" t="str">
        <f t="shared" si="46"/>
        <v>17x20</v>
      </c>
      <c r="E441" s="18" t="s">
        <v>6</v>
      </c>
      <c r="F441" s="19">
        <v>57.9</v>
      </c>
      <c r="G441" s="19">
        <f t="shared" si="47"/>
        <v>24.607499999999998</v>
      </c>
      <c r="H441" s="1">
        <f t="shared" si="48"/>
        <v>57.9</v>
      </c>
      <c r="I441" s="21">
        <v>64</v>
      </c>
    </row>
    <row r="442" spans="1:9" ht="14" x14ac:dyDescent="0.15">
      <c r="A442" s="14" t="s">
        <v>188</v>
      </c>
      <c r="B442" s="15">
        <v>1</v>
      </c>
      <c r="C442" s="16" t="s">
        <v>3406</v>
      </c>
      <c r="D442" s="17" t="str">
        <f t="shared" si="46"/>
        <v>10X10</v>
      </c>
      <c r="E442" s="18" t="s">
        <v>6</v>
      </c>
      <c r="F442" s="19">
        <v>23.5</v>
      </c>
      <c r="G442" s="19">
        <f t="shared" si="47"/>
        <v>9.9874999999999989</v>
      </c>
      <c r="H442" s="1">
        <f t="shared" si="48"/>
        <v>23.5</v>
      </c>
      <c r="I442" s="21">
        <v>12</v>
      </c>
    </row>
    <row r="443" spans="1:9" ht="14" x14ac:dyDescent="0.15">
      <c r="A443" s="14" t="s">
        <v>189</v>
      </c>
      <c r="B443" s="15">
        <v>1</v>
      </c>
      <c r="C443" s="16" t="s">
        <v>3406</v>
      </c>
      <c r="D443" s="17" t="str">
        <f t="shared" si="46"/>
        <v>17x20</v>
      </c>
      <c r="E443" s="18" t="s">
        <v>6</v>
      </c>
      <c r="F443" s="19">
        <v>67.900000000000006</v>
      </c>
      <c r="G443" s="19">
        <f t="shared" si="47"/>
        <v>28.857500000000002</v>
      </c>
      <c r="H443" s="1">
        <f t="shared" si="48"/>
        <v>67.900000000000006</v>
      </c>
      <c r="I443" s="21">
        <v>44</v>
      </c>
    </row>
    <row r="444" spans="1:9" ht="14" x14ac:dyDescent="0.15">
      <c r="A444" s="14" t="s">
        <v>1493</v>
      </c>
      <c r="B444" s="15">
        <v>1</v>
      </c>
      <c r="C444" s="16" t="s">
        <v>3909</v>
      </c>
      <c r="D444" s="17" t="str">
        <f t="shared" si="46"/>
        <v>Tube</v>
      </c>
      <c r="E444" s="18" t="s">
        <v>5700</v>
      </c>
      <c r="F444" s="19">
        <v>31.05</v>
      </c>
      <c r="G444" s="19">
        <f t="shared" si="47"/>
        <v>13.196249999999999</v>
      </c>
      <c r="H444" s="1">
        <f t="shared" si="48"/>
        <v>31.05</v>
      </c>
      <c r="I444" s="21">
        <v>4</v>
      </c>
    </row>
    <row r="445" spans="1:9" ht="14" x14ac:dyDescent="0.15">
      <c r="A445" s="14" t="s">
        <v>1494</v>
      </c>
      <c r="B445" s="15">
        <v>1</v>
      </c>
      <c r="C445" s="16" t="s">
        <v>3910</v>
      </c>
      <c r="D445" s="17" t="str">
        <f t="shared" si="46"/>
        <v>Tube</v>
      </c>
      <c r="E445" s="18" t="s">
        <v>5700</v>
      </c>
      <c r="F445" s="19">
        <v>31.05</v>
      </c>
      <c r="G445" s="19">
        <f t="shared" si="47"/>
        <v>13.196249999999999</v>
      </c>
      <c r="H445" s="1">
        <f t="shared" si="48"/>
        <v>31.05</v>
      </c>
      <c r="I445" s="21">
        <v>4</v>
      </c>
    </row>
    <row r="446" spans="1:9" x14ac:dyDescent="0.15">
      <c r="A446" s="51" t="s">
        <v>6493</v>
      </c>
      <c r="B446" s="33">
        <v>1</v>
      </c>
      <c r="C446" s="35" t="s">
        <v>6494</v>
      </c>
      <c r="D446" s="118" t="s">
        <v>6196</v>
      </c>
      <c r="E446" s="18"/>
      <c r="F446" s="43">
        <v>31.05</v>
      </c>
      <c r="G446" s="19">
        <f t="shared" si="47"/>
        <v>13.196249999999999</v>
      </c>
      <c r="H446" s="43">
        <f>F446</f>
        <v>31.05</v>
      </c>
      <c r="I446" s="18">
        <v>4</v>
      </c>
    </row>
    <row r="447" spans="1:9" ht="14" x14ac:dyDescent="0.15">
      <c r="A447" s="14" t="s">
        <v>1492</v>
      </c>
      <c r="B447" s="15">
        <v>1</v>
      </c>
      <c r="C447" s="16" t="s">
        <v>3908</v>
      </c>
      <c r="D447" s="17" t="str">
        <f>VLOOKUP(RIGHT(A447,4),N:O,2,0)</f>
        <v>Tube</v>
      </c>
      <c r="E447" s="18" t="s">
        <v>5700</v>
      </c>
      <c r="F447" s="19">
        <v>31.05</v>
      </c>
      <c r="G447" s="19">
        <f t="shared" si="47"/>
        <v>13.196249999999999</v>
      </c>
      <c r="H447" s="1">
        <f>B447*F447</f>
        <v>31.05</v>
      </c>
      <c r="I447" s="21">
        <v>4</v>
      </c>
    </row>
    <row r="448" spans="1:9" x14ac:dyDescent="0.15">
      <c r="A448" s="14" t="s">
        <v>5922</v>
      </c>
      <c r="B448" s="15">
        <v>1</v>
      </c>
      <c r="C448" s="16" t="s">
        <v>5923</v>
      </c>
      <c r="D448" s="17" t="s">
        <v>5919</v>
      </c>
      <c r="E448" s="18"/>
      <c r="F448" s="19">
        <v>2.5499999999999998</v>
      </c>
      <c r="G448" s="19">
        <v>2.5499999999999998</v>
      </c>
      <c r="H448" s="19">
        <v>2.5499999999999998</v>
      </c>
      <c r="I448" s="21">
        <v>1</v>
      </c>
    </row>
    <row r="449" spans="1:9" x14ac:dyDescent="0.15">
      <c r="A449" s="222" t="s">
        <v>6548</v>
      </c>
      <c r="B449" s="237">
        <v>1</v>
      </c>
      <c r="C449" s="228" t="s">
        <v>6549</v>
      </c>
      <c r="D449" s="239" t="s">
        <v>5719</v>
      </c>
      <c r="E449" s="224"/>
      <c r="F449" s="240">
        <v>16.5</v>
      </c>
      <c r="G449" s="225">
        <f t="shared" ref="G449:G473" si="49">F449*0.425</f>
        <v>7.0125000000000002</v>
      </c>
      <c r="H449" s="240">
        <f>F449</f>
        <v>16.5</v>
      </c>
      <c r="I449" s="224">
        <v>9</v>
      </c>
    </row>
    <row r="450" spans="1:9" ht="14" x14ac:dyDescent="0.15">
      <c r="A450" s="14" t="s">
        <v>1655</v>
      </c>
      <c r="B450" s="15">
        <v>1</v>
      </c>
      <c r="C450" s="16" t="s">
        <v>4069</v>
      </c>
      <c r="D450" s="17" t="str">
        <f t="shared" ref="D450:D471" si="50">VLOOKUP(RIGHT(A450,4),N:O,2,0)</f>
        <v>1lb</v>
      </c>
      <c r="E450" s="18" t="s">
        <v>5704</v>
      </c>
      <c r="F450" s="19">
        <v>34.65</v>
      </c>
      <c r="G450" s="19">
        <f t="shared" si="49"/>
        <v>14.726249999999999</v>
      </c>
      <c r="H450" s="1">
        <f t="shared" ref="H450:H459" si="51">B450*F450</f>
        <v>34.65</v>
      </c>
      <c r="I450" s="21">
        <v>18</v>
      </c>
    </row>
    <row r="451" spans="1:9" ht="14" x14ac:dyDescent="0.15">
      <c r="A451" s="14" t="s">
        <v>1979</v>
      </c>
      <c r="B451" s="15">
        <v>1</v>
      </c>
      <c r="C451" s="16" t="s">
        <v>4313</v>
      </c>
      <c r="D451" s="17" t="str">
        <f t="shared" si="50"/>
        <v>5oz</v>
      </c>
      <c r="E451" s="18" t="s">
        <v>6</v>
      </c>
      <c r="F451" s="19">
        <v>9.1999999999999993</v>
      </c>
      <c r="G451" s="19">
        <f t="shared" si="49"/>
        <v>3.9099999999999997</v>
      </c>
      <c r="H451" s="1">
        <f t="shared" si="51"/>
        <v>9.1999999999999993</v>
      </c>
      <c r="I451" s="21">
        <v>6</v>
      </c>
    </row>
    <row r="452" spans="1:9" ht="14" x14ac:dyDescent="0.15">
      <c r="A452" s="14" t="s">
        <v>1983</v>
      </c>
      <c r="B452" s="15">
        <v>1</v>
      </c>
      <c r="C452" s="16" t="s">
        <v>4317</v>
      </c>
      <c r="D452" s="17" t="str">
        <f t="shared" si="50"/>
        <v>1lb</v>
      </c>
      <c r="E452" s="18" t="s">
        <v>6</v>
      </c>
      <c r="F452" s="19">
        <v>23.2</v>
      </c>
      <c r="G452" s="19">
        <f t="shared" si="49"/>
        <v>9.86</v>
      </c>
      <c r="H452" s="1">
        <f t="shared" si="51"/>
        <v>23.2</v>
      </c>
      <c r="I452" s="21">
        <v>18</v>
      </c>
    </row>
    <row r="453" spans="1:9" ht="14" x14ac:dyDescent="0.15">
      <c r="A453" s="14" t="s">
        <v>1987</v>
      </c>
      <c r="B453" s="15">
        <v>1</v>
      </c>
      <c r="C453" s="16" t="s">
        <v>4321</v>
      </c>
      <c r="D453" s="17" t="str">
        <f t="shared" si="50"/>
        <v>5lb</v>
      </c>
      <c r="E453" s="18" t="s">
        <v>6</v>
      </c>
      <c r="F453" s="19">
        <v>86.85</v>
      </c>
      <c r="G453" s="19">
        <f t="shared" si="49"/>
        <v>36.911249999999995</v>
      </c>
      <c r="H453" s="1">
        <f t="shared" si="51"/>
        <v>86.85</v>
      </c>
      <c r="I453" s="21">
        <v>84</v>
      </c>
    </row>
    <row r="454" spans="1:9" ht="14" x14ac:dyDescent="0.15">
      <c r="A454" s="14" t="s">
        <v>1980</v>
      </c>
      <c r="B454" s="15">
        <v>1</v>
      </c>
      <c r="C454" s="16" t="s">
        <v>4314</v>
      </c>
      <c r="D454" s="17" t="str">
        <f t="shared" si="50"/>
        <v>5oz</v>
      </c>
      <c r="E454" s="18" t="s">
        <v>6</v>
      </c>
      <c r="F454" s="19">
        <v>9.1999999999999993</v>
      </c>
      <c r="G454" s="19">
        <f t="shared" si="49"/>
        <v>3.9099999999999997</v>
      </c>
      <c r="H454" s="1">
        <f t="shared" si="51"/>
        <v>9.1999999999999993</v>
      </c>
      <c r="I454" s="21">
        <v>6</v>
      </c>
    </row>
    <row r="455" spans="1:9" ht="14" x14ac:dyDescent="0.15">
      <c r="A455" s="14" t="s">
        <v>1984</v>
      </c>
      <c r="B455" s="15">
        <v>1</v>
      </c>
      <c r="C455" s="16" t="s">
        <v>4318</v>
      </c>
      <c r="D455" s="17" t="str">
        <f t="shared" si="50"/>
        <v>1lb</v>
      </c>
      <c r="E455" s="18" t="s">
        <v>6</v>
      </c>
      <c r="F455" s="19">
        <v>23.2</v>
      </c>
      <c r="G455" s="19">
        <f t="shared" si="49"/>
        <v>9.86</v>
      </c>
      <c r="H455" s="1">
        <f t="shared" si="51"/>
        <v>23.2</v>
      </c>
      <c r="I455" s="21">
        <v>18</v>
      </c>
    </row>
    <row r="456" spans="1:9" ht="14" x14ac:dyDescent="0.15">
      <c r="A456" s="14" t="s">
        <v>1988</v>
      </c>
      <c r="B456" s="15">
        <v>1</v>
      </c>
      <c r="C456" s="16" t="s">
        <v>4322</v>
      </c>
      <c r="D456" s="17" t="str">
        <f t="shared" si="50"/>
        <v>5lb</v>
      </c>
      <c r="E456" s="18" t="s">
        <v>6</v>
      </c>
      <c r="F456" s="19">
        <v>86.85</v>
      </c>
      <c r="G456" s="19">
        <f t="shared" si="49"/>
        <v>36.911249999999995</v>
      </c>
      <c r="H456" s="1">
        <f t="shared" si="51"/>
        <v>86.85</v>
      </c>
      <c r="I456" s="21">
        <v>84</v>
      </c>
    </row>
    <row r="457" spans="1:9" ht="14" x14ac:dyDescent="0.15">
      <c r="A457" s="14" t="s">
        <v>1981</v>
      </c>
      <c r="B457" s="15">
        <v>1</v>
      </c>
      <c r="C457" s="16" t="s">
        <v>4315</v>
      </c>
      <c r="D457" s="17" t="str">
        <f t="shared" si="50"/>
        <v>5oz</v>
      </c>
      <c r="E457" s="18" t="s">
        <v>6</v>
      </c>
      <c r="F457" s="19">
        <v>9.1999999999999993</v>
      </c>
      <c r="G457" s="19">
        <f t="shared" si="49"/>
        <v>3.9099999999999997</v>
      </c>
      <c r="H457" s="1">
        <f t="shared" si="51"/>
        <v>9.1999999999999993</v>
      </c>
      <c r="I457" s="21">
        <v>6</v>
      </c>
    </row>
    <row r="458" spans="1:9" ht="14" x14ac:dyDescent="0.15">
      <c r="A458" s="14" t="s">
        <v>1985</v>
      </c>
      <c r="B458" s="15">
        <v>1</v>
      </c>
      <c r="C458" s="16" t="s">
        <v>4319</v>
      </c>
      <c r="D458" s="17" t="str">
        <f t="shared" si="50"/>
        <v>1lb</v>
      </c>
      <c r="E458" s="18" t="s">
        <v>6</v>
      </c>
      <c r="F458" s="19">
        <v>23.2</v>
      </c>
      <c r="G458" s="19">
        <f t="shared" si="49"/>
        <v>9.86</v>
      </c>
      <c r="H458" s="1">
        <f t="shared" si="51"/>
        <v>23.2</v>
      </c>
      <c r="I458" s="21">
        <v>18</v>
      </c>
    </row>
    <row r="459" spans="1:9" ht="14" x14ac:dyDescent="0.15">
      <c r="A459" s="14" t="s">
        <v>1989</v>
      </c>
      <c r="B459" s="15">
        <v>1</v>
      </c>
      <c r="C459" s="16" t="s">
        <v>4323</v>
      </c>
      <c r="D459" s="17" t="str">
        <f t="shared" si="50"/>
        <v>5lb</v>
      </c>
      <c r="E459" s="18" t="s">
        <v>6</v>
      </c>
      <c r="F459" s="19">
        <v>86.85</v>
      </c>
      <c r="G459" s="19">
        <f t="shared" si="49"/>
        <v>36.911249999999995</v>
      </c>
      <c r="H459" s="1">
        <f t="shared" si="51"/>
        <v>86.85</v>
      </c>
      <c r="I459" s="21">
        <v>84</v>
      </c>
    </row>
    <row r="460" spans="1:9" ht="14" x14ac:dyDescent="0.15">
      <c r="A460" s="14" t="s">
        <v>1757</v>
      </c>
      <c r="B460" s="15">
        <v>1</v>
      </c>
      <c r="C460" s="16" t="s">
        <v>4092</v>
      </c>
      <c r="D460" s="17" t="str">
        <f t="shared" si="50"/>
        <v>4oz</v>
      </c>
      <c r="E460" s="18" t="s">
        <v>5700</v>
      </c>
      <c r="F460" s="19">
        <v>32.700000000000003</v>
      </c>
      <c r="G460" s="19">
        <f t="shared" si="49"/>
        <v>13.897500000000001</v>
      </c>
      <c r="H460" s="1">
        <v>13.54</v>
      </c>
      <c r="I460" s="21">
        <v>5</v>
      </c>
    </row>
    <row r="461" spans="1:9" ht="14" x14ac:dyDescent="0.15">
      <c r="A461" s="14" t="s">
        <v>1758</v>
      </c>
      <c r="B461" s="15">
        <v>1</v>
      </c>
      <c r="C461" s="16" t="s">
        <v>4093</v>
      </c>
      <c r="D461" s="17" t="str">
        <f t="shared" si="50"/>
        <v>1lb</v>
      </c>
      <c r="E461" s="18" t="s">
        <v>5700</v>
      </c>
      <c r="F461" s="19">
        <v>102.5</v>
      </c>
      <c r="G461" s="19">
        <f t="shared" si="49"/>
        <v>43.5625</v>
      </c>
      <c r="H461" s="1">
        <f t="shared" ref="H461:H471" si="52">B461*F461</f>
        <v>102.5</v>
      </c>
      <c r="I461" s="21">
        <v>18</v>
      </c>
    </row>
    <row r="462" spans="1:9" ht="14" x14ac:dyDescent="0.15">
      <c r="A462" s="14" t="s">
        <v>1982</v>
      </c>
      <c r="B462" s="15">
        <v>1</v>
      </c>
      <c r="C462" s="16" t="s">
        <v>4316</v>
      </c>
      <c r="D462" s="17" t="str">
        <f t="shared" si="50"/>
        <v>5oz</v>
      </c>
      <c r="E462" s="18" t="s">
        <v>6</v>
      </c>
      <c r="F462" s="19">
        <v>10.85</v>
      </c>
      <c r="G462" s="19">
        <f t="shared" si="49"/>
        <v>4.6112500000000001</v>
      </c>
      <c r="H462" s="1">
        <f t="shared" si="52"/>
        <v>10.85</v>
      </c>
      <c r="I462" s="21">
        <v>6</v>
      </c>
    </row>
    <row r="463" spans="1:9" ht="14" x14ac:dyDescent="0.15">
      <c r="A463" s="14" t="s">
        <v>1986</v>
      </c>
      <c r="B463" s="15">
        <v>1</v>
      </c>
      <c r="C463" s="16" t="s">
        <v>4320</v>
      </c>
      <c r="D463" s="17" t="str">
        <f t="shared" si="50"/>
        <v>1lb</v>
      </c>
      <c r="E463" s="18" t="s">
        <v>6</v>
      </c>
      <c r="F463" s="19">
        <v>28.45</v>
      </c>
      <c r="G463" s="19">
        <f t="shared" si="49"/>
        <v>12.091249999999999</v>
      </c>
      <c r="H463" s="1">
        <f t="shared" si="52"/>
        <v>28.45</v>
      </c>
      <c r="I463" s="21">
        <v>18</v>
      </c>
    </row>
    <row r="464" spans="1:9" ht="14" x14ac:dyDescent="0.15">
      <c r="A464" s="14" t="s">
        <v>1990</v>
      </c>
      <c r="B464" s="15">
        <v>1</v>
      </c>
      <c r="C464" s="16" t="s">
        <v>4324</v>
      </c>
      <c r="D464" s="17" t="str">
        <f t="shared" si="50"/>
        <v>5lb</v>
      </c>
      <c r="E464" s="18" t="s">
        <v>6</v>
      </c>
      <c r="F464" s="19">
        <v>113.15</v>
      </c>
      <c r="G464" s="19">
        <f t="shared" si="49"/>
        <v>48.088750000000005</v>
      </c>
      <c r="H464" s="1">
        <f t="shared" si="52"/>
        <v>113.15</v>
      </c>
      <c r="I464" s="21">
        <v>84</v>
      </c>
    </row>
    <row r="465" spans="1:9" ht="14" x14ac:dyDescent="0.15">
      <c r="A465" s="14" t="s">
        <v>190</v>
      </c>
      <c r="B465" s="15">
        <v>1</v>
      </c>
      <c r="C465" s="16" t="s">
        <v>3407</v>
      </c>
      <c r="D465" s="17" t="str">
        <f t="shared" si="50"/>
        <v>10X10</v>
      </c>
      <c r="E465" s="18" t="s">
        <v>6</v>
      </c>
      <c r="F465" s="19">
        <v>19.5</v>
      </c>
      <c r="G465" s="19">
        <f t="shared" si="49"/>
        <v>8.2874999999999996</v>
      </c>
      <c r="H465" s="1">
        <f t="shared" si="52"/>
        <v>19.5</v>
      </c>
      <c r="I465" s="21">
        <v>18</v>
      </c>
    </row>
    <row r="466" spans="1:9" ht="14" x14ac:dyDescent="0.15">
      <c r="A466" s="14" t="s">
        <v>191</v>
      </c>
      <c r="B466" s="15">
        <v>1</v>
      </c>
      <c r="C466" s="16" t="s">
        <v>3407</v>
      </c>
      <c r="D466" s="17" t="str">
        <f t="shared" si="50"/>
        <v>FULL</v>
      </c>
      <c r="E466" s="18" t="s">
        <v>6</v>
      </c>
      <c r="F466" s="19">
        <v>112.65</v>
      </c>
      <c r="G466" s="19">
        <f t="shared" si="49"/>
        <v>47.876249999999999</v>
      </c>
      <c r="H466" s="1">
        <f t="shared" si="52"/>
        <v>112.65</v>
      </c>
      <c r="I466" s="26">
        <v>128</v>
      </c>
    </row>
    <row r="467" spans="1:9" ht="14" x14ac:dyDescent="0.15">
      <c r="A467" s="14" t="s">
        <v>192</v>
      </c>
      <c r="B467" s="15">
        <v>1</v>
      </c>
      <c r="C467" s="16" t="s">
        <v>3407</v>
      </c>
      <c r="D467" s="17" t="str">
        <f t="shared" si="50"/>
        <v>17x20</v>
      </c>
      <c r="E467" s="18" t="s">
        <v>6</v>
      </c>
      <c r="F467" s="19">
        <v>57.9</v>
      </c>
      <c r="G467" s="19">
        <f t="shared" si="49"/>
        <v>24.607499999999998</v>
      </c>
      <c r="H467" s="1">
        <f t="shared" si="52"/>
        <v>57.9</v>
      </c>
      <c r="I467" s="21">
        <v>64</v>
      </c>
    </row>
    <row r="468" spans="1:9" ht="14" x14ac:dyDescent="0.15">
      <c r="A468" s="14" t="s">
        <v>193</v>
      </c>
      <c r="B468" s="15">
        <v>1</v>
      </c>
      <c r="C468" s="16" t="s">
        <v>3408</v>
      </c>
      <c r="D468" s="17" t="str">
        <f t="shared" si="50"/>
        <v>10X10</v>
      </c>
      <c r="E468" s="18" t="s">
        <v>6</v>
      </c>
      <c r="F468" s="19">
        <v>23.5</v>
      </c>
      <c r="G468" s="19">
        <f t="shared" si="49"/>
        <v>9.9874999999999989</v>
      </c>
      <c r="H468" s="1">
        <f t="shared" si="52"/>
        <v>23.5</v>
      </c>
      <c r="I468" s="21">
        <v>12</v>
      </c>
    </row>
    <row r="469" spans="1:9" ht="14" x14ac:dyDescent="0.15">
      <c r="A469" s="14" t="s">
        <v>194</v>
      </c>
      <c r="B469" s="15">
        <v>1</v>
      </c>
      <c r="C469" s="16" t="s">
        <v>3408</v>
      </c>
      <c r="D469" s="17" t="str">
        <f t="shared" si="50"/>
        <v>17x20</v>
      </c>
      <c r="E469" s="18" t="s">
        <v>6</v>
      </c>
      <c r="F469" s="19">
        <v>67.900000000000006</v>
      </c>
      <c r="G469" s="19">
        <f t="shared" si="49"/>
        <v>28.857500000000002</v>
      </c>
      <c r="H469" s="1">
        <f t="shared" si="52"/>
        <v>67.900000000000006</v>
      </c>
      <c r="I469" s="21">
        <v>44</v>
      </c>
    </row>
    <row r="470" spans="1:9" ht="14" x14ac:dyDescent="0.15">
      <c r="A470" s="14" t="s">
        <v>1496</v>
      </c>
      <c r="B470" s="15">
        <v>1</v>
      </c>
      <c r="C470" s="16" t="s">
        <v>3912</v>
      </c>
      <c r="D470" s="17" t="str">
        <f t="shared" si="50"/>
        <v>Tube</v>
      </c>
      <c r="E470" s="18" t="s">
        <v>5700</v>
      </c>
      <c r="F470" s="19">
        <v>31.05</v>
      </c>
      <c r="G470" s="19">
        <f t="shared" si="49"/>
        <v>13.196249999999999</v>
      </c>
      <c r="H470" s="1">
        <f t="shared" si="52"/>
        <v>31.05</v>
      </c>
      <c r="I470" s="21">
        <v>4</v>
      </c>
    </row>
    <row r="471" spans="1:9" ht="14" x14ac:dyDescent="0.15">
      <c r="A471" s="14" t="s">
        <v>1497</v>
      </c>
      <c r="B471" s="15">
        <v>1</v>
      </c>
      <c r="C471" s="16" t="s">
        <v>3913</v>
      </c>
      <c r="D471" s="17" t="str">
        <f t="shared" si="50"/>
        <v>Tube</v>
      </c>
      <c r="E471" s="18" t="s">
        <v>5700</v>
      </c>
      <c r="F471" s="19">
        <v>31.05</v>
      </c>
      <c r="G471" s="19">
        <f t="shared" si="49"/>
        <v>13.196249999999999</v>
      </c>
      <c r="H471" s="1">
        <f t="shared" si="52"/>
        <v>31.05</v>
      </c>
      <c r="I471" s="21">
        <v>4</v>
      </c>
    </row>
    <row r="472" spans="1:9" x14ac:dyDescent="0.15">
      <c r="A472" s="16" t="s">
        <v>6495</v>
      </c>
      <c r="B472" s="34">
        <v>1</v>
      </c>
      <c r="C472" s="35" t="s">
        <v>6496</v>
      </c>
      <c r="D472" s="118" t="s">
        <v>6196</v>
      </c>
      <c r="E472" s="18"/>
      <c r="F472" s="43">
        <v>31.05</v>
      </c>
      <c r="G472" s="19">
        <f t="shared" si="49"/>
        <v>13.196249999999999</v>
      </c>
      <c r="H472" s="43">
        <f>F472</f>
        <v>31.05</v>
      </c>
      <c r="I472" s="18">
        <v>4</v>
      </c>
    </row>
    <row r="473" spans="1:9" ht="14" x14ac:dyDescent="0.15">
      <c r="A473" s="14" t="s">
        <v>1495</v>
      </c>
      <c r="B473" s="15">
        <v>1</v>
      </c>
      <c r="C473" s="16" t="s">
        <v>3911</v>
      </c>
      <c r="D473" s="17" t="str">
        <f>VLOOKUP(RIGHT(A473,4),N:O,2,0)</f>
        <v>Tube</v>
      </c>
      <c r="E473" s="18" t="s">
        <v>5700</v>
      </c>
      <c r="F473" s="19">
        <v>31.05</v>
      </c>
      <c r="G473" s="19">
        <f t="shared" si="49"/>
        <v>13.196249999999999</v>
      </c>
      <c r="H473" s="1">
        <f>B473*F473</f>
        <v>31.05</v>
      </c>
      <c r="I473" s="21">
        <v>4</v>
      </c>
    </row>
    <row r="474" spans="1:9" x14ac:dyDescent="0.15">
      <c r="A474" s="292" t="s">
        <v>6372</v>
      </c>
      <c r="B474" s="76">
        <v>1</v>
      </c>
      <c r="C474" s="293" t="s">
        <v>6374</v>
      </c>
      <c r="D474" s="124" t="s">
        <v>5975</v>
      </c>
      <c r="E474" s="78"/>
      <c r="F474" s="291">
        <v>2.5499999999999998</v>
      </c>
      <c r="G474" s="291">
        <v>2.5499999999999998</v>
      </c>
      <c r="H474" s="291">
        <v>2.5499999999999998</v>
      </c>
      <c r="I474" s="78">
        <v>1</v>
      </c>
    </row>
    <row r="475" spans="1:9" ht="14" x14ac:dyDescent="0.15">
      <c r="A475" s="14" t="s">
        <v>1656</v>
      </c>
      <c r="B475" s="15">
        <v>1</v>
      </c>
      <c r="C475" s="16" t="s">
        <v>4070</v>
      </c>
      <c r="D475" s="17" t="str">
        <f t="shared" ref="D475:D494" si="53">VLOOKUP(RIGHT(A475,4),N:O,2,0)</f>
        <v>1lb</v>
      </c>
      <c r="E475" s="18" t="s">
        <v>5704</v>
      </c>
      <c r="F475" s="19">
        <v>34.65</v>
      </c>
      <c r="G475" s="19">
        <f t="shared" ref="G475:G506" si="54">F475*0.425</f>
        <v>14.726249999999999</v>
      </c>
      <c r="H475" s="1">
        <f t="shared" ref="H475:H494" si="55">B475*F475</f>
        <v>34.65</v>
      </c>
      <c r="I475" s="21">
        <v>18</v>
      </c>
    </row>
    <row r="476" spans="1:9" ht="14" x14ac:dyDescent="0.15">
      <c r="A476" s="14" t="s">
        <v>1991</v>
      </c>
      <c r="B476" s="15">
        <v>1</v>
      </c>
      <c r="C476" s="16" t="s">
        <v>4325</v>
      </c>
      <c r="D476" s="17" t="str">
        <f t="shared" si="53"/>
        <v>5oz</v>
      </c>
      <c r="E476" s="18" t="s">
        <v>6</v>
      </c>
      <c r="F476" s="19">
        <v>9.1999999999999993</v>
      </c>
      <c r="G476" s="19">
        <f t="shared" si="54"/>
        <v>3.9099999999999997</v>
      </c>
      <c r="H476" s="1">
        <f t="shared" si="55"/>
        <v>9.1999999999999993</v>
      </c>
      <c r="I476" s="21">
        <v>6</v>
      </c>
    </row>
    <row r="477" spans="1:9" ht="14" x14ac:dyDescent="0.15">
      <c r="A477" s="14" t="s">
        <v>1995</v>
      </c>
      <c r="B477" s="15">
        <v>1</v>
      </c>
      <c r="C477" s="16" t="s">
        <v>4329</v>
      </c>
      <c r="D477" s="17" t="str">
        <f t="shared" si="53"/>
        <v>1lb</v>
      </c>
      <c r="E477" s="18" t="s">
        <v>6</v>
      </c>
      <c r="F477" s="19">
        <v>23.2</v>
      </c>
      <c r="G477" s="19">
        <f t="shared" si="54"/>
        <v>9.86</v>
      </c>
      <c r="H477" s="1">
        <f t="shared" si="55"/>
        <v>23.2</v>
      </c>
      <c r="I477" s="21">
        <v>18</v>
      </c>
    </row>
    <row r="478" spans="1:9" ht="14" x14ac:dyDescent="0.15">
      <c r="A478" s="14" t="s">
        <v>1999</v>
      </c>
      <c r="B478" s="15">
        <v>1</v>
      </c>
      <c r="C478" s="16" t="s">
        <v>4333</v>
      </c>
      <c r="D478" s="17" t="str">
        <f t="shared" si="53"/>
        <v>5lb</v>
      </c>
      <c r="E478" s="18" t="s">
        <v>6</v>
      </c>
      <c r="F478" s="19">
        <v>86.85</v>
      </c>
      <c r="G478" s="19">
        <f t="shared" si="54"/>
        <v>36.911249999999995</v>
      </c>
      <c r="H478" s="1">
        <f t="shared" si="55"/>
        <v>86.85</v>
      </c>
      <c r="I478" s="21">
        <v>84</v>
      </c>
    </row>
    <row r="479" spans="1:9" ht="14" x14ac:dyDescent="0.15">
      <c r="A479" s="14" t="s">
        <v>1992</v>
      </c>
      <c r="B479" s="15">
        <v>1</v>
      </c>
      <c r="C479" s="16" t="s">
        <v>4326</v>
      </c>
      <c r="D479" s="17" t="str">
        <f t="shared" si="53"/>
        <v>5oz</v>
      </c>
      <c r="E479" s="18" t="s">
        <v>6</v>
      </c>
      <c r="F479" s="19">
        <v>9.1999999999999993</v>
      </c>
      <c r="G479" s="19">
        <f t="shared" si="54"/>
        <v>3.9099999999999997</v>
      </c>
      <c r="H479" s="1">
        <f t="shared" si="55"/>
        <v>9.1999999999999993</v>
      </c>
      <c r="I479" s="21">
        <v>6</v>
      </c>
    </row>
    <row r="480" spans="1:9" ht="14" x14ac:dyDescent="0.15">
      <c r="A480" s="14" t="s">
        <v>1996</v>
      </c>
      <c r="B480" s="15">
        <v>1</v>
      </c>
      <c r="C480" s="16" t="s">
        <v>4330</v>
      </c>
      <c r="D480" s="17" t="str">
        <f t="shared" si="53"/>
        <v>1lb</v>
      </c>
      <c r="E480" s="18" t="s">
        <v>6</v>
      </c>
      <c r="F480" s="19">
        <v>23.2</v>
      </c>
      <c r="G480" s="19">
        <f t="shared" si="54"/>
        <v>9.86</v>
      </c>
      <c r="H480" s="1">
        <f t="shared" si="55"/>
        <v>23.2</v>
      </c>
      <c r="I480" s="21">
        <v>18</v>
      </c>
    </row>
    <row r="481" spans="1:9" ht="14" x14ac:dyDescent="0.15">
      <c r="A481" s="14" t="s">
        <v>2000</v>
      </c>
      <c r="B481" s="15">
        <v>1</v>
      </c>
      <c r="C481" s="16" t="s">
        <v>4334</v>
      </c>
      <c r="D481" s="17" t="str">
        <f t="shared" si="53"/>
        <v>5lb</v>
      </c>
      <c r="E481" s="18" t="s">
        <v>6</v>
      </c>
      <c r="F481" s="19">
        <v>86.85</v>
      </c>
      <c r="G481" s="19">
        <f t="shared" si="54"/>
        <v>36.911249999999995</v>
      </c>
      <c r="H481" s="1">
        <f t="shared" si="55"/>
        <v>86.85</v>
      </c>
      <c r="I481" s="21">
        <v>84</v>
      </c>
    </row>
    <row r="482" spans="1:9" ht="14" x14ac:dyDescent="0.15">
      <c r="A482" s="14" t="s">
        <v>1993</v>
      </c>
      <c r="B482" s="15">
        <v>1</v>
      </c>
      <c r="C482" s="16" t="s">
        <v>4327</v>
      </c>
      <c r="D482" s="17" t="str">
        <f t="shared" si="53"/>
        <v>5oz</v>
      </c>
      <c r="E482" s="18" t="s">
        <v>6</v>
      </c>
      <c r="F482" s="19">
        <v>9.1999999999999993</v>
      </c>
      <c r="G482" s="19">
        <f t="shared" si="54"/>
        <v>3.9099999999999997</v>
      </c>
      <c r="H482" s="1">
        <f t="shared" si="55"/>
        <v>9.1999999999999993</v>
      </c>
      <c r="I482" s="21">
        <v>6</v>
      </c>
    </row>
    <row r="483" spans="1:9" ht="14" x14ac:dyDescent="0.15">
      <c r="A483" s="14" t="s">
        <v>1997</v>
      </c>
      <c r="B483" s="15">
        <v>1</v>
      </c>
      <c r="C483" s="16" t="s">
        <v>4331</v>
      </c>
      <c r="D483" s="17" t="str">
        <f t="shared" si="53"/>
        <v>1lb</v>
      </c>
      <c r="E483" s="18" t="s">
        <v>6</v>
      </c>
      <c r="F483" s="19">
        <v>23.2</v>
      </c>
      <c r="G483" s="19">
        <f t="shared" si="54"/>
        <v>9.86</v>
      </c>
      <c r="H483" s="1">
        <f t="shared" si="55"/>
        <v>23.2</v>
      </c>
      <c r="I483" s="21">
        <v>18</v>
      </c>
    </row>
    <row r="484" spans="1:9" ht="14" x14ac:dyDescent="0.15">
      <c r="A484" s="14" t="s">
        <v>2001</v>
      </c>
      <c r="B484" s="15">
        <v>1</v>
      </c>
      <c r="C484" s="16" t="s">
        <v>4335</v>
      </c>
      <c r="D484" s="17" t="str">
        <f t="shared" si="53"/>
        <v>5lb</v>
      </c>
      <c r="E484" s="18" t="s">
        <v>6</v>
      </c>
      <c r="F484" s="19">
        <v>86.85</v>
      </c>
      <c r="G484" s="19">
        <f t="shared" si="54"/>
        <v>36.911249999999995</v>
      </c>
      <c r="H484" s="1">
        <f t="shared" si="55"/>
        <v>86.85</v>
      </c>
      <c r="I484" s="21">
        <v>84</v>
      </c>
    </row>
    <row r="485" spans="1:9" ht="14" x14ac:dyDescent="0.15">
      <c r="A485" s="14" t="s">
        <v>1994</v>
      </c>
      <c r="B485" s="15">
        <v>1</v>
      </c>
      <c r="C485" s="16" t="s">
        <v>4328</v>
      </c>
      <c r="D485" s="17" t="str">
        <f t="shared" si="53"/>
        <v>5oz</v>
      </c>
      <c r="E485" s="18" t="s">
        <v>6</v>
      </c>
      <c r="F485" s="19">
        <v>10.85</v>
      </c>
      <c r="G485" s="19">
        <f t="shared" si="54"/>
        <v>4.6112500000000001</v>
      </c>
      <c r="H485" s="1">
        <f t="shared" si="55"/>
        <v>10.85</v>
      </c>
      <c r="I485" s="21">
        <v>6</v>
      </c>
    </row>
    <row r="486" spans="1:9" ht="14" x14ac:dyDescent="0.15">
      <c r="A486" s="14" t="s">
        <v>1998</v>
      </c>
      <c r="B486" s="15">
        <v>1</v>
      </c>
      <c r="C486" s="16" t="s">
        <v>4332</v>
      </c>
      <c r="D486" s="17" t="str">
        <f t="shared" si="53"/>
        <v>1lb</v>
      </c>
      <c r="E486" s="18" t="s">
        <v>6</v>
      </c>
      <c r="F486" s="19">
        <v>28.45</v>
      </c>
      <c r="G486" s="19">
        <f t="shared" si="54"/>
        <v>12.091249999999999</v>
      </c>
      <c r="H486" s="1">
        <f t="shared" si="55"/>
        <v>28.45</v>
      </c>
      <c r="I486" s="21">
        <v>18</v>
      </c>
    </row>
    <row r="487" spans="1:9" ht="14" x14ac:dyDescent="0.15">
      <c r="A487" s="14" t="s">
        <v>2002</v>
      </c>
      <c r="B487" s="15">
        <v>1</v>
      </c>
      <c r="C487" s="16" t="s">
        <v>4336</v>
      </c>
      <c r="D487" s="17" t="str">
        <f t="shared" si="53"/>
        <v>5lb</v>
      </c>
      <c r="E487" s="18" t="s">
        <v>6</v>
      </c>
      <c r="F487" s="19">
        <v>113.15</v>
      </c>
      <c r="G487" s="19">
        <f t="shared" si="54"/>
        <v>48.088750000000005</v>
      </c>
      <c r="H487" s="1">
        <f t="shared" si="55"/>
        <v>113.15</v>
      </c>
      <c r="I487" s="21">
        <v>84</v>
      </c>
    </row>
    <row r="488" spans="1:9" ht="14" x14ac:dyDescent="0.15">
      <c r="A488" s="14" t="s">
        <v>195</v>
      </c>
      <c r="B488" s="15">
        <v>1</v>
      </c>
      <c r="C488" s="16" t="s">
        <v>3409</v>
      </c>
      <c r="D488" s="17" t="str">
        <f t="shared" si="53"/>
        <v>10X10</v>
      </c>
      <c r="E488" s="18" t="s">
        <v>6</v>
      </c>
      <c r="F488" s="19">
        <v>19.5</v>
      </c>
      <c r="G488" s="19">
        <f t="shared" si="54"/>
        <v>8.2874999999999996</v>
      </c>
      <c r="H488" s="1">
        <f t="shared" si="55"/>
        <v>19.5</v>
      </c>
      <c r="I488" s="21">
        <v>18</v>
      </c>
    </row>
    <row r="489" spans="1:9" ht="14" x14ac:dyDescent="0.15">
      <c r="A489" s="14" t="s">
        <v>196</v>
      </c>
      <c r="B489" s="15">
        <v>1</v>
      </c>
      <c r="C489" s="16" t="s">
        <v>3409</v>
      </c>
      <c r="D489" s="17" t="str">
        <f t="shared" si="53"/>
        <v>FULL</v>
      </c>
      <c r="E489" s="18" t="s">
        <v>6</v>
      </c>
      <c r="F489" s="19">
        <v>112.65</v>
      </c>
      <c r="G489" s="19">
        <f t="shared" si="54"/>
        <v>47.876249999999999</v>
      </c>
      <c r="H489" s="1">
        <f t="shared" si="55"/>
        <v>112.65</v>
      </c>
      <c r="I489" s="26">
        <v>128</v>
      </c>
    </row>
    <row r="490" spans="1:9" ht="14" x14ac:dyDescent="0.15">
      <c r="A490" s="14" t="s">
        <v>197</v>
      </c>
      <c r="B490" s="15">
        <v>1</v>
      </c>
      <c r="C490" s="16" t="s">
        <v>3409</v>
      </c>
      <c r="D490" s="17" t="str">
        <f t="shared" si="53"/>
        <v>17x20</v>
      </c>
      <c r="E490" s="18" t="s">
        <v>6</v>
      </c>
      <c r="F490" s="19">
        <v>57.9</v>
      </c>
      <c r="G490" s="19">
        <f t="shared" si="54"/>
        <v>24.607499999999998</v>
      </c>
      <c r="H490" s="1">
        <f t="shared" si="55"/>
        <v>57.9</v>
      </c>
      <c r="I490" s="21">
        <v>64</v>
      </c>
    </row>
    <row r="491" spans="1:9" ht="14" x14ac:dyDescent="0.15">
      <c r="A491" s="14" t="s">
        <v>198</v>
      </c>
      <c r="B491" s="15">
        <v>1</v>
      </c>
      <c r="C491" s="16" t="s">
        <v>3410</v>
      </c>
      <c r="D491" s="17" t="str">
        <f t="shared" si="53"/>
        <v>10X10</v>
      </c>
      <c r="E491" s="18" t="s">
        <v>6</v>
      </c>
      <c r="F491" s="19">
        <v>23.5</v>
      </c>
      <c r="G491" s="19">
        <f t="shared" si="54"/>
        <v>9.9874999999999989</v>
      </c>
      <c r="H491" s="1">
        <f t="shared" si="55"/>
        <v>23.5</v>
      </c>
      <c r="I491" s="21">
        <v>12</v>
      </c>
    </row>
    <row r="492" spans="1:9" ht="14" x14ac:dyDescent="0.15">
      <c r="A492" s="14" t="s">
        <v>199</v>
      </c>
      <c r="B492" s="15">
        <v>1</v>
      </c>
      <c r="C492" s="16" t="s">
        <v>3410</v>
      </c>
      <c r="D492" s="17" t="str">
        <f t="shared" si="53"/>
        <v>17x20</v>
      </c>
      <c r="E492" s="18" t="s">
        <v>6</v>
      </c>
      <c r="F492" s="19">
        <v>67.900000000000006</v>
      </c>
      <c r="G492" s="19">
        <f t="shared" si="54"/>
        <v>28.857500000000002</v>
      </c>
      <c r="H492" s="1">
        <f t="shared" si="55"/>
        <v>67.900000000000006</v>
      </c>
      <c r="I492" s="21">
        <v>44</v>
      </c>
    </row>
    <row r="493" spans="1:9" ht="14" x14ac:dyDescent="0.15">
      <c r="A493" s="14" t="s">
        <v>1499</v>
      </c>
      <c r="B493" s="15">
        <v>1</v>
      </c>
      <c r="C493" s="16" t="s">
        <v>3915</v>
      </c>
      <c r="D493" s="17" t="str">
        <f t="shared" si="53"/>
        <v>Tube</v>
      </c>
      <c r="E493" s="18" t="s">
        <v>5700</v>
      </c>
      <c r="F493" s="19">
        <v>31.05</v>
      </c>
      <c r="G493" s="19">
        <f t="shared" si="54"/>
        <v>13.196249999999999</v>
      </c>
      <c r="H493" s="1">
        <f t="shared" si="55"/>
        <v>31.05</v>
      </c>
      <c r="I493" s="21">
        <v>4</v>
      </c>
    </row>
    <row r="494" spans="1:9" ht="14" x14ac:dyDescent="0.15">
      <c r="A494" s="14" t="s">
        <v>1500</v>
      </c>
      <c r="B494" s="15">
        <v>1</v>
      </c>
      <c r="C494" s="16" t="s">
        <v>3916</v>
      </c>
      <c r="D494" s="17" t="str">
        <f t="shared" si="53"/>
        <v>Tube</v>
      </c>
      <c r="E494" s="18" t="s">
        <v>5700</v>
      </c>
      <c r="F494" s="19">
        <v>31.05</v>
      </c>
      <c r="G494" s="19">
        <f t="shared" si="54"/>
        <v>13.196249999999999</v>
      </c>
      <c r="H494" s="1">
        <f t="shared" si="55"/>
        <v>31.05</v>
      </c>
      <c r="I494" s="21">
        <v>4</v>
      </c>
    </row>
    <row r="495" spans="1:9" x14ac:dyDescent="0.15">
      <c r="A495" s="51" t="s">
        <v>6497</v>
      </c>
      <c r="B495" s="33">
        <v>1</v>
      </c>
      <c r="C495" s="35" t="s">
        <v>6498</v>
      </c>
      <c r="D495" s="118" t="s">
        <v>6196</v>
      </c>
      <c r="E495" s="18"/>
      <c r="F495" s="43">
        <v>31.05</v>
      </c>
      <c r="G495" s="19">
        <f t="shared" si="54"/>
        <v>13.196249999999999</v>
      </c>
      <c r="H495" s="43">
        <f>F495</f>
        <v>31.05</v>
      </c>
      <c r="I495" s="18">
        <v>4</v>
      </c>
    </row>
    <row r="496" spans="1:9" ht="14" x14ac:dyDescent="0.15">
      <c r="A496" s="14" t="s">
        <v>1498</v>
      </c>
      <c r="B496" s="15">
        <v>1</v>
      </c>
      <c r="C496" s="16" t="s">
        <v>3914</v>
      </c>
      <c r="D496" s="17" t="str">
        <f t="shared" ref="D496:D527" si="56">VLOOKUP(RIGHT(A496,4),N:O,2,0)</f>
        <v>Tube</v>
      </c>
      <c r="E496" s="18" t="s">
        <v>5700</v>
      </c>
      <c r="F496" s="19">
        <v>31.05</v>
      </c>
      <c r="G496" s="19">
        <f t="shared" si="54"/>
        <v>13.196249999999999</v>
      </c>
      <c r="H496" s="1">
        <f t="shared" ref="H496:H527" si="57">B496*F496</f>
        <v>31.05</v>
      </c>
      <c r="I496" s="21">
        <v>4</v>
      </c>
    </row>
    <row r="497" spans="1:9" ht="14" x14ac:dyDescent="0.15">
      <c r="A497" s="14" t="s">
        <v>1657</v>
      </c>
      <c r="B497" s="15">
        <v>1</v>
      </c>
      <c r="C497" s="16" t="s">
        <v>4071</v>
      </c>
      <c r="D497" s="17" t="str">
        <f t="shared" si="56"/>
        <v>1lb</v>
      </c>
      <c r="E497" s="18" t="s">
        <v>5704</v>
      </c>
      <c r="F497" s="19">
        <v>34.65</v>
      </c>
      <c r="G497" s="19">
        <f t="shared" si="54"/>
        <v>14.726249999999999</v>
      </c>
      <c r="H497" s="1">
        <f t="shared" si="57"/>
        <v>34.65</v>
      </c>
      <c r="I497" s="21">
        <v>18</v>
      </c>
    </row>
    <row r="498" spans="1:9" ht="14" x14ac:dyDescent="0.15">
      <c r="A498" s="14" t="s">
        <v>1658</v>
      </c>
      <c r="B498" s="15">
        <v>1</v>
      </c>
      <c r="C498" s="16" t="s">
        <v>4072</v>
      </c>
      <c r="D498" s="17" t="str">
        <f t="shared" si="56"/>
        <v>1lb</v>
      </c>
      <c r="E498" s="18" t="s">
        <v>5703</v>
      </c>
      <c r="F498" s="19">
        <v>43.35</v>
      </c>
      <c r="G498" s="19">
        <f t="shared" si="54"/>
        <v>18.423750000000002</v>
      </c>
      <c r="H498" s="1">
        <f t="shared" si="57"/>
        <v>43.35</v>
      </c>
      <c r="I498" s="21">
        <v>18</v>
      </c>
    </row>
    <row r="499" spans="1:9" ht="14" x14ac:dyDescent="0.15">
      <c r="A499" s="14" t="s">
        <v>2003</v>
      </c>
      <c r="B499" s="15">
        <v>1</v>
      </c>
      <c r="C499" s="16" t="s">
        <v>4337</v>
      </c>
      <c r="D499" s="17" t="str">
        <f t="shared" si="56"/>
        <v>5oz</v>
      </c>
      <c r="E499" s="18" t="s">
        <v>5697</v>
      </c>
      <c r="F499" s="19">
        <v>9.8000000000000007</v>
      </c>
      <c r="G499" s="19">
        <f t="shared" si="54"/>
        <v>4.165</v>
      </c>
      <c r="H499" s="1">
        <f t="shared" si="57"/>
        <v>9.8000000000000007</v>
      </c>
      <c r="I499" s="21">
        <v>6</v>
      </c>
    </row>
    <row r="500" spans="1:9" ht="14" x14ac:dyDescent="0.15">
      <c r="A500" s="14" t="s">
        <v>2007</v>
      </c>
      <c r="B500" s="15">
        <v>1</v>
      </c>
      <c r="C500" s="16" t="s">
        <v>4341</v>
      </c>
      <c r="D500" s="17" t="str">
        <f t="shared" si="56"/>
        <v>1lb</v>
      </c>
      <c r="E500" s="18" t="s">
        <v>5697</v>
      </c>
      <c r="F500" s="19">
        <v>25.05</v>
      </c>
      <c r="G500" s="19">
        <f t="shared" si="54"/>
        <v>10.64625</v>
      </c>
      <c r="H500" s="1">
        <f t="shared" si="57"/>
        <v>25.05</v>
      </c>
      <c r="I500" s="21">
        <v>18</v>
      </c>
    </row>
    <row r="501" spans="1:9" ht="14" x14ac:dyDescent="0.15">
      <c r="A501" s="14" t="s">
        <v>2011</v>
      </c>
      <c r="B501" s="15">
        <v>1</v>
      </c>
      <c r="C501" s="16" t="s">
        <v>4345</v>
      </c>
      <c r="D501" s="17" t="str">
        <f t="shared" si="56"/>
        <v>5lb</v>
      </c>
      <c r="E501" s="18" t="s">
        <v>5697</v>
      </c>
      <c r="F501" s="19">
        <v>96.25</v>
      </c>
      <c r="G501" s="19">
        <f t="shared" si="54"/>
        <v>40.90625</v>
      </c>
      <c r="H501" s="1">
        <f t="shared" si="57"/>
        <v>96.25</v>
      </c>
      <c r="I501" s="21">
        <v>84</v>
      </c>
    </row>
    <row r="502" spans="1:9" ht="14" x14ac:dyDescent="0.15">
      <c r="A502" s="14" t="s">
        <v>2004</v>
      </c>
      <c r="B502" s="15">
        <v>1</v>
      </c>
      <c r="C502" s="16" t="s">
        <v>4338</v>
      </c>
      <c r="D502" s="17" t="str">
        <f t="shared" si="56"/>
        <v>5oz</v>
      </c>
      <c r="E502" s="18" t="s">
        <v>5697</v>
      </c>
      <c r="F502" s="19">
        <v>9.8000000000000007</v>
      </c>
      <c r="G502" s="19">
        <f t="shared" si="54"/>
        <v>4.165</v>
      </c>
      <c r="H502" s="1">
        <f t="shared" si="57"/>
        <v>9.8000000000000007</v>
      </c>
      <c r="I502" s="21">
        <v>6</v>
      </c>
    </row>
    <row r="503" spans="1:9" ht="14" x14ac:dyDescent="0.15">
      <c r="A503" s="14" t="s">
        <v>2008</v>
      </c>
      <c r="B503" s="15">
        <v>1</v>
      </c>
      <c r="C503" s="16" t="s">
        <v>4342</v>
      </c>
      <c r="D503" s="17" t="str">
        <f t="shared" si="56"/>
        <v>1lb</v>
      </c>
      <c r="E503" s="18" t="s">
        <v>5697</v>
      </c>
      <c r="F503" s="19">
        <v>25.05</v>
      </c>
      <c r="G503" s="19">
        <f t="shared" si="54"/>
        <v>10.64625</v>
      </c>
      <c r="H503" s="1">
        <f t="shared" si="57"/>
        <v>25.05</v>
      </c>
      <c r="I503" s="21">
        <v>18</v>
      </c>
    </row>
    <row r="504" spans="1:9" ht="14" x14ac:dyDescent="0.15">
      <c r="A504" s="14" t="s">
        <v>2012</v>
      </c>
      <c r="B504" s="15">
        <v>1</v>
      </c>
      <c r="C504" s="16" t="s">
        <v>4346</v>
      </c>
      <c r="D504" s="17" t="str">
        <f t="shared" si="56"/>
        <v>5lb</v>
      </c>
      <c r="E504" s="18" t="s">
        <v>5697</v>
      </c>
      <c r="F504" s="19">
        <v>96.25</v>
      </c>
      <c r="G504" s="19">
        <f t="shared" si="54"/>
        <v>40.90625</v>
      </c>
      <c r="H504" s="1">
        <f t="shared" si="57"/>
        <v>96.25</v>
      </c>
      <c r="I504" s="21">
        <v>84</v>
      </c>
    </row>
    <row r="505" spans="1:9" ht="14" x14ac:dyDescent="0.15">
      <c r="A505" s="14" t="s">
        <v>2005</v>
      </c>
      <c r="B505" s="15">
        <v>1</v>
      </c>
      <c r="C505" s="16" t="s">
        <v>4339</v>
      </c>
      <c r="D505" s="17" t="str">
        <f t="shared" si="56"/>
        <v>5oz</v>
      </c>
      <c r="E505" s="18" t="s">
        <v>5697</v>
      </c>
      <c r="F505" s="19">
        <v>9.8000000000000007</v>
      </c>
      <c r="G505" s="19">
        <f t="shared" si="54"/>
        <v>4.165</v>
      </c>
      <c r="H505" s="1">
        <f t="shared" si="57"/>
        <v>9.8000000000000007</v>
      </c>
      <c r="I505" s="21">
        <v>6</v>
      </c>
    </row>
    <row r="506" spans="1:9" ht="14" x14ac:dyDescent="0.15">
      <c r="A506" s="14" t="s">
        <v>2009</v>
      </c>
      <c r="B506" s="15">
        <v>1</v>
      </c>
      <c r="C506" s="16" t="s">
        <v>4343</v>
      </c>
      <c r="D506" s="17" t="str">
        <f t="shared" si="56"/>
        <v>1lb</v>
      </c>
      <c r="E506" s="18" t="s">
        <v>5697</v>
      </c>
      <c r="F506" s="19">
        <v>25.05</v>
      </c>
      <c r="G506" s="19">
        <f t="shared" si="54"/>
        <v>10.64625</v>
      </c>
      <c r="H506" s="1">
        <f t="shared" si="57"/>
        <v>25.05</v>
      </c>
      <c r="I506" s="21">
        <v>18</v>
      </c>
    </row>
    <row r="507" spans="1:9" ht="14" x14ac:dyDescent="0.15">
      <c r="A507" s="14" t="s">
        <v>2013</v>
      </c>
      <c r="B507" s="15">
        <v>1</v>
      </c>
      <c r="C507" s="16" t="s">
        <v>4347</v>
      </c>
      <c r="D507" s="17" t="str">
        <f t="shared" si="56"/>
        <v>5lb</v>
      </c>
      <c r="E507" s="18" t="s">
        <v>5697</v>
      </c>
      <c r="F507" s="19">
        <v>96.25</v>
      </c>
      <c r="G507" s="19">
        <f t="shared" ref="G507:G538" si="58">F507*0.425</f>
        <v>40.90625</v>
      </c>
      <c r="H507" s="1">
        <f t="shared" si="57"/>
        <v>96.25</v>
      </c>
      <c r="I507" s="21">
        <v>84</v>
      </c>
    </row>
    <row r="508" spans="1:9" ht="14" x14ac:dyDescent="0.15">
      <c r="A508" s="14" t="s">
        <v>2006</v>
      </c>
      <c r="B508" s="15">
        <v>1</v>
      </c>
      <c r="C508" s="16" t="s">
        <v>4340</v>
      </c>
      <c r="D508" s="17" t="str">
        <f t="shared" si="56"/>
        <v>5oz</v>
      </c>
      <c r="E508" s="18" t="s">
        <v>5697</v>
      </c>
      <c r="F508" s="19">
        <v>11.45</v>
      </c>
      <c r="G508" s="19">
        <f t="shared" si="58"/>
        <v>4.86625</v>
      </c>
      <c r="H508" s="1">
        <f t="shared" si="57"/>
        <v>11.45</v>
      </c>
      <c r="I508" s="21">
        <v>6</v>
      </c>
    </row>
    <row r="509" spans="1:9" ht="14" x14ac:dyDescent="0.15">
      <c r="A509" s="14" t="s">
        <v>2010</v>
      </c>
      <c r="B509" s="15">
        <v>1</v>
      </c>
      <c r="C509" s="16" t="s">
        <v>4344</v>
      </c>
      <c r="D509" s="17" t="str">
        <f t="shared" si="56"/>
        <v>1lb</v>
      </c>
      <c r="E509" s="18" t="s">
        <v>5697</v>
      </c>
      <c r="F509" s="19">
        <v>30.3</v>
      </c>
      <c r="G509" s="19">
        <f t="shared" si="58"/>
        <v>12.8775</v>
      </c>
      <c r="H509" s="1">
        <f t="shared" si="57"/>
        <v>30.3</v>
      </c>
      <c r="I509" s="21">
        <v>18</v>
      </c>
    </row>
    <row r="510" spans="1:9" ht="14" x14ac:dyDescent="0.15">
      <c r="A510" s="14" t="s">
        <v>2014</v>
      </c>
      <c r="B510" s="15">
        <v>1</v>
      </c>
      <c r="C510" s="16" t="s">
        <v>4348</v>
      </c>
      <c r="D510" s="17" t="str">
        <f t="shared" si="56"/>
        <v>5lb</v>
      </c>
      <c r="E510" s="18" t="s">
        <v>5697</v>
      </c>
      <c r="F510" s="19">
        <v>122.5</v>
      </c>
      <c r="G510" s="19">
        <f t="shared" si="58"/>
        <v>52.0625</v>
      </c>
      <c r="H510" s="1">
        <f t="shared" si="57"/>
        <v>122.5</v>
      </c>
      <c r="I510" s="21">
        <v>84</v>
      </c>
    </row>
    <row r="511" spans="1:9" ht="14" x14ac:dyDescent="0.15">
      <c r="A511" s="14" t="s">
        <v>200</v>
      </c>
      <c r="B511" s="15">
        <v>1</v>
      </c>
      <c r="C511" s="16" t="s">
        <v>3411</v>
      </c>
      <c r="D511" s="17" t="str">
        <f t="shared" si="56"/>
        <v>10X10</v>
      </c>
      <c r="E511" s="18" t="s">
        <v>5697</v>
      </c>
      <c r="F511" s="19">
        <v>21.9</v>
      </c>
      <c r="G511" s="19">
        <f t="shared" si="58"/>
        <v>9.3074999999999992</v>
      </c>
      <c r="H511" s="1">
        <f t="shared" si="57"/>
        <v>21.9</v>
      </c>
      <c r="I511" s="21">
        <v>18</v>
      </c>
    </row>
    <row r="512" spans="1:9" ht="14" x14ac:dyDescent="0.15">
      <c r="A512" s="14" t="s">
        <v>201</v>
      </c>
      <c r="B512" s="15">
        <v>1</v>
      </c>
      <c r="C512" s="16" t="s">
        <v>3411</v>
      </c>
      <c r="D512" s="17" t="str">
        <f t="shared" si="56"/>
        <v>FULL</v>
      </c>
      <c r="E512" s="18" t="s">
        <v>5697</v>
      </c>
      <c r="F512" s="19">
        <v>126.3</v>
      </c>
      <c r="G512" s="19">
        <f t="shared" si="58"/>
        <v>53.677499999999995</v>
      </c>
      <c r="H512" s="1">
        <f t="shared" si="57"/>
        <v>126.3</v>
      </c>
      <c r="I512" s="26">
        <v>128</v>
      </c>
    </row>
    <row r="513" spans="1:9" ht="14" x14ac:dyDescent="0.15">
      <c r="A513" s="14" t="s">
        <v>202</v>
      </c>
      <c r="B513" s="15">
        <v>1</v>
      </c>
      <c r="C513" s="16" t="s">
        <v>3411</v>
      </c>
      <c r="D513" s="17" t="str">
        <f t="shared" si="56"/>
        <v>17x20</v>
      </c>
      <c r="E513" s="18" t="s">
        <v>5697</v>
      </c>
      <c r="F513" s="19">
        <v>64.95</v>
      </c>
      <c r="G513" s="19">
        <f t="shared" si="58"/>
        <v>27.603750000000002</v>
      </c>
      <c r="H513" s="1">
        <f t="shared" si="57"/>
        <v>64.95</v>
      </c>
      <c r="I513" s="21">
        <v>64</v>
      </c>
    </row>
    <row r="514" spans="1:9" ht="14" x14ac:dyDescent="0.15">
      <c r="A514" s="14" t="s">
        <v>203</v>
      </c>
      <c r="B514" s="15">
        <v>1</v>
      </c>
      <c r="C514" s="16" t="s">
        <v>3412</v>
      </c>
      <c r="D514" s="17" t="str">
        <f t="shared" si="56"/>
        <v>10X10</v>
      </c>
      <c r="E514" s="18" t="s">
        <v>5697</v>
      </c>
      <c r="F514" s="19">
        <v>26.55</v>
      </c>
      <c r="G514" s="19">
        <f t="shared" si="58"/>
        <v>11.28375</v>
      </c>
      <c r="H514" s="1">
        <f t="shared" si="57"/>
        <v>26.55</v>
      </c>
      <c r="I514" s="21">
        <v>12</v>
      </c>
    </row>
    <row r="515" spans="1:9" ht="14" x14ac:dyDescent="0.15">
      <c r="A515" s="14" t="s">
        <v>204</v>
      </c>
      <c r="B515" s="15">
        <v>1</v>
      </c>
      <c r="C515" s="16" t="s">
        <v>3412</v>
      </c>
      <c r="D515" s="17" t="str">
        <f t="shared" si="56"/>
        <v>17x20</v>
      </c>
      <c r="E515" s="18" t="s">
        <v>5697</v>
      </c>
      <c r="F515" s="19">
        <v>76.650000000000006</v>
      </c>
      <c r="G515" s="19">
        <f t="shared" si="58"/>
        <v>32.576250000000002</v>
      </c>
      <c r="H515" s="1">
        <f t="shared" si="57"/>
        <v>76.650000000000006</v>
      </c>
      <c r="I515" s="21">
        <v>44</v>
      </c>
    </row>
    <row r="516" spans="1:9" ht="14" x14ac:dyDescent="0.15">
      <c r="A516" s="14" t="s">
        <v>2015</v>
      </c>
      <c r="B516" s="15">
        <v>1</v>
      </c>
      <c r="C516" s="16" t="s">
        <v>4349</v>
      </c>
      <c r="D516" s="17" t="str">
        <f t="shared" si="56"/>
        <v>5oz</v>
      </c>
      <c r="E516" s="18" t="s">
        <v>5</v>
      </c>
      <c r="F516" s="43">
        <v>8.6999999999999993</v>
      </c>
      <c r="G516" s="19">
        <f t="shared" si="58"/>
        <v>3.6974999999999998</v>
      </c>
      <c r="H516" s="1">
        <f t="shared" si="57"/>
        <v>8.6999999999999993</v>
      </c>
      <c r="I516" s="21">
        <v>6</v>
      </c>
    </row>
    <row r="517" spans="1:9" ht="14" x14ac:dyDescent="0.15">
      <c r="A517" s="14" t="s">
        <v>2019</v>
      </c>
      <c r="B517" s="15">
        <v>1</v>
      </c>
      <c r="C517" s="16" t="s">
        <v>4353</v>
      </c>
      <c r="D517" s="17" t="str">
        <f t="shared" si="56"/>
        <v>1lb</v>
      </c>
      <c r="E517" s="18" t="s">
        <v>5</v>
      </c>
      <c r="F517" s="19">
        <v>21.5</v>
      </c>
      <c r="G517" s="19">
        <f t="shared" si="58"/>
        <v>9.1374999999999993</v>
      </c>
      <c r="H517" s="1">
        <f t="shared" si="57"/>
        <v>21.5</v>
      </c>
      <c r="I517" s="21">
        <v>18</v>
      </c>
    </row>
    <row r="518" spans="1:9" ht="14" x14ac:dyDescent="0.15">
      <c r="A518" s="14" t="s">
        <v>2023</v>
      </c>
      <c r="B518" s="15">
        <v>1</v>
      </c>
      <c r="C518" s="16" t="s">
        <v>4357</v>
      </c>
      <c r="D518" s="17" t="str">
        <f t="shared" si="56"/>
        <v>5lb</v>
      </c>
      <c r="E518" s="18" t="s">
        <v>5</v>
      </c>
      <c r="F518" s="19">
        <v>78.5</v>
      </c>
      <c r="G518" s="19">
        <f t="shared" si="58"/>
        <v>33.362499999999997</v>
      </c>
      <c r="H518" s="1">
        <f t="shared" si="57"/>
        <v>78.5</v>
      </c>
      <c r="I518" s="21">
        <v>84</v>
      </c>
    </row>
    <row r="519" spans="1:9" ht="14" x14ac:dyDescent="0.15">
      <c r="A519" s="14" t="s">
        <v>2016</v>
      </c>
      <c r="B519" s="15">
        <v>1</v>
      </c>
      <c r="C519" s="16" t="s">
        <v>4350</v>
      </c>
      <c r="D519" s="17" t="str">
        <f t="shared" si="56"/>
        <v>5oz</v>
      </c>
      <c r="E519" s="18" t="s">
        <v>5</v>
      </c>
      <c r="F519" s="43">
        <v>8.6999999999999993</v>
      </c>
      <c r="G519" s="19">
        <f t="shared" si="58"/>
        <v>3.6974999999999998</v>
      </c>
      <c r="H519" s="1">
        <f t="shared" si="57"/>
        <v>8.6999999999999993</v>
      </c>
      <c r="I519" s="21">
        <v>6</v>
      </c>
    </row>
    <row r="520" spans="1:9" ht="14" x14ac:dyDescent="0.15">
      <c r="A520" s="14" t="s">
        <v>2020</v>
      </c>
      <c r="B520" s="15">
        <v>1</v>
      </c>
      <c r="C520" s="16" t="s">
        <v>4354</v>
      </c>
      <c r="D520" s="17" t="str">
        <f t="shared" si="56"/>
        <v>1lb</v>
      </c>
      <c r="E520" s="18" t="s">
        <v>5</v>
      </c>
      <c r="F520" s="19">
        <v>21.5</v>
      </c>
      <c r="G520" s="19">
        <f t="shared" si="58"/>
        <v>9.1374999999999993</v>
      </c>
      <c r="H520" s="1">
        <f t="shared" si="57"/>
        <v>21.5</v>
      </c>
      <c r="I520" s="21">
        <v>18</v>
      </c>
    </row>
    <row r="521" spans="1:9" ht="14" x14ac:dyDescent="0.15">
      <c r="A521" s="14" t="s">
        <v>2024</v>
      </c>
      <c r="B521" s="15">
        <v>1</v>
      </c>
      <c r="C521" s="16" t="s">
        <v>4358</v>
      </c>
      <c r="D521" s="17" t="str">
        <f t="shared" si="56"/>
        <v>5lb</v>
      </c>
      <c r="E521" s="18" t="s">
        <v>5</v>
      </c>
      <c r="F521" s="19">
        <v>78.5</v>
      </c>
      <c r="G521" s="19">
        <f t="shared" si="58"/>
        <v>33.362499999999997</v>
      </c>
      <c r="H521" s="1">
        <f t="shared" si="57"/>
        <v>78.5</v>
      </c>
      <c r="I521" s="21">
        <v>84</v>
      </c>
    </row>
    <row r="522" spans="1:9" ht="14" x14ac:dyDescent="0.15">
      <c r="A522" s="14" t="s">
        <v>2017</v>
      </c>
      <c r="B522" s="15">
        <v>1</v>
      </c>
      <c r="C522" s="16" t="s">
        <v>4351</v>
      </c>
      <c r="D522" s="17" t="str">
        <f t="shared" si="56"/>
        <v>5oz</v>
      </c>
      <c r="E522" s="18" t="s">
        <v>5</v>
      </c>
      <c r="F522" s="43">
        <v>8.6999999999999993</v>
      </c>
      <c r="G522" s="19">
        <f t="shared" si="58"/>
        <v>3.6974999999999998</v>
      </c>
      <c r="H522" s="1">
        <f t="shared" si="57"/>
        <v>8.6999999999999993</v>
      </c>
      <c r="I522" s="21">
        <v>6</v>
      </c>
    </row>
    <row r="523" spans="1:9" ht="14" x14ac:dyDescent="0.15">
      <c r="A523" s="14" t="s">
        <v>2021</v>
      </c>
      <c r="B523" s="15">
        <v>1</v>
      </c>
      <c r="C523" s="16" t="s">
        <v>4355</v>
      </c>
      <c r="D523" s="17" t="str">
        <f t="shared" si="56"/>
        <v>1lb</v>
      </c>
      <c r="E523" s="18" t="s">
        <v>5</v>
      </c>
      <c r="F523" s="19">
        <v>21.5</v>
      </c>
      <c r="G523" s="19">
        <f t="shared" si="58"/>
        <v>9.1374999999999993</v>
      </c>
      <c r="H523" s="1">
        <f t="shared" si="57"/>
        <v>21.5</v>
      </c>
      <c r="I523" s="21">
        <v>18</v>
      </c>
    </row>
    <row r="524" spans="1:9" ht="14" x14ac:dyDescent="0.15">
      <c r="A524" s="14" t="s">
        <v>2025</v>
      </c>
      <c r="B524" s="15">
        <v>1</v>
      </c>
      <c r="C524" s="16" t="s">
        <v>4359</v>
      </c>
      <c r="D524" s="17" t="str">
        <f t="shared" si="56"/>
        <v>5lb</v>
      </c>
      <c r="E524" s="18" t="s">
        <v>5</v>
      </c>
      <c r="F524" s="19">
        <v>78.5</v>
      </c>
      <c r="G524" s="19">
        <f t="shared" si="58"/>
        <v>33.362499999999997</v>
      </c>
      <c r="H524" s="1">
        <f t="shared" si="57"/>
        <v>78.5</v>
      </c>
      <c r="I524" s="21">
        <v>84</v>
      </c>
    </row>
    <row r="525" spans="1:9" ht="14" x14ac:dyDescent="0.15">
      <c r="A525" s="14" t="s">
        <v>2018</v>
      </c>
      <c r="B525" s="15">
        <v>1</v>
      </c>
      <c r="C525" s="16" t="s">
        <v>4352</v>
      </c>
      <c r="D525" s="17" t="str">
        <f t="shared" si="56"/>
        <v>5oz</v>
      </c>
      <c r="E525" s="18" t="s">
        <v>5</v>
      </c>
      <c r="F525" s="43">
        <v>10.35</v>
      </c>
      <c r="G525" s="19">
        <f t="shared" si="58"/>
        <v>4.3987499999999997</v>
      </c>
      <c r="H525" s="1">
        <f t="shared" si="57"/>
        <v>10.35</v>
      </c>
      <c r="I525" s="21">
        <v>6</v>
      </c>
    </row>
    <row r="526" spans="1:9" ht="14" x14ac:dyDescent="0.15">
      <c r="A526" s="14" t="s">
        <v>2022</v>
      </c>
      <c r="B526" s="15">
        <v>1</v>
      </c>
      <c r="C526" s="16" t="s">
        <v>4356</v>
      </c>
      <c r="D526" s="17" t="str">
        <f t="shared" si="56"/>
        <v>1lb</v>
      </c>
      <c r="E526" s="18" t="s">
        <v>5</v>
      </c>
      <c r="F526" s="19">
        <v>26.8</v>
      </c>
      <c r="G526" s="19">
        <f t="shared" si="58"/>
        <v>11.39</v>
      </c>
      <c r="H526" s="1">
        <f t="shared" si="57"/>
        <v>26.8</v>
      </c>
      <c r="I526" s="21">
        <v>18</v>
      </c>
    </row>
    <row r="527" spans="1:9" ht="14" x14ac:dyDescent="0.15">
      <c r="A527" s="14" t="s">
        <v>2026</v>
      </c>
      <c r="B527" s="15">
        <v>1</v>
      </c>
      <c r="C527" s="16" t="s">
        <v>4360</v>
      </c>
      <c r="D527" s="17" t="str">
        <f t="shared" si="56"/>
        <v>5lb</v>
      </c>
      <c r="E527" s="18" t="s">
        <v>5</v>
      </c>
      <c r="F527" s="19">
        <v>104.8</v>
      </c>
      <c r="G527" s="19">
        <f t="shared" si="58"/>
        <v>44.54</v>
      </c>
      <c r="H527" s="1">
        <f t="shared" si="57"/>
        <v>104.8</v>
      </c>
      <c r="I527" s="21">
        <v>84</v>
      </c>
    </row>
    <row r="528" spans="1:9" ht="14" x14ac:dyDescent="0.15">
      <c r="A528" s="14" t="s">
        <v>205</v>
      </c>
      <c r="B528" s="15">
        <v>1</v>
      </c>
      <c r="C528" s="16" t="s">
        <v>3413</v>
      </c>
      <c r="D528" s="17" t="str">
        <f t="shared" ref="D528:D552" si="59">VLOOKUP(RIGHT(A528,4),N:O,2,0)</f>
        <v>10X10</v>
      </c>
      <c r="E528" s="18" t="s">
        <v>5</v>
      </c>
      <c r="F528" s="19">
        <v>17.05</v>
      </c>
      <c r="G528" s="19">
        <f t="shared" si="58"/>
        <v>7.2462499999999999</v>
      </c>
      <c r="H528" s="1">
        <f t="shared" ref="H528:H552" si="60">B528*F528</f>
        <v>17.05</v>
      </c>
      <c r="I528" s="21">
        <v>18</v>
      </c>
    </row>
    <row r="529" spans="1:9" ht="14" x14ac:dyDescent="0.15">
      <c r="A529" s="14" t="s">
        <v>206</v>
      </c>
      <c r="B529" s="15">
        <v>1</v>
      </c>
      <c r="C529" s="16" t="s">
        <v>3413</v>
      </c>
      <c r="D529" s="17" t="str">
        <f t="shared" si="59"/>
        <v>FULL</v>
      </c>
      <c r="E529" s="18" t="s">
        <v>5</v>
      </c>
      <c r="F529" s="19">
        <v>98.5</v>
      </c>
      <c r="G529" s="19">
        <f t="shared" si="58"/>
        <v>41.862499999999997</v>
      </c>
      <c r="H529" s="1">
        <f t="shared" si="60"/>
        <v>98.5</v>
      </c>
      <c r="I529" s="26">
        <v>128</v>
      </c>
    </row>
    <row r="530" spans="1:9" ht="14" x14ac:dyDescent="0.15">
      <c r="A530" s="14" t="s">
        <v>207</v>
      </c>
      <c r="B530" s="15">
        <v>1</v>
      </c>
      <c r="C530" s="16" t="s">
        <v>3413</v>
      </c>
      <c r="D530" s="17" t="str">
        <f t="shared" si="59"/>
        <v>17x20</v>
      </c>
      <c r="E530" s="18" t="s">
        <v>5</v>
      </c>
      <c r="F530" s="19">
        <v>50.65</v>
      </c>
      <c r="G530" s="19">
        <f t="shared" si="58"/>
        <v>21.526249999999997</v>
      </c>
      <c r="H530" s="1">
        <f t="shared" si="60"/>
        <v>50.65</v>
      </c>
      <c r="I530" s="21">
        <v>64</v>
      </c>
    </row>
    <row r="531" spans="1:9" ht="14" x14ac:dyDescent="0.15">
      <c r="A531" s="14" t="s">
        <v>208</v>
      </c>
      <c r="B531" s="15">
        <v>1</v>
      </c>
      <c r="C531" s="16" t="s">
        <v>3414</v>
      </c>
      <c r="D531" s="17" t="str">
        <f t="shared" si="59"/>
        <v>10X10</v>
      </c>
      <c r="E531" s="18" t="s">
        <v>5</v>
      </c>
      <c r="F531" s="19">
        <v>20.399999999999999</v>
      </c>
      <c r="G531" s="19">
        <f t="shared" si="58"/>
        <v>8.67</v>
      </c>
      <c r="H531" s="1">
        <f t="shared" si="60"/>
        <v>20.399999999999999</v>
      </c>
      <c r="I531" s="21">
        <v>12</v>
      </c>
    </row>
    <row r="532" spans="1:9" ht="14" x14ac:dyDescent="0.15">
      <c r="A532" s="14" t="s">
        <v>209</v>
      </c>
      <c r="B532" s="15">
        <v>1</v>
      </c>
      <c r="C532" s="16" t="s">
        <v>3414</v>
      </c>
      <c r="D532" s="17" t="str">
        <f t="shared" si="59"/>
        <v>17x20</v>
      </c>
      <c r="E532" s="18" t="s">
        <v>5</v>
      </c>
      <c r="F532" s="19">
        <v>58.85</v>
      </c>
      <c r="G532" s="19">
        <f t="shared" si="58"/>
        <v>25.01125</v>
      </c>
      <c r="H532" s="1">
        <f t="shared" si="60"/>
        <v>58.85</v>
      </c>
      <c r="I532" s="21">
        <v>44</v>
      </c>
    </row>
    <row r="533" spans="1:9" ht="14" x14ac:dyDescent="0.15">
      <c r="A533" s="14" t="s">
        <v>1659</v>
      </c>
      <c r="B533" s="15">
        <v>1</v>
      </c>
      <c r="C533" s="16" t="s">
        <v>4073</v>
      </c>
      <c r="D533" s="17" t="str">
        <f t="shared" si="59"/>
        <v>1lb</v>
      </c>
      <c r="E533" s="18" t="s">
        <v>5705</v>
      </c>
      <c r="F533" s="19">
        <v>32.950000000000003</v>
      </c>
      <c r="G533" s="19">
        <f t="shared" si="58"/>
        <v>14.00375</v>
      </c>
      <c r="H533" s="1">
        <f t="shared" si="60"/>
        <v>32.950000000000003</v>
      </c>
      <c r="I533" s="21">
        <v>18</v>
      </c>
    </row>
    <row r="534" spans="1:9" ht="14" x14ac:dyDescent="0.15">
      <c r="A534" s="14" t="s">
        <v>2027</v>
      </c>
      <c r="B534" s="15">
        <v>1</v>
      </c>
      <c r="C534" s="16" t="s">
        <v>4361</v>
      </c>
      <c r="D534" s="17" t="str">
        <f t="shared" si="59"/>
        <v>5oz</v>
      </c>
      <c r="E534" s="18" t="s">
        <v>5</v>
      </c>
      <c r="F534" s="43">
        <v>8.6999999999999993</v>
      </c>
      <c r="G534" s="19">
        <f t="shared" si="58"/>
        <v>3.6974999999999998</v>
      </c>
      <c r="H534" s="1">
        <f t="shared" si="60"/>
        <v>8.6999999999999993</v>
      </c>
      <c r="I534" s="21">
        <v>6</v>
      </c>
    </row>
    <row r="535" spans="1:9" ht="14" x14ac:dyDescent="0.15">
      <c r="A535" s="14" t="s">
        <v>2031</v>
      </c>
      <c r="B535" s="15">
        <v>1</v>
      </c>
      <c r="C535" s="16" t="s">
        <v>4365</v>
      </c>
      <c r="D535" s="17" t="str">
        <f t="shared" si="59"/>
        <v>1lb</v>
      </c>
      <c r="E535" s="18" t="s">
        <v>5</v>
      </c>
      <c r="F535" s="19">
        <v>21.5</v>
      </c>
      <c r="G535" s="19">
        <f t="shared" si="58"/>
        <v>9.1374999999999993</v>
      </c>
      <c r="H535" s="1">
        <f t="shared" si="60"/>
        <v>21.5</v>
      </c>
      <c r="I535" s="21">
        <v>18</v>
      </c>
    </row>
    <row r="536" spans="1:9" ht="14" x14ac:dyDescent="0.15">
      <c r="A536" s="14" t="s">
        <v>2035</v>
      </c>
      <c r="B536" s="15">
        <v>1</v>
      </c>
      <c r="C536" s="16" t="s">
        <v>4369</v>
      </c>
      <c r="D536" s="17" t="str">
        <f t="shared" si="59"/>
        <v>5lb</v>
      </c>
      <c r="E536" s="18" t="s">
        <v>5</v>
      </c>
      <c r="F536" s="19">
        <v>78.5</v>
      </c>
      <c r="G536" s="19">
        <f t="shared" si="58"/>
        <v>33.362499999999997</v>
      </c>
      <c r="H536" s="1">
        <f t="shared" si="60"/>
        <v>78.5</v>
      </c>
      <c r="I536" s="21">
        <v>84</v>
      </c>
    </row>
    <row r="537" spans="1:9" ht="14" x14ac:dyDescent="0.15">
      <c r="A537" s="14" t="s">
        <v>2028</v>
      </c>
      <c r="B537" s="15">
        <v>1</v>
      </c>
      <c r="C537" s="16" t="s">
        <v>4362</v>
      </c>
      <c r="D537" s="17" t="str">
        <f t="shared" si="59"/>
        <v>5oz</v>
      </c>
      <c r="E537" s="18" t="s">
        <v>5</v>
      </c>
      <c r="F537" s="43">
        <v>8.6999999999999993</v>
      </c>
      <c r="G537" s="19">
        <f t="shared" si="58"/>
        <v>3.6974999999999998</v>
      </c>
      <c r="H537" s="1">
        <f t="shared" si="60"/>
        <v>8.6999999999999993</v>
      </c>
      <c r="I537" s="21">
        <v>6</v>
      </c>
    </row>
    <row r="538" spans="1:9" ht="14" x14ac:dyDescent="0.15">
      <c r="A538" s="14" t="s">
        <v>2032</v>
      </c>
      <c r="B538" s="15">
        <v>1</v>
      </c>
      <c r="C538" s="16" t="s">
        <v>4366</v>
      </c>
      <c r="D538" s="17" t="str">
        <f t="shared" si="59"/>
        <v>1lb</v>
      </c>
      <c r="E538" s="18" t="s">
        <v>5</v>
      </c>
      <c r="F538" s="19">
        <v>21.5</v>
      </c>
      <c r="G538" s="19">
        <f t="shared" si="58"/>
        <v>9.1374999999999993</v>
      </c>
      <c r="H538" s="1">
        <f t="shared" si="60"/>
        <v>21.5</v>
      </c>
      <c r="I538" s="21">
        <v>18</v>
      </c>
    </row>
    <row r="539" spans="1:9" ht="14" x14ac:dyDescent="0.15">
      <c r="A539" s="14" t="s">
        <v>2036</v>
      </c>
      <c r="B539" s="15">
        <v>1</v>
      </c>
      <c r="C539" s="16" t="s">
        <v>4370</v>
      </c>
      <c r="D539" s="17" t="str">
        <f t="shared" si="59"/>
        <v>5lb</v>
      </c>
      <c r="E539" s="18" t="s">
        <v>5</v>
      </c>
      <c r="F539" s="19">
        <v>78.5</v>
      </c>
      <c r="G539" s="19">
        <f t="shared" ref="G539:G552" si="61">F539*0.425</f>
        <v>33.362499999999997</v>
      </c>
      <c r="H539" s="1">
        <f t="shared" si="60"/>
        <v>78.5</v>
      </c>
      <c r="I539" s="21">
        <v>84</v>
      </c>
    </row>
    <row r="540" spans="1:9" ht="14" x14ac:dyDescent="0.15">
      <c r="A540" s="14" t="s">
        <v>2029</v>
      </c>
      <c r="B540" s="15">
        <v>1</v>
      </c>
      <c r="C540" s="16" t="s">
        <v>4363</v>
      </c>
      <c r="D540" s="17" t="str">
        <f t="shared" si="59"/>
        <v>5oz</v>
      </c>
      <c r="E540" s="18" t="s">
        <v>5</v>
      </c>
      <c r="F540" s="43">
        <v>8.6999999999999993</v>
      </c>
      <c r="G540" s="19">
        <f t="shared" si="61"/>
        <v>3.6974999999999998</v>
      </c>
      <c r="H540" s="1">
        <f t="shared" si="60"/>
        <v>8.6999999999999993</v>
      </c>
      <c r="I540" s="21">
        <v>6</v>
      </c>
    </row>
    <row r="541" spans="1:9" ht="14" x14ac:dyDescent="0.15">
      <c r="A541" s="14" t="s">
        <v>2033</v>
      </c>
      <c r="B541" s="15">
        <v>1</v>
      </c>
      <c r="C541" s="16" t="s">
        <v>4367</v>
      </c>
      <c r="D541" s="17" t="str">
        <f t="shared" si="59"/>
        <v>1lb</v>
      </c>
      <c r="E541" s="18" t="s">
        <v>5</v>
      </c>
      <c r="F541" s="19">
        <v>21.5</v>
      </c>
      <c r="G541" s="19">
        <f t="shared" si="61"/>
        <v>9.1374999999999993</v>
      </c>
      <c r="H541" s="1">
        <f t="shared" si="60"/>
        <v>21.5</v>
      </c>
      <c r="I541" s="21">
        <v>18</v>
      </c>
    </row>
    <row r="542" spans="1:9" ht="14" x14ac:dyDescent="0.15">
      <c r="A542" s="14" t="s">
        <v>2037</v>
      </c>
      <c r="B542" s="15">
        <v>1</v>
      </c>
      <c r="C542" s="16" t="s">
        <v>4371</v>
      </c>
      <c r="D542" s="17" t="str">
        <f t="shared" si="59"/>
        <v>5lb</v>
      </c>
      <c r="E542" s="18" t="s">
        <v>5</v>
      </c>
      <c r="F542" s="19">
        <v>78.5</v>
      </c>
      <c r="G542" s="19">
        <f t="shared" si="61"/>
        <v>33.362499999999997</v>
      </c>
      <c r="H542" s="1">
        <f t="shared" si="60"/>
        <v>78.5</v>
      </c>
      <c r="I542" s="21">
        <v>84</v>
      </c>
    </row>
    <row r="543" spans="1:9" ht="14" x14ac:dyDescent="0.15">
      <c r="A543" s="14" t="s">
        <v>2030</v>
      </c>
      <c r="B543" s="15">
        <v>1</v>
      </c>
      <c r="C543" s="16" t="s">
        <v>4364</v>
      </c>
      <c r="D543" s="17" t="str">
        <f t="shared" si="59"/>
        <v>5oz</v>
      </c>
      <c r="E543" s="18" t="s">
        <v>5</v>
      </c>
      <c r="F543" s="43">
        <v>10.35</v>
      </c>
      <c r="G543" s="19">
        <f t="shared" si="61"/>
        <v>4.3987499999999997</v>
      </c>
      <c r="H543" s="1">
        <f t="shared" si="60"/>
        <v>10.35</v>
      </c>
      <c r="I543" s="21">
        <v>6</v>
      </c>
    </row>
    <row r="544" spans="1:9" ht="14" x14ac:dyDescent="0.15">
      <c r="A544" s="14" t="s">
        <v>2034</v>
      </c>
      <c r="B544" s="15">
        <v>1</v>
      </c>
      <c r="C544" s="16" t="s">
        <v>4368</v>
      </c>
      <c r="D544" s="17" t="str">
        <f t="shared" si="59"/>
        <v>1lb</v>
      </c>
      <c r="E544" s="18" t="s">
        <v>5</v>
      </c>
      <c r="F544" s="19">
        <v>26.8</v>
      </c>
      <c r="G544" s="19">
        <f t="shared" si="61"/>
        <v>11.39</v>
      </c>
      <c r="H544" s="1">
        <f t="shared" si="60"/>
        <v>26.8</v>
      </c>
      <c r="I544" s="21">
        <v>18</v>
      </c>
    </row>
    <row r="545" spans="1:9" ht="14" x14ac:dyDescent="0.15">
      <c r="A545" s="14" t="s">
        <v>2038</v>
      </c>
      <c r="B545" s="15">
        <v>1</v>
      </c>
      <c r="C545" s="16" t="s">
        <v>4372</v>
      </c>
      <c r="D545" s="17" t="str">
        <f t="shared" si="59"/>
        <v>5lb</v>
      </c>
      <c r="E545" s="18" t="s">
        <v>5</v>
      </c>
      <c r="F545" s="19">
        <v>104.8</v>
      </c>
      <c r="G545" s="19">
        <f t="shared" si="61"/>
        <v>44.54</v>
      </c>
      <c r="H545" s="1">
        <f t="shared" si="60"/>
        <v>104.8</v>
      </c>
      <c r="I545" s="21">
        <v>84</v>
      </c>
    </row>
    <row r="546" spans="1:9" ht="14" x14ac:dyDescent="0.15">
      <c r="A546" s="14" t="s">
        <v>210</v>
      </c>
      <c r="B546" s="15">
        <v>1</v>
      </c>
      <c r="C546" s="16" t="s">
        <v>3415</v>
      </c>
      <c r="D546" s="17" t="str">
        <f t="shared" si="59"/>
        <v>10X10</v>
      </c>
      <c r="E546" s="18" t="s">
        <v>5</v>
      </c>
      <c r="F546" s="19">
        <v>17.05</v>
      </c>
      <c r="G546" s="19">
        <f t="shared" si="61"/>
        <v>7.2462499999999999</v>
      </c>
      <c r="H546" s="1">
        <f t="shared" si="60"/>
        <v>17.05</v>
      </c>
      <c r="I546" s="21">
        <v>18</v>
      </c>
    </row>
    <row r="547" spans="1:9" ht="14" x14ac:dyDescent="0.15">
      <c r="A547" s="14" t="s">
        <v>211</v>
      </c>
      <c r="B547" s="15">
        <v>1</v>
      </c>
      <c r="C547" s="16" t="s">
        <v>3415</v>
      </c>
      <c r="D547" s="17" t="str">
        <f t="shared" si="59"/>
        <v>FULL</v>
      </c>
      <c r="E547" s="18" t="s">
        <v>5</v>
      </c>
      <c r="F547" s="19">
        <v>98.5</v>
      </c>
      <c r="G547" s="19">
        <f t="shared" si="61"/>
        <v>41.862499999999997</v>
      </c>
      <c r="H547" s="1">
        <f t="shared" si="60"/>
        <v>98.5</v>
      </c>
      <c r="I547" s="26">
        <v>128</v>
      </c>
    </row>
    <row r="548" spans="1:9" ht="14" x14ac:dyDescent="0.15">
      <c r="A548" s="14" t="s">
        <v>212</v>
      </c>
      <c r="B548" s="15">
        <v>1</v>
      </c>
      <c r="C548" s="16" t="s">
        <v>3415</v>
      </c>
      <c r="D548" s="17" t="str">
        <f t="shared" si="59"/>
        <v>17x20</v>
      </c>
      <c r="E548" s="18" t="s">
        <v>5</v>
      </c>
      <c r="F548" s="19">
        <v>50.65</v>
      </c>
      <c r="G548" s="19">
        <f t="shared" si="61"/>
        <v>21.526249999999997</v>
      </c>
      <c r="H548" s="1">
        <f t="shared" si="60"/>
        <v>50.65</v>
      </c>
      <c r="I548" s="21">
        <v>64</v>
      </c>
    </row>
    <row r="549" spans="1:9" ht="14" x14ac:dyDescent="0.15">
      <c r="A549" s="14" t="s">
        <v>213</v>
      </c>
      <c r="B549" s="15">
        <v>1</v>
      </c>
      <c r="C549" s="16" t="s">
        <v>3416</v>
      </c>
      <c r="D549" s="17" t="str">
        <f t="shared" si="59"/>
        <v>10X10</v>
      </c>
      <c r="E549" s="18" t="s">
        <v>5</v>
      </c>
      <c r="F549" s="19">
        <v>20.399999999999999</v>
      </c>
      <c r="G549" s="19">
        <f t="shared" si="61"/>
        <v>8.67</v>
      </c>
      <c r="H549" s="1">
        <f t="shared" si="60"/>
        <v>20.399999999999999</v>
      </c>
      <c r="I549" s="21">
        <v>12</v>
      </c>
    </row>
    <row r="550" spans="1:9" ht="14" x14ac:dyDescent="0.15">
      <c r="A550" s="14" t="s">
        <v>214</v>
      </c>
      <c r="B550" s="15">
        <v>1</v>
      </c>
      <c r="C550" s="16" t="s">
        <v>3416</v>
      </c>
      <c r="D550" s="17" t="str">
        <f t="shared" si="59"/>
        <v>17x20</v>
      </c>
      <c r="E550" s="18" t="s">
        <v>5</v>
      </c>
      <c r="F550" s="19">
        <v>58.85</v>
      </c>
      <c r="G550" s="19">
        <f t="shared" si="61"/>
        <v>25.01125</v>
      </c>
      <c r="H550" s="1">
        <f t="shared" si="60"/>
        <v>58.85</v>
      </c>
      <c r="I550" s="21">
        <v>44</v>
      </c>
    </row>
    <row r="551" spans="1:9" ht="14" x14ac:dyDescent="0.15">
      <c r="A551" s="14" t="s">
        <v>1501</v>
      </c>
      <c r="B551" s="15">
        <v>1</v>
      </c>
      <c r="C551" s="16" t="s">
        <v>3917</v>
      </c>
      <c r="D551" s="17" t="str">
        <f t="shared" si="59"/>
        <v>Tube</v>
      </c>
      <c r="E551" s="18" t="s">
        <v>5700</v>
      </c>
      <c r="F551" s="19">
        <v>31.05</v>
      </c>
      <c r="G551" s="19">
        <f t="shared" si="61"/>
        <v>13.196249999999999</v>
      </c>
      <c r="H551" s="1">
        <f t="shared" si="60"/>
        <v>31.05</v>
      </c>
      <c r="I551" s="21">
        <v>4</v>
      </c>
    </row>
    <row r="552" spans="1:9" ht="14" x14ac:dyDescent="0.15">
      <c r="A552" s="14" t="s">
        <v>1502</v>
      </c>
      <c r="B552" s="15">
        <v>1</v>
      </c>
      <c r="C552" s="16" t="s">
        <v>3918</v>
      </c>
      <c r="D552" s="17" t="str">
        <f t="shared" si="59"/>
        <v>Tube</v>
      </c>
      <c r="E552" s="18" t="s">
        <v>5700</v>
      </c>
      <c r="F552" s="19">
        <v>31.05</v>
      </c>
      <c r="G552" s="19">
        <f t="shared" si="61"/>
        <v>13.196249999999999</v>
      </c>
      <c r="H552" s="1">
        <f t="shared" si="60"/>
        <v>31.05</v>
      </c>
      <c r="I552" s="21">
        <v>4</v>
      </c>
    </row>
    <row r="553" spans="1:9" x14ac:dyDescent="0.15">
      <c r="A553" s="75" t="s">
        <v>6611</v>
      </c>
      <c r="B553" s="76">
        <v>1</v>
      </c>
      <c r="C553" s="77" t="s">
        <v>6607</v>
      </c>
      <c r="D553" s="124" t="s">
        <v>5975</v>
      </c>
      <c r="E553" s="78"/>
      <c r="F553" s="79">
        <v>2.5499999999999998</v>
      </c>
      <c r="G553" s="79">
        <v>2.4500000000000002</v>
      </c>
      <c r="H553" s="79">
        <f>F553</f>
        <v>2.5499999999999998</v>
      </c>
      <c r="I553" s="78">
        <v>1</v>
      </c>
    </row>
    <row r="554" spans="1:9" ht="14" x14ac:dyDescent="0.15">
      <c r="A554" s="14" t="s">
        <v>1660</v>
      </c>
      <c r="B554" s="15">
        <v>1</v>
      </c>
      <c r="C554" s="16" t="s">
        <v>4074</v>
      </c>
      <c r="D554" s="17" t="str">
        <f t="shared" ref="D554:D563" si="62">VLOOKUP(RIGHT(A554,4),N:O,2,0)</f>
        <v>1lb</v>
      </c>
      <c r="E554" s="18" t="s">
        <v>5705</v>
      </c>
      <c r="F554" s="19">
        <v>32.950000000000003</v>
      </c>
      <c r="G554" s="19">
        <f t="shared" ref="G554:G585" si="63">F554*0.425</f>
        <v>14.00375</v>
      </c>
      <c r="H554" s="1">
        <f t="shared" ref="H554:H563" si="64">B554*F554</f>
        <v>32.950000000000003</v>
      </c>
      <c r="I554" s="21">
        <v>18</v>
      </c>
    </row>
    <row r="555" spans="1:9" ht="14" x14ac:dyDescent="0.15">
      <c r="A555" s="14" t="s">
        <v>2039</v>
      </c>
      <c r="B555" s="15">
        <v>1</v>
      </c>
      <c r="C555" s="16" t="s">
        <v>4373</v>
      </c>
      <c r="D555" s="17" t="str">
        <f t="shared" si="62"/>
        <v>5oz</v>
      </c>
      <c r="E555" s="18" t="s">
        <v>5</v>
      </c>
      <c r="F555" s="43">
        <v>8.6999999999999993</v>
      </c>
      <c r="G555" s="19">
        <f t="shared" si="63"/>
        <v>3.6974999999999998</v>
      </c>
      <c r="H555" s="1">
        <f t="shared" si="64"/>
        <v>8.6999999999999993</v>
      </c>
      <c r="I555" s="21">
        <v>6</v>
      </c>
    </row>
    <row r="556" spans="1:9" ht="14" x14ac:dyDescent="0.15">
      <c r="A556" s="14" t="s">
        <v>2043</v>
      </c>
      <c r="B556" s="15">
        <v>1</v>
      </c>
      <c r="C556" s="16" t="s">
        <v>4377</v>
      </c>
      <c r="D556" s="17" t="str">
        <f t="shared" si="62"/>
        <v>1lb</v>
      </c>
      <c r="E556" s="18" t="s">
        <v>5</v>
      </c>
      <c r="F556" s="19">
        <v>21.5</v>
      </c>
      <c r="G556" s="19">
        <f t="shared" si="63"/>
        <v>9.1374999999999993</v>
      </c>
      <c r="H556" s="1">
        <f t="shared" si="64"/>
        <v>21.5</v>
      </c>
      <c r="I556" s="21">
        <v>18</v>
      </c>
    </row>
    <row r="557" spans="1:9" ht="14" x14ac:dyDescent="0.15">
      <c r="A557" s="14" t="s">
        <v>2047</v>
      </c>
      <c r="B557" s="15">
        <v>1</v>
      </c>
      <c r="C557" s="16" t="s">
        <v>4381</v>
      </c>
      <c r="D557" s="17" t="str">
        <f t="shared" si="62"/>
        <v>5lb</v>
      </c>
      <c r="E557" s="18" t="s">
        <v>5</v>
      </c>
      <c r="F557" s="19">
        <v>78.5</v>
      </c>
      <c r="G557" s="19">
        <f t="shared" si="63"/>
        <v>33.362499999999997</v>
      </c>
      <c r="H557" s="1">
        <f t="shared" si="64"/>
        <v>78.5</v>
      </c>
      <c r="I557" s="21">
        <v>84</v>
      </c>
    </row>
    <row r="558" spans="1:9" ht="14" x14ac:dyDescent="0.15">
      <c r="A558" s="14" t="s">
        <v>2040</v>
      </c>
      <c r="B558" s="15">
        <v>1</v>
      </c>
      <c r="C558" s="16" t="s">
        <v>4374</v>
      </c>
      <c r="D558" s="17" t="str">
        <f t="shared" si="62"/>
        <v>5oz</v>
      </c>
      <c r="E558" s="18" t="s">
        <v>5</v>
      </c>
      <c r="F558" s="43">
        <v>8.6999999999999993</v>
      </c>
      <c r="G558" s="19">
        <f t="shared" si="63"/>
        <v>3.6974999999999998</v>
      </c>
      <c r="H558" s="1">
        <f t="shared" si="64"/>
        <v>8.6999999999999993</v>
      </c>
      <c r="I558" s="21">
        <v>6</v>
      </c>
    </row>
    <row r="559" spans="1:9" ht="14" x14ac:dyDescent="0.15">
      <c r="A559" s="14" t="s">
        <v>2044</v>
      </c>
      <c r="B559" s="15">
        <v>1</v>
      </c>
      <c r="C559" s="16" t="s">
        <v>4378</v>
      </c>
      <c r="D559" s="17" t="str">
        <f t="shared" si="62"/>
        <v>1lb</v>
      </c>
      <c r="E559" s="18" t="s">
        <v>5</v>
      </c>
      <c r="F559" s="19">
        <v>21.5</v>
      </c>
      <c r="G559" s="19">
        <f t="shared" si="63"/>
        <v>9.1374999999999993</v>
      </c>
      <c r="H559" s="1">
        <f t="shared" si="64"/>
        <v>21.5</v>
      </c>
      <c r="I559" s="21">
        <v>18</v>
      </c>
    </row>
    <row r="560" spans="1:9" ht="14" x14ac:dyDescent="0.15">
      <c r="A560" s="14" t="s">
        <v>2048</v>
      </c>
      <c r="B560" s="15">
        <v>1</v>
      </c>
      <c r="C560" s="16" t="s">
        <v>4382</v>
      </c>
      <c r="D560" s="17" t="str">
        <f t="shared" si="62"/>
        <v>5lb</v>
      </c>
      <c r="E560" s="18" t="s">
        <v>5</v>
      </c>
      <c r="F560" s="19">
        <v>78.5</v>
      </c>
      <c r="G560" s="19">
        <f t="shared" si="63"/>
        <v>33.362499999999997</v>
      </c>
      <c r="H560" s="1">
        <f t="shared" si="64"/>
        <v>78.5</v>
      </c>
      <c r="I560" s="21">
        <v>84</v>
      </c>
    </row>
    <row r="561" spans="1:9" ht="14" x14ac:dyDescent="0.15">
      <c r="A561" s="14" t="s">
        <v>2041</v>
      </c>
      <c r="B561" s="15">
        <v>1</v>
      </c>
      <c r="C561" s="16" t="s">
        <v>4375</v>
      </c>
      <c r="D561" s="17" t="str">
        <f t="shared" si="62"/>
        <v>5oz</v>
      </c>
      <c r="E561" s="18" t="s">
        <v>5</v>
      </c>
      <c r="F561" s="43">
        <v>8.6999999999999993</v>
      </c>
      <c r="G561" s="19">
        <f t="shared" si="63"/>
        <v>3.6974999999999998</v>
      </c>
      <c r="H561" s="1">
        <f t="shared" si="64"/>
        <v>8.6999999999999993</v>
      </c>
      <c r="I561" s="21">
        <v>6</v>
      </c>
    </row>
    <row r="562" spans="1:9" ht="14" x14ac:dyDescent="0.15">
      <c r="A562" s="14" t="s">
        <v>2045</v>
      </c>
      <c r="B562" s="15">
        <v>1</v>
      </c>
      <c r="C562" s="16" t="s">
        <v>4379</v>
      </c>
      <c r="D562" s="17" t="str">
        <f t="shared" si="62"/>
        <v>1lb</v>
      </c>
      <c r="E562" s="18" t="s">
        <v>5</v>
      </c>
      <c r="F562" s="19">
        <v>21.5</v>
      </c>
      <c r="G562" s="19">
        <f t="shared" si="63"/>
        <v>9.1374999999999993</v>
      </c>
      <c r="H562" s="1">
        <f t="shared" si="64"/>
        <v>21.5</v>
      </c>
      <c r="I562" s="21">
        <v>18</v>
      </c>
    </row>
    <row r="563" spans="1:9" ht="14" x14ac:dyDescent="0.15">
      <c r="A563" s="14" t="s">
        <v>2049</v>
      </c>
      <c r="B563" s="15">
        <v>1</v>
      </c>
      <c r="C563" s="16" t="s">
        <v>4383</v>
      </c>
      <c r="D563" s="17" t="str">
        <f t="shared" si="62"/>
        <v>5lb</v>
      </c>
      <c r="E563" s="18" t="s">
        <v>5</v>
      </c>
      <c r="F563" s="19">
        <v>78.5</v>
      </c>
      <c r="G563" s="19">
        <f t="shared" si="63"/>
        <v>33.362499999999997</v>
      </c>
      <c r="H563" s="1">
        <f t="shared" si="64"/>
        <v>78.5</v>
      </c>
      <c r="I563" s="21">
        <v>84</v>
      </c>
    </row>
    <row r="564" spans="1:9" x14ac:dyDescent="0.15">
      <c r="A564" s="106" t="s">
        <v>7229</v>
      </c>
      <c r="B564" s="33">
        <v>1</v>
      </c>
      <c r="C564" s="131" t="s">
        <v>7232</v>
      </c>
      <c r="D564" s="235" t="s">
        <v>41</v>
      </c>
      <c r="E564" s="18"/>
      <c r="F564" s="43">
        <v>32.700000000000003</v>
      </c>
      <c r="G564" s="43">
        <f t="shared" si="63"/>
        <v>13.897500000000001</v>
      </c>
      <c r="H564" s="43">
        <f>F564</f>
        <v>32.700000000000003</v>
      </c>
      <c r="I564" s="18">
        <v>5</v>
      </c>
    </row>
    <row r="565" spans="1:9" ht="14" x14ac:dyDescent="0.15">
      <c r="A565" s="14" t="s">
        <v>2042</v>
      </c>
      <c r="B565" s="15">
        <v>1</v>
      </c>
      <c r="C565" s="16" t="s">
        <v>4376</v>
      </c>
      <c r="D565" s="17" t="str">
        <f t="shared" ref="D565:D575" si="65">VLOOKUP(RIGHT(A565,4),N:O,2,0)</f>
        <v>5oz</v>
      </c>
      <c r="E565" s="18" t="s">
        <v>5</v>
      </c>
      <c r="F565" s="43">
        <v>10.35</v>
      </c>
      <c r="G565" s="19">
        <f t="shared" si="63"/>
        <v>4.3987499999999997</v>
      </c>
      <c r="H565" s="1">
        <f t="shared" ref="H565:H575" si="66">B565*F565</f>
        <v>10.35</v>
      </c>
      <c r="I565" s="21">
        <v>6</v>
      </c>
    </row>
    <row r="566" spans="1:9" ht="14" x14ac:dyDescent="0.15">
      <c r="A566" s="14" t="s">
        <v>2046</v>
      </c>
      <c r="B566" s="15">
        <v>1</v>
      </c>
      <c r="C566" s="16" t="s">
        <v>4380</v>
      </c>
      <c r="D566" s="17" t="str">
        <f t="shared" si="65"/>
        <v>1lb</v>
      </c>
      <c r="E566" s="18" t="s">
        <v>5</v>
      </c>
      <c r="F566" s="19">
        <v>26.8</v>
      </c>
      <c r="G566" s="19">
        <f t="shared" si="63"/>
        <v>11.39</v>
      </c>
      <c r="H566" s="1">
        <f t="shared" si="66"/>
        <v>26.8</v>
      </c>
      <c r="I566" s="21">
        <v>18</v>
      </c>
    </row>
    <row r="567" spans="1:9" ht="14" x14ac:dyDescent="0.15">
      <c r="A567" s="14" t="s">
        <v>2050</v>
      </c>
      <c r="B567" s="15">
        <v>1</v>
      </c>
      <c r="C567" s="16" t="s">
        <v>4384</v>
      </c>
      <c r="D567" s="17" t="str">
        <f t="shared" si="65"/>
        <v>5lb</v>
      </c>
      <c r="E567" s="18" t="s">
        <v>5</v>
      </c>
      <c r="F567" s="19">
        <v>104.8</v>
      </c>
      <c r="G567" s="19">
        <f t="shared" si="63"/>
        <v>44.54</v>
      </c>
      <c r="H567" s="1">
        <f t="shared" si="66"/>
        <v>104.8</v>
      </c>
      <c r="I567" s="21">
        <v>84</v>
      </c>
    </row>
    <row r="568" spans="1:9" ht="14" x14ac:dyDescent="0.15">
      <c r="A568" s="14" t="s">
        <v>215</v>
      </c>
      <c r="B568" s="15">
        <v>1</v>
      </c>
      <c r="C568" s="16" t="s">
        <v>3417</v>
      </c>
      <c r="D568" s="17" t="str">
        <f t="shared" si="65"/>
        <v>10X10</v>
      </c>
      <c r="E568" s="18" t="s">
        <v>5</v>
      </c>
      <c r="F568" s="19">
        <v>17.05</v>
      </c>
      <c r="G568" s="19">
        <f t="shared" si="63"/>
        <v>7.2462499999999999</v>
      </c>
      <c r="H568" s="1">
        <f t="shared" si="66"/>
        <v>17.05</v>
      </c>
      <c r="I568" s="21">
        <v>18</v>
      </c>
    </row>
    <row r="569" spans="1:9" ht="14" x14ac:dyDescent="0.15">
      <c r="A569" s="14" t="s">
        <v>216</v>
      </c>
      <c r="B569" s="15">
        <v>1</v>
      </c>
      <c r="C569" s="16" t="s">
        <v>3417</v>
      </c>
      <c r="D569" s="17" t="str">
        <f t="shared" si="65"/>
        <v>FULL</v>
      </c>
      <c r="E569" s="18" t="s">
        <v>5</v>
      </c>
      <c r="F569" s="19">
        <v>126.3</v>
      </c>
      <c r="G569" s="19">
        <f t="shared" si="63"/>
        <v>53.677499999999995</v>
      </c>
      <c r="H569" s="1">
        <f t="shared" si="66"/>
        <v>126.3</v>
      </c>
      <c r="I569" s="26">
        <v>128</v>
      </c>
    </row>
    <row r="570" spans="1:9" ht="14" x14ac:dyDescent="0.15">
      <c r="A570" s="14" t="s">
        <v>217</v>
      </c>
      <c r="B570" s="15">
        <v>1</v>
      </c>
      <c r="C570" s="16" t="s">
        <v>3417</v>
      </c>
      <c r="D570" s="17" t="str">
        <f t="shared" si="65"/>
        <v>17x20</v>
      </c>
      <c r="E570" s="18" t="s">
        <v>5</v>
      </c>
      <c r="F570" s="19">
        <v>50.65</v>
      </c>
      <c r="G570" s="19">
        <f t="shared" si="63"/>
        <v>21.526249999999997</v>
      </c>
      <c r="H570" s="1">
        <f t="shared" si="66"/>
        <v>50.65</v>
      </c>
      <c r="I570" s="21">
        <v>64</v>
      </c>
    </row>
    <row r="571" spans="1:9" ht="14" x14ac:dyDescent="0.15">
      <c r="A571" s="14" t="s">
        <v>6246</v>
      </c>
      <c r="B571" s="15">
        <v>1</v>
      </c>
      <c r="C571" s="16" t="s">
        <v>6247</v>
      </c>
      <c r="D571" s="17" t="str">
        <f t="shared" si="65"/>
        <v>17x20</v>
      </c>
      <c r="E571" s="18" t="s">
        <v>5</v>
      </c>
      <c r="F571" s="19">
        <v>64</v>
      </c>
      <c r="G571" s="19">
        <f t="shared" si="63"/>
        <v>27.2</v>
      </c>
      <c r="H571" s="1">
        <f t="shared" si="66"/>
        <v>64</v>
      </c>
      <c r="I571" s="21">
        <v>64</v>
      </c>
    </row>
    <row r="572" spans="1:9" ht="14" x14ac:dyDescent="0.15">
      <c r="A572" s="14" t="s">
        <v>218</v>
      </c>
      <c r="B572" s="15">
        <v>1</v>
      </c>
      <c r="C572" s="16" t="s">
        <v>3418</v>
      </c>
      <c r="D572" s="17" t="str">
        <f t="shared" si="65"/>
        <v>10X10</v>
      </c>
      <c r="E572" s="18" t="s">
        <v>5</v>
      </c>
      <c r="F572" s="19">
        <v>20.399999999999999</v>
      </c>
      <c r="G572" s="19">
        <f t="shared" si="63"/>
        <v>8.67</v>
      </c>
      <c r="H572" s="1">
        <f t="shared" si="66"/>
        <v>20.399999999999999</v>
      </c>
      <c r="I572" s="21">
        <v>12</v>
      </c>
    </row>
    <row r="573" spans="1:9" ht="14" x14ac:dyDescent="0.15">
      <c r="A573" s="14" t="s">
        <v>219</v>
      </c>
      <c r="B573" s="15">
        <v>1</v>
      </c>
      <c r="C573" s="16" t="s">
        <v>3418</v>
      </c>
      <c r="D573" s="17" t="str">
        <f t="shared" si="65"/>
        <v>17x20</v>
      </c>
      <c r="E573" s="18" t="s">
        <v>5</v>
      </c>
      <c r="F573" s="19">
        <v>58.85</v>
      </c>
      <c r="G573" s="19">
        <f t="shared" si="63"/>
        <v>25.01125</v>
      </c>
      <c r="H573" s="1">
        <f t="shared" si="66"/>
        <v>58.85</v>
      </c>
      <c r="I573" s="21">
        <v>44</v>
      </c>
    </row>
    <row r="574" spans="1:9" ht="14" x14ac:dyDescent="0.15">
      <c r="A574" s="14" t="s">
        <v>1504</v>
      </c>
      <c r="B574" s="15">
        <v>1</v>
      </c>
      <c r="C574" s="16" t="s">
        <v>3920</v>
      </c>
      <c r="D574" s="17" t="str">
        <f t="shared" si="65"/>
        <v>Tube</v>
      </c>
      <c r="E574" s="18" t="s">
        <v>5700</v>
      </c>
      <c r="F574" s="19">
        <v>31.05</v>
      </c>
      <c r="G574" s="19">
        <f t="shared" si="63"/>
        <v>13.196249999999999</v>
      </c>
      <c r="H574" s="1">
        <f t="shared" si="66"/>
        <v>31.05</v>
      </c>
      <c r="I574" s="21">
        <v>4</v>
      </c>
    </row>
    <row r="575" spans="1:9" ht="14" x14ac:dyDescent="0.15">
      <c r="A575" s="14" t="s">
        <v>1505</v>
      </c>
      <c r="B575" s="15">
        <v>1</v>
      </c>
      <c r="C575" s="16" t="s">
        <v>3921</v>
      </c>
      <c r="D575" s="17" t="str">
        <f t="shared" si="65"/>
        <v>Tube</v>
      </c>
      <c r="E575" s="18" t="s">
        <v>5700</v>
      </c>
      <c r="F575" s="19">
        <v>31.05</v>
      </c>
      <c r="G575" s="19">
        <f t="shared" si="63"/>
        <v>13.196249999999999</v>
      </c>
      <c r="H575" s="1">
        <f t="shared" si="66"/>
        <v>31.05</v>
      </c>
      <c r="I575" s="21">
        <v>4</v>
      </c>
    </row>
    <row r="576" spans="1:9" x14ac:dyDescent="0.15">
      <c r="A576" s="51" t="s">
        <v>6499</v>
      </c>
      <c r="B576" s="33">
        <v>1</v>
      </c>
      <c r="C576" s="35" t="s">
        <v>6500</v>
      </c>
      <c r="D576" s="118" t="s">
        <v>6196</v>
      </c>
      <c r="E576" s="18"/>
      <c r="F576" s="43">
        <v>31.05</v>
      </c>
      <c r="G576" s="19">
        <f t="shared" si="63"/>
        <v>13.196249999999999</v>
      </c>
      <c r="H576" s="43">
        <f>F576</f>
        <v>31.05</v>
      </c>
      <c r="I576" s="18">
        <v>4</v>
      </c>
    </row>
    <row r="577" spans="1:9" ht="14" x14ac:dyDescent="0.15">
      <c r="A577" s="14" t="s">
        <v>1503</v>
      </c>
      <c r="B577" s="15">
        <v>1</v>
      </c>
      <c r="C577" s="16" t="s">
        <v>3919</v>
      </c>
      <c r="D577" s="17" t="str">
        <f>VLOOKUP(RIGHT(A577,4),N:O,2,0)</f>
        <v>Tube</v>
      </c>
      <c r="E577" s="18" t="s">
        <v>5700</v>
      </c>
      <c r="F577" s="19">
        <v>31.05</v>
      </c>
      <c r="G577" s="19">
        <f t="shared" si="63"/>
        <v>13.196249999999999</v>
      </c>
      <c r="H577" s="1">
        <f>B577*F577</f>
        <v>31.05</v>
      </c>
      <c r="I577" s="21">
        <v>4</v>
      </c>
    </row>
    <row r="578" spans="1:9" x14ac:dyDescent="0.15">
      <c r="A578" s="222" t="s">
        <v>6550</v>
      </c>
      <c r="B578" s="237">
        <v>1</v>
      </c>
      <c r="C578" s="238" t="s">
        <v>7148</v>
      </c>
      <c r="D578" s="239" t="s">
        <v>5719</v>
      </c>
      <c r="E578" s="224"/>
      <c r="F578" s="240">
        <v>15.7</v>
      </c>
      <c r="G578" s="225">
        <f t="shared" si="63"/>
        <v>6.6724999999999994</v>
      </c>
      <c r="H578" s="240">
        <f>F578</f>
        <v>15.7</v>
      </c>
      <c r="I578" s="224">
        <v>9</v>
      </c>
    </row>
    <row r="579" spans="1:9" ht="14" x14ac:dyDescent="0.15">
      <c r="A579" s="14" t="s">
        <v>1661</v>
      </c>
      <c r="B579" s="15">
        <v>1</v>
      </c>
      <c r="C579" s="16" t="s">
        <v>4075</v>
      </c>
      <c r="D579" s="17" t="str">
        <f t="shared" ref="D579:D620" si="67">VLOOKUP(RIGHT(A579,4),N:O,2,0)</f>
        <v>1lb</v>
      </c>
      <c r="E579" s="18" t="s">
        <v>5705</v>
      </c>
      <c r="F579" s="19">
        <v>32.950000000000003</v>
      </c>
      <c r="G579" s="19">
        <f t="shared" si="63"/>
        <v>14.00375</v>
      </c>
      <c r="H579" s="1">
        <f t="shared" ref="H579:H620" si="68">B579*F579</f>
        <v>32.950000000000003</v>
      </c>
      <c r="I579" s="21">
        <v>18</v>
      </c>
    </row>
    <row r="580" spans="1:9" ht="14" x14ac:dyDescent="0.15">
      <c r="A580" s="14" t="s">
        <v>2051</v>
      </c>
      <c r="B580" s="15">
        <v>1</v>
      </c>
      <c r="C580" s="16" t="s">
        <v>4385</v>
      </c>
      <c r="D580" s="17" t="str">
        <f t="shared" si="67"/>
        <v>5oz</v>
      </c>
      <c r="E580" s="18" t="s">
        <v>5697</v>
      </c>
      <c r="F580" s="19">
        <v>9.8000000000000007</v>
      </c>
      <c r="G580" s="19">
        <f t="shared" si="63"/>
        <v>4.165</v>
      </c>
      <c r="H580" s="1">
        <f t="shared" si="68"/>
        <v>9.8000000000000007</v>
      </c>
      <c r="I580" s="21">
        <v>6</v>
      </c>
    </row>
    <row r="581" spans="1:9" ht="14" x14ac:dyDescent="0.15">
      <c r="A581" s="14" t="s">
        <v>2055</v>
      </c>
      <c r="B581" s="15">
        <v>1</v>
      </c>
      <c r="C581" s="16" t="s">
        <v>4389</v>
      </c>
      <c r="D581" s="17" t="str">
        <f t="shared" si="67"/>
        <v>1lb</v>
      </c>
      <c r="E581" s="18" t="s">
        <v>5697</v>
      </c>
      <c r="F581" s="19">
        <v>25.05</v>
      </c>
      <c r="G581" s="19">
        <f t="shared" si="63"/>
        <v>10.64625</v>
      </c>
      <c r="H581" s="1">
        <f t="shared" si="68"/>
        <v>25.05</v>
      </c>
      <c r="I581" s="21">
        <v>18</v>
      </c>
    </row>
    <row r="582" spans="1:9" ht="14" x14ac:dyDescent="0.15">
      <c r="A582" s="14" t="s">
        <v>2059</v>
      </c>
      <c r="B582" s="15">
        <v>1</v>
      </c>
      <c r="C582" s="16" t="s">
        <v>4393</v>
      </c>
      <c r="D582" s="17" t="str">
        <f t="shared" si="67"/>
        <v>5lb</v>
      </c>
      <c r="E582" s="18" t="s">
        <v>5697</v>
      </c>
      <c r="F582" s="19">
        <v>96.25</v>
      </c>
      <c r="G582" s="19">
        <f t="shared" si="63"/>
        <v>40.90625</v>
      </c>
      <c r="H582" s="1">
        <f t="shared" si="68"/>
        <v>96.25</v>
      </c>
      <c r="I582" s="21">
        <v>84</v>
      </c>
    </row>
    <row r="583" spans="1:9" ht="14" x14ac:dyDescent="0.15">
      <c r="A583" s="14" t="s">
        <v>2052</v>
      </c>
      <c r="B583" s="15">
        <v>1</v>
      </c>
      <c r="C583" s="16" t="s">
        <v>4386</v>
      </c>
      <c r="D583" s="17" t="str">
        <f t="shared" si="67"/>
        <v>5oz</v>
      </c>
      <c r="E583" s="18" t="s">
        <v>5697</v>
      </c>
      <c r="F583" s="19">
        <v>9.8000000000000007</v>
      </c>
      <c r="G583" s="19">
        <f t="shared" si="63"/>
        <v>4.165</v>
      </c>
      <c r="H583" s="1">
        <f t="shared" si="68"/>
        <v>9.8000000000000007</v>
      </c>
      <c r="I583" s="21">
        <v>6</v>
      </c>
    </row>
    <row r="584" spans="1:9" ht="14" x14ac:dyDescent="0.15">
      <c r="A584" s="14" t="s">
        <v>2056</v>
      </c>
      <c r="B584" s="15">
        <v>1</v>
      </c>
      <c r="C584" s="16" t="s">
        <v>4390</v>
      </c>
      <c r="D584" s="17" t="str">
        <f t="shared" si="67"/>
        <v>1lb</v>
      </c>
      <c r="E584" s="18" t="s">
        <v>5697</v>
      </c>
      <c r="F584" s="19">
        <v>25.05</v>
      </c>
      <c r="G584" s="19">
        <f t="shared" si="63"/>
        <v>10.64625</v>
      </c>
      <c r="H584" s="1">
        <f t="shared" si="68"/>
        <v>25.05</v>
      </c>
      <c r="I584" s="21">
        <v>18</v>
      </c>
    </row>
    <row r="585" spans="1:9" ht="14" x14ac:dyDescent="0.15">
      <c r="A585" s="14" t="s">
        <v>2060</v>
      </c>
      <c r="B585" s="15">
        <v>1</v>
      </c>
      <c r="C585" s="16" t="s">
        <v>4394</v>
      </c>
      <c r="D585" s="17" t="str">
        <f t="shared" si="67"/>
        <v>5lb</v>
      </c>
      <c r="E585" s="18" t="s">
        <v>5697</v>
      </c>
      <c r="F585" s="19">
        <v>96.25</v>
      </c>
      <c r="G585" s="19">
        <f t="shared" si="63"/>
        <v>40.90625</v>
      </c>
      <c r="H585" s="1">
        <f t="shared" si="68"/>
        <v>96.25</v>
      </c>
      <c r="I585" s="21">
        <v>84</v>
      </c>
    </row>
    <row r="586" spans="1:9" ht="14" x14ac:dyDescent="0.15">
      <c r="A586" s="14" t="s">
        <v>2053</v>
      </c>
      <c r="B586" s="15">
        <v>1</v>
      </c>
      <c r="C586" s="16" t="s">
        <v>4387</v>
      </c>
      <c r="D586" s="17" t="str">
        <f t="shared" si="67"/>
        <v>5oz</v>
      </c>
      <c r="E586" s="18" t="s">
        <v>5697</v>
      </c>
      <c r="F586" s="19">
        <v>9.8000000000000007</v>
      </c>
      <c r="G586" s="19">
        <f t="shared" ref="G586:G617" si="69">F586*0.425</f>
        <v>4.165</v>
      </c>
      <c r="H586" s="1">
        <f t="shared" si="68"/>
        <v>9.8000000000000007</v>
      </c>
      <c r="I586" s="21">
        <v>6</v>
      </c>
    </row>
    <row r="587" spans="1:9" ht="14" x14ac:dyDescent="0.15">
      <c r="A587" s="14" t="s">
        <v>2057</v>
      </c>
      <c r="B587" s="15">
        <v>1</v>
      </c>
      <c r="C587" s="16" t="s">
        <v>4391</v>
      </c>
      <c r="D587" s="17" t="str">
        <f t="shared" si="67"/>
        <v>1lb</v>
      </c>
      <c r="E587" s="18" t="s">
        <v>5697</v>
      </c>
      <c r="F587" s="19">
        <v>25.05</v>
      </c>
      <c r="G587" s="19">
        <f t="shared" si="69"/>
        <v>10.64625</v>
      </c>
      <c r="H587" s="1">
        <f t="shared" si="68"/>
        <v>25.05</v>
      </c>
      <c r="I587" s="21">
        <v>18</v>
      </c>
    </row>
    <row r="588" spans="1:9" ht="14" x14ac:dyDescent="0.15">
      <c r="A588" s="14" t="s">
        <v>2061</v>
      </c>
      <c r="B588" s="15">
        <v>1</v>
      </c>
      <c r="C588" s="16" t="s">
        <v>4395</v>
      </c>
      <c r="D588" s="17" t="str">
        <f t="shared" si="67"/>
        <v>5lb</v>
      </c>
      <c r="E588" s="18" t="s">
        <v>5697</v>
      </c>
      <c r="F588" s="19">
        <v>96.25</v>
      </c>
      <c r="G588" s="19">
        <f t="shared" si="69"/>
        <v>40.90625</v>
      </c>
      <c r="H588" s="1">
        <f t="shared" si="68"/>
        <v>96.25</v>
      </c>
      <c r="I588" s="21">
        <v>84</v>
      </c>
    </row>
    <row r="589" spans="1:9" ht="14" x14ac:dyDescent="0.15">
      <c r="A589" s="14" t="s">
        <v>2054</v>
      </c>
      <c r="B589" s="15">
        <v>1</v>
      </c>
      <c r="C589" s="16" t="s">
        <v>4388</v>
      </c>
      <c r="D589" s="17" t="str">
        <f t="shared" si="67"/>
        <v>5oz</v>
      </c>
      <c r="E589" s="18" t="s">
        <v>5697</v>
      </c>
      <c r="F589" s="19">
        <v>11.45</v>
      </c>
      <c r="G589" s="19">
        <f t="shared" si="69"/>
        <v>4.86625</v>
      </c>
      <c r="H589" s="1">
        <f t="shared" si="68"/>
        <v>11.45</v>
      </c>
      <c r="I589" s="21">
        <v>6</v>
      </c>
    </row>
    <row r="590" spans="1:9" ht="14" x14ac:dyDescent="0.15">
      <c r="A590" s="14" t="s">
        <v>2058</v>
      </c>
      <c r="B590" s="15">
        <v>1</v>
      </c>
      <c r="C590" s="16" t="s">
        <v>4392</v>
      </c>
      <c r="D590" s="17" t="str">
        <f t="shared" si="67"/>
        <v>1lb</v>
      </c>
      <c r="E590" s="18" t="s">
        <v>5697</v>
      </c>
      <c r="F590" s="19">
        <v>30.3</v>
      </c>
      <c r="G590" s="19">
        <f t="shared" si="69"/>
        <v>12.8775</v>
      </c>
      <c r="H590" s="1">
        <f t="shared" si="68"/>
        <v>30.3</v>
      </c>
      <c r="I590" s="21">
        <v>18</v>
      </c>
    </row>
    <row r="591" spans="1:9" ht="14" x14ac:dyDescent="0.15">
      <c r="A591" s="14" t="s">
        <v>2062</v>
      </c>
      <c r="B591" s="15">
        <v>1</v>
      </c>
      <c r="C591" s="16" t="s">
        <v>4396</v>
      </c>
      <c r="D591" s="17" t="str">
        <f t="shared" si="67"/>
        <v>5lb</v>
      </c>
      <c r="E591" s="18" t="s">
        <v>5697</v>
      </c>
      <c r="F591" s="19">
        <v>122.5</v>
      </c>
      <c r="G591" s="19">
        <f t="shared" si="69"/>
        <v>52.0625</v>
      </c>
      <c r="H591" s="1">
        <f t="shared" si="68"/>
        <v>122.5</v>
      </c>
      <c r="I591" s="21">
        <v>84</v>
      </c>
    </row>
    <row r="592" spans="1:9" ht="14" x14ac:dyDescent="0.15">
      <c r="A592" s="14" t="s">
        <v>220</v>
      </c>
      <c r="B592" s="15">
        <v>1</v>
      </c>
      <c r="C592" s="16" t="s">
        <v>3419</v>
      </c>
      <c r="D592" s="17" t="str">
        <f t="shared" si="67"/>
        <v>10X10</v>
      </c>
      <c r="E592" s="18" t="s">
        <v>5697</v>
      </c>
      <c r="F592" s="19">
        <v>21.9</v>
      </c>
      <c r="G592" s="19">
        <f t="shared" si="69"/>
        <v>9.3074999999999992</v>
      </c>
      <c r="H592" s="1">
        <f t="shared" si="68"/>
        <v>21.9</v>
      </c>
      <c r="I592" s="21">
        <v>18</v>
      </c>
    </row>
    <row r="593" spans="1:9" ht="14" x14ac:dyDescent="0.15">
      <c r="A593" s="14" t="s">
        <v>221</v>
      </c>
      <c r="B593" s="15">
        <v>1</v>
      </c>
      <c r="C593" s="16" t="s">
        <v>3419</v>
      </c>
      <c r="D593" s="17" t="str">
        <f t="shared" si="67"/>
        <v>FULL</v>
      </c>
      <c r="E593" s="18" t="s">
        <v>5697</v>
      </c>
      <c r="F593" s="19">
        <v>126.3</v>
      </c>
      <c r="G593" s="19">
        <f t="shared" si="69"/>
        <v>53.677499999999995</v>
      </c>
      <c r="H593" s="1">
        <f t="shared" si="68"/>
        <v>126.3</v>
      </c>
      <c r="I593" s="26">
        <v>128</v>
      </c>
    </row>
    <row r="594" spans="1:9" ht="14" x14ac:dyDescent="0.15">
      <c r="A594" s="14" t="s">
        <v>222</v>
      </c>
      <c r="B594" s="15">
        <v>1</v>
      </c>
      <c r="C594" s="16" t="s">
        <v>3419</v>
      </c>
      <c r="D594" s="17" t="str">
        <f t="shared" si="67"/>
        <v>17x20</v>
      </c>
      <c r="E594" s="18" t="s">
        <v>5697</v>
      </c>
      <c r="F594" s="19">
        <v>64.95</v>
      </c>
      <c r="G594" s="19">
        <f t="shared" si="69"/>
        <v>27.603750000000002</v>
      </c>
      <c r="H594" s="1">
        <f t="shared" si="68"/>
        <v>64.95</v>
      </c>
      <c r="I594" s="21">
        <v>64</v>
      </c>
    </row>
    <row r="595" spans="1:9" ht="14" x14ac:dyDescent="0.15">
      <c r="A595" s="14" t="s">
        <v>223</v>
      </c>
      <c r="B595" s="15">
        <v>1</v>
      </c>
      <c r="C595" s="16" t="s">
        <v>3420</v>
      </c>
      <c r="D595" s="17" t="str">
        <f t="shared" si="67"/>
        <v>10X10</v>
      </c>
      <c r="E595" s="18" t="s">
        <v>5697</v>
      </c>
      <c r="F595" s="19">
        <v>26.55</v>
      </c>
      <c r="G595" s="19">
        <f t="shared" si="69"/>
        <v>11.28375</v>
      </c>
      <c r="H595" s="1">
        <f t="shared" si="68"/>
        <v>26.55</v>
      </c>
      <c r="I595" s="21">
        <v>12</v>
      </c>
    </row>
    <row r="596" spans="1:9" ht="14" x14ac:dyDescent="0.15">
      <c r="A596" s="14" t="s">
        <v>224</v>
      </c>
      <c r="B596" s="15">
        <v>1</v>
      </c>
      <c r="C596" s="16" t="s">
        <v>3420</v>
      </c>
      <c r="D596" s="17" t="str">
        <f t="shared" si="67"/>
        <v>17x20</v>
      </c>
      <c r="E596" s="18" t="s">
        <v>5697</v>
      </c>
      <c r="F596" s="19">
        <v>76.650000000000006</v>
      </c>
      <c r="G596" s="19">
        <f t="shared" si="69"/>
        <v>32.576250000000002</v>
      </c>
      <c r="H596" s="1">
        <f t="shared" si="68"/>
        <v>76.650000000000006</v>
      </c>
      <c r="I596" s="21">
        <v>44</v>
      </c>
    </row>
    <row r="597" spans="1:9" ht="14" x14ac:dyDescent="0.15">
      <c r="A597" s="14" t="s">
        <v>225</v>
      </c>
      <c r="B597" s="15">
        <v>1</v>
      </c>
      <c r="C597" s="16" t="s">
        <v>3421</v>
      </c>
      <c r="D597" s="17" t="str">
        <f t="shared" si="67"/>
        <v>10X10</v>
      </c>
      <c r="E597" s="18" t="s">
        <v>5697</v>
      </c>
      <c r="F597" s="19">
        <v>21.9</v>
      </c>
      <c r="G597" s="19">
        <f t="shared" si="69"/>
        <v>9.3074999999999992</v>
      </c>
      <c r="H597" s="1">
        <f t="shared" si="68"/>
        <v>21.9</v>
      </c>
      <c r="I597" s="21">
        <v>18</v>
      </c>
    </row>
    <row r="598" spans="1:9" ht="14" x14ac:dyDescent="0.15">
      <c r="A598" s="14" t="s">
        <v>226</v>
      </c>
      <c r="B598" s="15">
        <v>1</v>
      </c>
      <c r="C598" s="16" t="s">
        <v>3421</v>
      </c>
      <c r="D598" s="17" t="str">
        <f t="shared" si="67"/>
        <v>FULL</v>
      </c>
      <c r="E598" s="18" t="s">
        <v>5697</v>
      </c>
      <c r="F598" s="19">
        <v>126.3</v>
      </c>
      <c r="G598" s="19">
        <f t="shared" si="69"/>
        <v>53.677499999999995</v>
      </c>
      <c r="H598" s="1">
        <f t="shared" si="68"/>
        <v>126.3</v>
      </c>
      <c r="I598" s="26">
        <v>128</v>
      </c>
    </row>
    <row r="599" spans="1:9" ht="14" x14ac:dyDescent="0.15">
      <c r="A599" s="14" t="s">
        <v>227</v>
      </c>
      <c r="B599" s="15">
        <v>1</v>
      </c>
      <c r="C599" s="16" t="s">
        <v>3421</v>
      </c>
      <c r="D599" s="17" t="str">
        <f t="shared" si="67"/>
        <v>17x20</v>
      </c>
      <c r="E599" s="18" t="s">
        <v>5697</v>
      </c>
      <c r="F599" s="19">
        <v>64.95</v>
      </c>
      <c r="G599" s="19">
        <f t="shared" si="69"/>
        <v>27.603750000000002</v>
      </c>
      <c r="H599" s="1">
        <f t="shared" si="68"/>
        <v>64.95</v>
      </c>
      <c r="I599" s="21">
        <v>64</v>
      </c>
    </row>
    <row r="600" spans="1:9" ht="14" x14ac:dyDescent="0.15">
      <c r="A600" s="14" t="s">
        <v>228</v>
      </c>
      <c r="B600" s="15">
        <v>1</v>
      </c>
      <c r="C600" s="16" t="s">
        <v>3422</v>
      </c>
      <c r="D600" s="17" t="str">
        <f t="shared" si="67"/>
        <v>10X10</v>
      </c>
      <c r="E600" s="18" t="s">
        <v>5697</v>
      </c>
      <c r="F600" s="19">
        <v>26.55</v>
      </c>
      <c r="G600" s="19">
        <f t="shared" si="69"/>
        <v>11.28375</v>
      </c>
      <c r="H600" s="1">
        <f t="shared" si="68"/>
        <v>26.55</v>
      </c>
      <c r="I600" s="21">
        <v>12</v>
      </c>
    </row>
    <row r="601" spans="1:9" ht="14" x14ac:dyDescent="0.15">
      <c r="A601" s="14" t="s">
        <v>229</v>
      </c>
      <c r="B601" s="15">
        <v>1</v>
      </c>
      <c r="C601" s="16" t="s">
        <v>3422</v>
      </c>
      <c r="D601" s="17" t="str">
        <f t="shared" si="67"/>
        <v>17x20</v>
      </c>
      <c r="E601" s="18" t="s">
        <v>5697</v>
      </c>
      <c r="F601" s="19">
        <v>76.650000000000006</v>
      </c>
      <c r="G601" s="19">
        <f t="shared" si="69"/>
        <v>32.576250000000002</v>
      </c>
      <c r="H601" s="1">
        <f t="shared" si="68"/>
        <v>76.650000000000006</v>
      </c>
      <c r="I601" s="21">
        <v>44</v>
      </c>
    </row>
    <row r="602" spans="1:9" ht="14" x14ac:dyDescent="0.15">
      <c r="A602" s="14" t="s">
        <v>2063</v>
      </c>
      <c r="B602" s="15">
        <v>1</v>
      </c>
      <c r="C602" s="16" t="s">
        <v>4397</v>
      </c>
      <c r="D602" s="17" t="str">
        <f t="shared" si="67"/>
        <v>5oz</v>
      </c>
      <c r="E602" s="18" t="s">
        <v>5</v>
      </c>
      <c r="F602" s="43">
        <v>8.6999999999999993</v>
      </c>
      <c r="G602" s="19">
        <f t="shared" si="69"/>
        <v>3.6974999999999998</v>
      </c>
      <c r="H602" s="1">
        <f t="shared" si="68"/>
        <v>8.6999999999999993</v>
      </c>
      <c r="I602" s="21">
        <v>6</v>
      </c>
    </row>
    <row r="603" spans="1:9" ht="14" x14ac:dyDescent="0.15">
      <c r="A603" s="14" t="s">
        <v>2067</v>
      </c>
      <c r="B603" s="15">
        <v>1</v>
      </c>
      <c r="C603" s="16" t="s">
        <v>4401</v>
      </c>
      <c r="D603" s="17" t="str">
        <f t="shared" si="67"/>
        <v>1lb</v>
      </c>
      <c r="E603" s="18" t="s">
        <v>5</v>
      </c>
      <c r="F603" s="19">
        <v>21.5</v>
      </c>
      <c r="G603" s="19">
        <f t="shared" si="69"/>
        <v>9.1374999999999993</v>
      </c>
      <c r="H603" s="1">
        <f t="shared" si="68"/>
        <v>21.5</v>
      </c>
      <c r="I603" s="21">
        <v>16</v>
      </c>
    </row>
    <row r="604" spans="1:9" ht="14" x14ac:dyDescent="0.15">
      <c r="A604" s="14" t="s">
        <v>2071</v>
      </c>
      <c r="B604" s="15">
        <v>1</v>
      </c>
      <c r="C604" s="16" t="s">
        <v>4405</v>
      </c>
      <c r="D604" s="17" t="str">
        <f t="shared" si="67"/>
        <v>5lb</v>
      </c>
      <c r="E604" s="18" t="s">
        <v>5</v>
      </c>
      <c r="F604" s="19">
        <v>78.5</v>
      </c>
      <c r="G604" s="19">
        <f t="shared" si="69"/>
        <v>33.362499999999997</v>
      </c>
      <c r="H604" s="1">
        <f t="shared" si="68"/>
        <v>78.5</v>
      </c>
      <c r="I604" s="21">
        <v>84</v>
      </c>
    </row>
    <row r="605" spans="1:9" ht="14" x14ac:dyDescent="0.15">
      <c r="A605" s="14" t="s">
        <v>2064</v>
      </c>
      <c r="B605" s="15">
        <v>1</v>
      </c>
      <c r="C605" s="16" t="s">
        <v>4398</v>
      </c>
      <c r="D605" s="17" t="str">
        <f t="shared" si="67"/>
        <v>5oz</v>
      </c>
      <c r="E605" s="18" t="s">
        <v>5</v>
      </c>
      <c r="F605" s="43">
        <v>8.6999999999999993</v>
      </c>
      <c r="G605" s="19">
        <f t="shared" si="69"/>
        <v>3.6974999999999998</v>
      </c>
      <c r="H605" s="1">
        <f t="shared" si="68"/>
        <v>8.6999999999999993</v>
      </c>
      <c r="I605" s="21">
        <v>6</v>
      </c>
    </row>
    <row r="606" spans="1:9" ht="14" x14ac:dyDescent="0.15">
      <c r="A606" s="14" t="s">
        <v>2068</v>
      </c>
      <c r="B606" s="15">
        <v>1</v>
      </c>
      <c r="C606" s="16" t="s">
        <v>4402</v>
      </c>
      <c r="D606" s="17" t="str">
        <f t="shared" si="67"/>
        <v>1lb</v>
      </c>
      <c r="E606" s="18" t="s">
        <v>5</v>
      </c>
      <c r="F606" s="19">
        <v>21.5</v>
      </c>
      <c r="G606" s="19">
        <f t="shared" si="69"/>
        <v>9.1374999999999993</v>
      </c>
      <c r="H606" s="1">
        <f t="shared" si="68"/>
        <v>21.5</v>
      </c>
      <c r="I606" s="21">
        <v>16</v>
      </c>
    </row>
    <row r="607" spans="1:9" ht="14" x14ac:dyDescent="0.15">
      <c r="A607" s="14" t="s">
        <v>2072</v>
      </c>
      <c r="B607" s="15">
        <v>1</v>
      </c>
      <c r="C607" s="16" t="s">
        <v>4406</v>
      </c>
      <c r="D607" s="17" t="str">
        <f t="shared" si="67"/>
        <v>5lb</v>
      </c>
      <c r="E607" s="18" t="s">
        <v>5</v>
      </c>
      <c r="F607" s="19">
        <v>78.5</v>
      </c>
      <c r="G607" s="19">
        <f t="shared" si="69"/>
        <v>33.362499999999997</v>
      </c>
      <c r="H607" s="1">
        <f t="shared" si="68"/>
        <v>78.5</v>
      </c>
      <c r="I607" s="21">
        <v>84</v>
      </c>
    </row>
    <row r="608" spans="1:9" ht="14" x14ac:dyDescent="0.15">
      <c r="A608" s="14" t="s">
        <v>2065</v>
      </c>
      <c r="B608" s="15">
        <v>1</v>
      </c>
      <c r="C608" s="16" t="s">
        <v>4399</v>
      </c>
      <c r="D608" s="17" t="str">
        <f t="shared" si="67"/>
        <v>5oz</v>
      </c>
      <c r="E608" s="18" t="s">
        <v>5</v>
      </c>
      <c r="F608" s="43">
        <v>8.6999999999999993</v>
      </c>
      <c r="G608" s="19">
        <f t="shared" si="69"/>
        <v>3.6974999999999998</v>
      </c>
      <c r="H608" s="1">
        <f t="shared" si="68"/>
        <v>8.6999999999999993</v>
      </c>
      <c r="I608" s="21">
        <v>6</v>
      </c>
    </row>
    <row r="609" spans="1:15" ht="14" x14ac:dyDescent="0.15">
      <c r="A609" s="14" t="s">
        <v>2069</v>
      </c>
      <c r="B609" s="15">
        <v>1</v>
      </c>
      <c r="C609" s="16" t="s">
        <v>4403</v>
      </c>
      <c r="D609" s="17" t="str">
        <f t="shared" si="67"/>
        <v>1lb</v>
      </c>
      <c r="E609" s="18" t="s">
        <v>5</v>
      </c>
      <c r="F609" s="19">
        <v>21.5</v>
      </c>
      <c r="G609" s="19">
        <f t="shared" si="69"/>
        <v>9.1374999999999993</v>
      </c>
      <c r="H609" s="1">
        <f t="shared" si="68"/>
        <v>21.5</v>
      </c>
      <c r="I609" s="21">
        <v>16</v>
      </c>
    </row>
    <row r="610" spans="1:15" ht="14" x14ac:dyDescent="0.15">
      <c r="A610" s="14" t="s">
        <v>2073</v>
      </c>
      <c r="B610" s="15">
        <v>1</v>
      </c>
      <c r="C610" s="16" t="s">
        <v>4407</v>
      </c>
      <c r="D610" s="17" t="str">
        <f t="shared" si="67"/>
        <v>5lb</v>
      </c>
      <c r="E610" s="18" t="s">
        <v>5</v>
      </c>
      <c r="F610" s="19">
        <v>78.5</v>
      </c>
      <c r="G610" s="19">
        <f t="shared" si="69"/>
        <v>33.362499999999997</v>
      </c>
      <c r="H610" s="1">
        <f t="shared" si="68"/>
        <v>78.5</v>
      </c>
      <c r="I610" s="21">
        <v>84</v>
      </c>
    </row>
    <row r="611" spans="1:15" ht="14" x14ac:dyDescent="0.15">
      <c r="A611" s="14" t="s">
        <v>2066</v>
      </c>
      <c r="B611" s="15">
        <v>1</v>
      </c>
      <c r="C611" s="16" t="s">
        <v>4400</v>
      </c>
      <c r="D611" s="17" t="str">
        <f t="shared" si="67"/>
        <v>5oz</v>
      </c>
      <c r="E611" s="18" t="s">
        <v>5</v>
      </c>
      <c r="F611" s="43">
        <v>10.35</v>
      </c>
      <c r="G611" s="19">
        <f t="shared" si="69"/>
        <v>4.3987499999999997</v>
      </c>
      <c r="H611" s="1">
        <f t="shared" si="68"/>
        <v>10.35</v>
      </c>
      <c r="I611" s="21">
        <v>6</v>
      </c>
    </row>
    <row r="612" spans="1:15" ht="14" x14ac:dyDescent="0.15">
      <c r="A612" s="14" t="s">
        <v>2070</v>
      </c>
      <c r="B612" s="15">
        <v>1</v>
      </c>
      <c r="C612" s="16" t="s">
        <v>4404</v>
      </c>
      <c r="D612" s="17" t="str">
        <f t="shared" si="67"/>
        <v>1lb</v>
      </c>
      <c r="E612" s="18" t="s">
        <v>5</v>
      </c>
      <c r="F612" s="19">
        <v>26.8</v>
      </c>
      <c r="G612" s="19">
        <f t="shared" si="69"/>
        <v>11.39</v>
      </c>
      <c r="H612" s="1">
        <f t="shared" si="68"/>
        <v>26.8</v>
      </c>
      <c r="I612" s="21">
        <v>16</v>
      </c>
    </row>
    <row r="613" spans="1:15" ht="14" x14ac:dyDescent="0.15">
      <c r="A613" s="14" t="s">
        <v>2074</v>
      </c>
      <c r="B613" s="15">
        <v>1</v>
      </c>
      <c r="C613" s="16" t="s">
        <v>4408</v>
      </c>
      <c r="D613" s="17" t="str">
        <f t="shared" si="67"/>
        <v>5lb</v>
      </c>
      <c r="E613" s="18" t="s">
        <v>5</v>
      </c>
      <c r="F613" s="19">
        <v>104.8</v>
      </c>
      <c r="G613" s="19">
        <f t="shared" si="69"/>
        <v>44.54</v>
      </c>
      <c r="H613" s="1">
        <f t="shared" si="68"/>
        <v>104.8</v>
      </c>
      <c r="I613" s="21">
        <v>84</v>
      </c>
    </row>
    <row r="614" spans="1:15" ht="14" x14ac:dyDescent="0.15">
      <c r="A614" s="14" t="s">
        <v>230</v>
      </c>
      <c r="B614" s="15">
        <v>1</v>
      </c>
      <c r="C614" s="16" t="s">
        <v>3423</v>
      </c>
      <c r="D614" s="17" t="str">
        <f t="shared" si="67"/>
        <v>10X10</v>
      </c>
      <c r="E614" s="18" t="s">
        <v>5</v>
      </c>
      <c r="F614" s="19">
        <v>17.05</v>
      </c>
      <c r="G614" s="19">
        <f t="shared" si="69"/>
        <v>7.2462499999999999</v>
      </c>
      <c r="H614" s="1">
        <f t="shared" si="68"/>
        <v>17.05</v>
      </c>
      <c r="I614" s="21">
        <v>18</v>
      </c>
    </row>
    <row r="615" spans="1:15" ht="14" x14ac:dyDescent="0.15">
      <c r="A615" s="14" t="s">
        <v>231</v>
      </c>
      <c r="B615" s="15">
        <v>1</v>
      </c>
      <c r="C615" s="16" t="s">
        <v>3423</v>
      </c>
      <c r="D615" s="17" t="str">
        <f t="shared" si="67"/>
        <v>FULL</v>
      </c>
      <c r="E615" s="18" t="s">
        <v>5</v>
      </c>
      <c r="F615" s="19">
        <v>98.5</v>
      </c>
      <c r="G615" s="19">
        <f t="shared" si="69"/>
        <v>41.862499999999997</v>
      </c>
      <c r="H615" s="1">
        <f t="shared" si="68"/>
        <v>98.5</v>
      </c>
      <c r="I615" s="26">
        <v>128</v>
      </c>
      <c r="J615" s="62"/>
      <c r="K615" s="62"/>
      <c r="L615" s="62"/>
      <c r="M615" s="62"/>
      <c r="N615" s="62"/>
      <c r="O615" s="62"/>
    </row>
    <row r="616" spans="1:15" ht="14" x14ac:dyDescent="0.15">
      <c r="A616" s="14" t="s">
        <v>232</v>
      </c>
      <c r="B616" s="15">
        <v>1</v>
      </c>
      <c r="C616" s="16" t="s">
        <v>3423</v>
      </c>
      <c r="D616" s="17" t="str">
        <f t="shared" si="67"/>
        <v>17x20</v>
      </c>
      <c r="E616" s="18" t="s">
        <v>5</v>
      </c>
      <c r="F616" s="19">
        <v>50.65</v>
      </c>
      <c r="G616" s="19">
        <f t="shared" si="69"/>
        <v>21.526249999999997</v>
      </c>
      <c r="H616" s="1">
        <f t="shared" si="68"/>
        <v>50.65</v>
      </c>
      <c r="I616" s="21">
        <v>64</v>
      </c>
    </row>
    <row r="617" spans="1:15" ht="14" x14ac:dyDescent="0.15">
      <c r="A617" s="14" t="s">
        <v>233</v>
      </c>
      <c r="B617" s="15">
        <v>1</v>
      </c>
      <c r="C617" s="16" t="s">
        <v>3424</v>
      </c>
      <c r="D617" s="17" t="str">
        <f t="shared" si="67"/>
        <v>10X10</v>
      </c>
      <c r="E617" s="18" t="s">
        <v>5</v>
      </c>
      <c r="F617" s="19">
        <v>20.399999999999999</v>
      </c>
      <c r="G617" s="19">
        <f t="shared" si="69"/>
        <v>8.67</v>
      </c>
      <c r="H617" s="1">
        <f t="shared" si="68"/>
        <v>20.399999999999999</v>
      </c>
      <c r="I617" s="21">
        <v>12</v>
      </c>
    </row>
    <row r="618" spans="1:15" ht="14" x14ac:dyDescent="0.15">
      <c r="A618" s="14" t="s">
        <v>234</v>
      </c>
      <c r="B618" s="15">
        <v>1</v>
      </c>
      <c r="C618" s="16" t="s">
        <v>3424</v>
      </c>
      <c r="D618" s="17" t="str">
        <f t="shared" si="67"/>
        <v>17x20</v>
      </c>
      <c r="E618" s="18" t="s">
        <v>5</v>
      </c>
      <c r="F618" s="19">
        <v>58.85</v>
      </c>
      <c r="G618" s="19">
        <f t="shared" ref="G618:G620" si="70">F618*0.425</f>
        <v>25.01125</v>
      </c>
      <c r="H618" s="1">
        <f t="shared" si="68"/>
        <v>58.85</v>
      </c>
      <c r="I618" s="21">
        <v>44</v>
      </c>
    </row>
    <row r="619" spans="1:15" ht="14" x14ac:dyDescent="0.15">
      <c r="A619" s="14" t="s">
        <v>1506</v>
      </c>
      <c r="B619" s="15">
        <v>1</v>
      </c>
      <c r="C619" s="16" t="s">
        <v>3922</v>
      </c>
      <c r="D619" s="17" t="str">
        <f t="shared" si="67"/>
        <v>Tube</v>
      </c>
      <c r="E619" s="18" t="s">
        <v>5700</v>
      </c>
      <c r="F619" s="19">
        <v>31.05</v>
      </c>
      <c r="G619" s="19">
        <f t="shared" si="70"/>
        <v>13.196249999999999</v>
      </c>
      <c r="H619" s="1">
        <f t="shared" si="68"/>
        <v>31.05</v>
      </c>
      <c r="I619" s="21">
        <v>4</v>
      </c>
    </row>
    <row r="620" spans="1:15" ht="14" x14ac:dyDescent="0.15">
      <c r="A620" s="14" t="s">
        <v>1507</v>
      </c>
      <c r="B620" s="15">
        <v>1</v>
      </c>
      <c r="C620" s="16" t="s">
        <v>3923</v>
      </c>
      <c r="D620" s="17" t="str">
        <f t="shared" si="67"/>
        <v>Tube</v>
      </c>
      <c r="E620" s="18" t="s">
        <v>5700</v>
      </c>
      <c r="F620" s="19">
        <v>31.05</v>
      </c>
      <c r="G620" s="19">
        <f t="shared" si="70"/>
        <v>13.196249999999999</v>
      </c>
      <c r="H620" s="1">
        <f t="shared" si="68"/>
        <v>31.05</v>
      </c>
      <c r="I620" s="21">
        <v>4</v>
      </c>
    </row>
    <row r="621" spans="1:15" x14ac:dyDescent="0.15">
      <c r="A621" s="14" t="s">
        <v>5917</v>
      </c>
      <c r="B621" s="15">
        <v>1</v>
      </c>
      <c r="C621" s="16" t="s">
        <v>5918</v>
      </c>
      <c r="D621" s="17" t="s">
        <v>5919</v>
      </c>
      <c r="E621" s="18"/>
      <c r="F621" s="19">
        <v>2.5499999999999998</v>
      </c>
      <c r="G621" s="19">
        <v>2.5499999999999998</v>
      </c>
      <c r="H621" s="19">
        <v>2.5499999999999998</v>
      </c>
      <c r="I621" s="21">
        <v>1</v>
      </c>
    </row>
    <row r="622" spans="1:15" x14ac:dyDescent="0.15">
      <c r="A622" s="75" t="s">
        <v>5917</v>
      </c>
      <c r="B622" s="76">
        <v>1</v>
      </c>
      <c r="C622" s="77" t="s">
        <v>6610</v>
      </c>
      <c r="D622" s="124" t="s">
        <v>5975</v>
      </c>
      <c r="E622" s="78"/>
      <c r="F622" s="79">
        <v>2.5499999999999998</v>
      </c>
      <c r="G622" s="79">
        <v>2.4500000000000002</v>
      </c>
      <c r="H622" s="79">
        <f>F622</f>
        <v>2.5499999999999998</v>
      </c>
      <c r="I622" s="78">
        <v>1</v>
      </c>
    </row>
    <row r="623" spans="1:15" ht="14" x14ac:dyDescent="0.15">
      <c r="A623" s="14" t="s">
        <v>1662</v>
      </c>
      <c r="B623" s="15">
        <v>1</v>
      </c>
      <c r="C623" s="16" t="s">
        <v>4076</v>
      </c>
      <c r="D623" s="17" t="str">
        <f t="shared" ref="D623:D642" si="71">VLOOKUP(RIGHT(A623,4),N:O,2,0)</f>
        <v>1lb</v>
      </c>
      <c r="E623" s="18" t="s">
        <v>5705</v>
      </c>
      <c r="F623" s="19">
        <v>32.950000000000003</v>
      </c>
      <c r="G623" s="19">
        <f t="shared" ref="G623:G654" si="72">F623*0.425</f>
        <v>14.00375</v>
      </c>
      <c r="H623" s="1">
        <f t="shared" ref="H623:H654" si="73">B623*F623</f>
        <v>32.950000000000003</v>
      </c>
      <c r="I623" s="21">
        <v>18</v>
      </c>
    </row>
    <row r="624" spans="1:15" ht="14" x14ac:dyDescent="0.15">
      <c r="A624" s="14" t="s">
        <v>2075</v>
      </c>
      <c r="B624" s="15">
        <v>1</v>
      </c>
      <c r="C624" s="16" t="s">
        <v>4409</v>
      </c>
      <c r="D624" s="17" t="str">
        <f t="shared" si="71"/>
        <v>5oz</v>
      </c>
      <c r="E624" s="18" t="s">
        <v>5698</v>
      </c>
      <c r="F624" s="19">
        <v>10.75</v>
      </c>
      <c r="G624" s="19">
        <f t="shared" si="72"/>
        <v>4.5687499999999996</v>
      </c>
      <c r="H624" s="1">
        <f t="shared" si="73"/>
        <v>10.75</v>
      </c>
      <c r="I624" s="21">
        <v>6</v>
      </c>
    </row>
    <row r="625" spans="1:9" ht="14" x14ac:dyDescent="0.15">
      <c r="A625" s="14" t="s">
        <v>2079</v>
      </c>
      <c r="B625" s="15">
        <v>1</v>
      </c>
      <c r="C625" s="16" t="s">
        <v>4413</v>
      </c>
      <c r="D625" s="17" t="str">
        <f t="shared" si="71"/>
        <v>1lb</v>
      </c>
      <c r="E625" s="18" t="s">
        <v>5698</v>
      </c>
      <c r="F625" s="19">
        <v>28.5</v>
      </c>
      <c r="G625" s="19">
        <f t="shared" si="72"/>
        <v>12.112499999999999</v>
      </c>
      <c r="H625" s="1">
        <f t="shared" si="73"/>
        <v>28.5</v>
      </c>
      <c r="I625" s="21">
        <v>18</v>
      </c>
    </row>
    <row r="626" spans="1:9" ht="14" x14ac:dyDescent="0.15">
      <c r="A626" s="14" t="s">
        <v>2083</v>
      </c>
      <c r="B626" s="15">
        <v>1</v>
      </c>
      <c r="C626" s="16" t="s">
        <v>4417</v>
      </c>
      <c r="D626" s="17" t="str">
        <f t="shared" si="71"/>
        <v>5lb</v>
      </c>
      <c r="E626" s="18" t="s">
        <v>5698</v>
      </c>
      <c r="F626" s="19">
        <v>111.1</v>
      </c>
      <c r="G626" s="19">
        <f t="shared" si="72"/>
        <v>47.217499999999994</v>
      </c>
      <c r="H626" s="1">
        <f t="shared" si="73"/>
        <v>111.1</v>
      </c>
      <c r="I626" s="21">
        <v>84</v>
      </c>
    </row>
    <row r="627" spans="1:9" ht="14" x14ac:dyDescent="0.15">
      <c r="A627" s="14" t="s">
        <v>2076</v>
      </c>
      <c r="B627" s="15">
        <v>1</v>
      </c>
      <c r="C627" s="16" t="s">
        <v>4410</v>
      </c>
      <c r="D627" s="17" t="str">
        <f t="shared" si="71"/>
        <v>5oz</v>
      </c>
      <c r="E627" s="18" t="s">
        <v>5698</v>
      </c>
      <c r="F627" s="19">
        <v>10.75</v>
      </c>
      <c r="G627" s="19">
        <f t="shared" si="72"/>
        <v>4.5687499999999996</v>
      </c>
      <c r="H627" s="1">
        <f t="shared" si="73"/>
        <v>10.75</v>
      </c>
      <c r="I627" s="21">
        <v>6</v>
      </c>
    </row>
    <row r="628" spans="1:9" ht="14" x14ac:dyDescent="0.15">
      <c r="A628" s="14" t="s">
        <v>2080</v>
      </c>
      <c r="B628" s="15">
        <v>1</v>
      </c>
      <c r="C628" s="16" t="s">
        <v>4414</v>
      </c>
      <c r="D628" s="17" t="str">
        <f t="shared" si="71"/>
        <v>1lb</v>
      </c>
      <c r="E628" s="18" t="s">
        <v>5698</v>
      </c>
      <c r="F628" s="19">
        <v>28.5</v>
      </c>
      <c r="G628" s="19">
        <f t="shared" si="72"/>
        <v>12.112499999999999</v>
      </c>
      <c r="H628" s="1">
        <f t="shared" si="73"/>
        <v>28.5</v>
      </c>
      <c r="I628" s="21">
        <v>18</v>
      </c>
    </row>
    <row r="629" spans="1:9" ht="14" x14ac:dyDescent="0.15">
      <c r="A629" s="14" t="s">
        <v>2084</v>
      </c>
      <c r="B629" s="15">
        <v>1</v>
      </c>
      <c r="C629" s="16" t="s">
        <v>4418</v>
      </c>
      <c r="D629" s="17" t="str">
        <f t="shared" si="71"/>
        <v>5lb</v>
      </c>
      <c r="E629" s="18" t="s">
        <v>5698</v>
      </c>
      <c r="F629" s="19">
        <v>111.1</v>
      </c>
      <c r="G629" s="19">
        <f t="shared" si="72"/>
        <v>47.217499999999994</v>
      </c>
      <c r="H629" s="1">
        <f t="shared" si="73"/>
        <v>111.1</v>
      </c>
      <c r="I629" s="21">
        <v>84</v>
      </c>
    </row>
    <row r="630" spans="1:9" ht="14" x14ac:dyDescent="0.15">
      <c r="A630" s="14" t="s">
        <v>2077</v>
      </c>
      <c r="B630" s="15">
        <v>1</v>
      </c>
      <c r="C630" s="16" t="s">
        <v>4411</v>
      </c>
      <c r="D630" s="17" t="str">
        <f t="shared" si="71"/>
        <v>5oz</v>
      </c>
      <c r="E630" s="18" t="s">
        <v>5698</v>
      </c>
      <c r="F630" s="19">
        <v>10.75</v>
      </c>
      <c r="G630" s="19">
        <f t="shared" si="72"/>
        <v>4.5687499999999996</v>
      </c>
      <c r="H630" s="1">
        <f t="shared" si="73"/>
        <v>10.75</v>
      </c>
      <c r="I630" s="21">
        <v>6</v>
      </c>
    </row>
    <row r="631" spans="1:9" ht="14" x14ac:dyDescent="0.15">
      <c r="A631" s="14" t="s">
        <v>2081</v>
      </c>
      <c r="B631" s="15">
        <v>1</v>
      </c>
      <c r="C631" s="16" t="s">
        <v>4415</v>
      </c>
      <c r="D631" s="17" t="str">
        <f t="shared" si="71"/>
        <v>1lb</v>
      </c>
      <c r="E631" s="18" t="s">
        <v>5698</v>
      </c>
      <c r="F631" s="19">
        <v>28.5</v>
      </c>
      <c r="G631" s="19">
        <f t="shared" si="72"/>
        <v>12.112499999999999</v>
      </c>
      <c r="H631" s="1">
        <f t="shared" si="73"/>
        <v>28.5</v>
      </c>
      <c r="I631" s="21">
        <v>18</v>
      </c>
    </row>
    <row r="632" spans="1:9" ht="14" x14ac:dyDescent="0.15">
      <c r="A632" s="14" t="s">
        <v>2085</v>
      </c>
      <c r="B632" s="15">
        <v>1</v>
      </c>
      <c r="C632" s="16" t="s">
        <v>4419</v>
      </c>
      <c r="D632" s="17" t="str">
        <f t="shared" si="71"/>
        <v>5lb</v>
      </c>
      <c r="E632" s="18" t="s">
        <v>5698</v>
      </c>
      <c r="F632" s="19">
        <v>111.1</v>
      </c>
      <c r="G632" s="19">
        <f t="shared" si="72"/>
        <v>47.217499999999994</v>
      </c>
      <c r="H632" s="1">
        <f t="shared" si="73"/>
        <v>111.1</v>
      </c>
      <c r="I632" s="21">
        <v>84</v>
      </c>
    </row>
    <row r="633" spans="1:9" ht="14" x14ac:dyDescent="0.15">
      <c r="A633" s="14" t="s">
        <v>2078</v>
      </c>
      <c r="B633" s="15">
        <v>1</v>
      </c>
      <c r="C633" s="16" t="s">
        <v>4412</v>
      </c>
      <c r="D633" s="17" t="str">
        <f t="shared" si="71"/>
        <v>5oz</v>
      </c>
      <c r="E633" s="18" t="s">
        <v>5698</v>
      </c>
      <c r="F633" s="19">
        <v>12.35</v>
      </c>
      <c r="G633" s="19">
        <f t="shared" si="72"/>
        <v>5.2487499999999994</v>
      </c>
      <c r="H633" s="1">
        <f t="shared" si="73"/>
        <v>12.35</v>
      </c>
      <c r="I633" s="21">
        <v>6</v>
      </c>
    </row>
    <row r="634" spans="1:9" ht="14" x14ac:dyDescent="0.15">
      <c r="A634" s="14" t="s">
        <v>2082</v>
      </c>
      <c r="B634" s="15">
        <v>1</v>
      </c>
      <c r="C634" s="16" t="s">
        <v>4416</v>
      </c>
      <c r="D634" s="17" t="str">
        <f t="shared" si="71"/>
        <v>1lb</v>
      </c>
      <c r="E634" s="18" t="s">
        <v>5698</v>
      </c>
      <c r="F634" s="19">
        <v>33.299999999999997</v>
      </c>
      <c r="G634" s="19">
        <f t="shared" si="72"/>
        <v>14.152499999999998</v>
      </c>
      <c r="H634" s="1">
        <f t="shared" si="73"/>
        <v>33.299999999999997</v>
      </c>
      <c r="I634" s="21">
        <v>18</v>
      </c>
    </row>
    <row r="635" spans="1:9" ht="14" x14ac:dyDescent="0.15">
      <c r="A635" s="133" t="s">
        <v>2086</v>
      </c>
      <c r="B635" s="15">
        <v>1</v>
      </c>
      <c r="C635" s="16" t="s">
        <v>4420</v>
      </c>
      <c r="D635" s="17" t="str">
        <f t="shared" si="71"/>
        <v>5lb</v>
      </c>
      <c r="E635" s="18" t="s">
        <v>5698</v>
      </c>
      <c r="F635" s="19">
        <v>137.35</v>
      </c>
      <c r="G635" s="19">
        <f t="shared" si="72"/>
        <v>58.373749999999994</v>
      </c>
      <c r="H635" s="1">
        <f t="shared" si="73"/>
        <v>137.35</v>
      </c>
      <c r="I635" s="21">
        <v>84</v>
      </c>
    </row>
    <row r="636" spans="1:9" ht="14" x14ac:dyDescent="0.15">
      <c r="A636" s="14" t="s">
        <v>235</v>
      </c>
      <c r="B636" s="15">
        <v>1</v>
      </c>
      <c r="C636" s="16" t="s">
        <v>3425</v>
      </c>
      <c r="D636" s="17" t="str">
        <f t="shared" si="71"/>
        <v>10X10</v>
      </c>
      <c r="E636" s="18" t="s">
        <v>5698</v>
      </c>
      <c r="F636" s="19">
        <v>26.8</v>
      </c>
      <c r="G636" s="19">
        <f t="shared" si="72"/>
        <v>11.39</v>
      </c>
      <c r="H636" s="1">
        <f t="shared" si="73"/>
        <v>26.8</v>
      </c>
      <c r="I636" s="21">
        <v>18</v>
      </c>
    </row>
    <row r="637" spans="1:9" ht="14" x14ac:dyDescent="0.15">
      <c r="A637" s="14" t="s">
        <v>236</v>
      </c>
      <c r="B637" s="15">
        <v>1</v>
      </c>
      <c r="C637" s="16" t="s">
        <v>3425</v>
      </c>
      <c r="D637" s="17" t="str">
        <f t="shared" si="71"/>
        <v>FULL</v>
      </c>
      <c r="E637" s="18" t="s">
        <v>5698</v>
      </c>
      <c r="F637" s="19">
        <v>154.55000000000001</v>
      </c>
      <c r="G637" s="19">
        <f t="shared" si="72"/>
        <v>65.683750000000003</v>
      </c>
      <c r="H637" s="1">
        <f t="shared" si="73"/>
        <v>154.55000000000001</v>
      </c>
      <c r="I637" s="26">
        <v>128</v>
      </c>
    </row>
    <row r="638" spans="1:9" ht="14" x14ac:dyDescent="0.15">
      <c r="A638" s="14" t="s">
        <v>237</v>
      </c>
      <c r="B638" s="15">
        <v>1</v>
      </c>
      <c r="C638" s="16" t="s">
        <v>3425</v>
      </c>
      <c r="D638" s="17" t="str">
        <f t="shared" si="71"/>
        <v>17x20</v>
      </c>
      <c r="E638" s="18" t="s">
        <v>5698</v>
      </c>
      <c r="F638" s="19">
        <v>79.45</v>
      </c>
      <c r="G638" s="19">
        <f t="shared" si="72"/>
        <v>33.766249999999999</v>
      </c>
      <c r="H638" s="1">
        <f t="shared" si="73"/>
        <v>79.45</v>
      </c>
      <c r="I638" s="21">
        <v>64</v>
      </c>
    </row>
    <row r="639" spans="1:9" ht="14" x14ac:dyDescent="0.15">
      <c r="A639" s="14" t="s">
        <v>238</v>
      </c>
      <c r="B639" s="15">
        <v>1</v>
      </c>
      <c r="C639" s="16" t="s">
        <v>3426</v>
      </c>
      <c r="D639" s="17" t="str">
        <f t="shared" si="71"/>
        <v>10X10</v>
      </c>
      <c r="E639" s="18" t="s">
        <v>5698</v>
      </c>
      <c r="F639" s="19">
        <v>32.799999999999997</v>
      </c>
      <c r="G639" s="19">
        <f t="shared" si="72"/>
        <v>13.939999999999998</v>
      </c>
      <c r="H639" s="1">
        <f t="shared" si="73"/>
        <v>32.799999999999997</v>
      </c>
      <c r="I639" s="21">
        <v>12</v>
      </c>
    </row>
    <row r="640" spans="1:9" ht="14" x14ac:dyDescent="0.15">
      <c r="A640" s="14" t="s">
        <v>239</v>
      </c>
      <c r="B640" s="15">
        <v>1</v>
      </c>
      <c r="C640" s="16" t="s">
        <v>3426</v>
      </c>
      <c r="D640" s="17" t="str">
        <f t="shared" si="71"/>
        <v>17x20</v>
      </c>
      <c r="E640" s="18" t="s">
        <v>5698</v>
      </c>
      <c r="F640" s="19">
        <v>94.75</v>
      </c>
      <c r="G640" s="19">
        <f t="shared" si="72"/>
        <v>40.268749999999997</v>
      </c>
      <c r="H640" s="1">
        <f t="shared" si="73"/>
        <v>94.75</v>
      </c>
      <c r="I640" s="21">
        <v>44</v>
      </c>
    </row>
    <row r="641" spans="1:9" ht="14" x14ac:dyDescent="0.15">
      <c r="A641" s="14" t="s">
        <v>1508</v>
      </c>
      <c r="B641" s="15">
        <v>1</v>
      </c>
      <c r="C641" s="16" t="s">
        <v>3924</v>
      </c>
      <c r="D641" s="17" t="str">
        <f t="shared" si="71"/>
        <v>Tube</v>
      </c>
      <c r="E641" s="18" t="s">
        <v>5700</v>
      </c>
      <c r="F641" s="19">
        <v>31.05</v>
      </c>
      <c r="G641" s="19">
        <f t="shared" si="72"/>
        <v>13.196249999999999</v>
      </c>
      <c r="H641" s="1">
        <f t="shared" si="73"/>
        <v>31.05</v>
      </c>
      <c r="I641" s="21">
        <v>4</v>
      </c>
    </row>
    <row r="642" spans="1:9" ht="14" x14ac:dyDescent="0.15">
      <c r="A642" s="14" t="s">
        <v>1509</v>
      </c>
      <c r="B642" s="15">
        <v>1</v>
      </c>
      <c r="C642" s="16" t="s">
        <v>3925</v>
      </c>
      <c r="D642" s="17" t="str">
        <f t="shared" si="71"/>
        <v>Tube</v>
      </c>
      <c r="E642" s="18" t="s">
        <v>5700</v>
      </c>
      <c r="F642" s="19">
        <v>31.05</v>
      </c>
      <c r="G642" s="19">
        <f t="shared" si="72"/>
        <v>13.196249999999999</v>
      </c>
      <c r="H642" s="1">
        <f t="shared" si="73"/>
        <v>31.05</v>
      </c>
      <c r="I642" s="21">
        <v>4</v>
      </c>
    </row>
    <row r="643" spans="1:9" x14ac:dyDescent="0.15">
      <c r="A643" s="49" t="s">
        <v>6194</v>
      </c>
      <c r="B643" s="33">
        <v>1</v>
      </c>
      <c r="C643" s="16" t="s">
        <v>6195</v>
      </c>
      <c r="D643" s="118" t="s">
        <v>6196</v>
      </c>
      <c r="E643" s="18"/>
      <c r="F643" s="19">
        <v>31.05</v>
      </c>
      <c r="G643" s="19">
        <f t="shared" si="72"/>
        <v>13.196249999999999</v>
      </c>
      <c r="H643" s="43">
        <f t="shared" si="73"/>
        <v>31.05</v>
      </c>
      <c r="I643" s="18">
        <v>4</v>
      </c>
    </row>
    <row r="644" spans="1:9" ht="14" x14ac:dyDescent="0.15">
      <c r="A644" s="14" t="s">
        <v>1663</v>
      </c>
      <c r="B644" s="15">
        <v>1</v>
      </c>
      <c r="C644" s="16" t="s">
        <v>6806</v>
      </c>
      <c r="D644" s="17" t="str">
        <f t="shared" ref="D644:D688" si="74">VLOOKUP(RIGHT(A644,4),N:O,2,0)</f>
        <v>1lb</v>
      </c>
      <c r="E644" s="18" t="s">
        <v>5703</v>
      </c>
      <c r="F644" s="19">
        <v>43.35</v>
      </c>
      <c r="G644" s="19">
        <f t="shared" si="72"/>
        <v>18.423750000000002</v>
      </c>
      <c r="H644" s="1">
        <f t="shared" si="73"/>
        <v>43.35</v>
      </c>
      <c r="I644" s="21">
        <v>18</v>
      </c>
    </row>
    <row r="645" spans="1:9" ht="14" x14ac:dyDescent="0.15">
      <c r="A645" s="14" t="s">
        <v>240</v>
      </c>
      <c r="B645" s="15">
        <v>1</v>
      </c>
      <c r="C645" s="16" t="s">
        <v>3427</v>
      </c>
      <c r="D645" s="17" t="str">
        <f t="shared" si="74"/>
        <v>10X10</v>
      </c>
      <c r="E645" s="18" t="s">
        <v>5</v>
      </c>
      <c r="F645" s="19">
        <v>17.05</v>
      </c>
      <c r="G645" s="19">
        <f t="shared" si="72"/>
        <v>7.2462499999999999</v>
      </c>
      <c r="H645" s="1">
        <f t="shared" si="73"/>
        <v>17.05</v>
      </c>
      <c r="I645" s="21">
        <v>18</v>
      </c>
    </row>
    <row r="646" spans="1:9" ht="14" x14ac:dyDescent="0.15">
      <c r="A646" s="14" t="s">
        <v>241</v>
      </c>
      <c r="B646" s="15">
        <v>1</v>
      </c>
      <c r="C646" s="16" t="s">
        <v>3427</v>
      </c>
      <c r="D646" s="17" t="str">
        <f t="shared" si="74"/>
        <v>FULL</v>
      </c>
      <c r="E646" s="18" t="s">
        <v>5</v>
      </c>
      <c r="F646" s="19">
        <v>98.5</v>
      </c>
      <c r="G646" s="19">
        <f t="shared" si="72"/>
        <v>41.862499999999997</v>
      </c>
      <c r="H646" s="1">
        <f t="shared" si="73"/>
        <v>98.5</v>
      </c>
      <c r="I646" s="26">
        <v>128</v>
      </c>
    </row>
    <row r="647" spans="1:9" ht="14" x14ac:dyDescent="0.15">
      <c r="A647" s="14" t="s">
        <v>242</v>
      </c>
      <c r="B647" s="15">
        <v>1</v>
      </c>
      <c r="C647" s="16" t="s">
        <v>3427</v>
      </c>
      <c r="D647" s="17" t="str">
        <f t="shared" si="74"/>
        <v>17x20</v>
      </c>
      <c r="E647" s="18" t="s">
        <v>5</v>
      </c>
      <c r="F647" s="19">
        <v>50.65</v>
      </c>
      <c r="G647" s="19">
        <f t="shared" si="72"/>
        <v>21.526249999999997</v>
      </c>
      <c r="H647" s="1">
        <f t="shared" si="73"/>
        <v>50.65</v>
      </c>
      <c r="I647" s="21">
        <v>64</v>
      </c>
    </row>
    <row r="648" spans="1:9" ht="14" x14ac:dyDescent="0.15">
      <c r="A648" s="14" t="s">
        <v>243</v>
      </c>
      <c r="B648" s="15">
        <v>1</v>
      </c>
      <c r="C648" s="16" t="s">
        <v>3428</v>
      </c>
      <c r="D648" s="17" t="str">
        <f t="shared" si="74"/>
        <v>10X10</v>
      </c>
      <c r="E648" s="18" t="s">
        <v>5</v>
      </c>
      <c r="F648" s="19">
        <v>20.399999999999999</v>
      </c>
      <c r="G648" s="19">
        <f t="shared" si="72"/>
        <v>8.67</v>
      </c>
      <c r="H648" s="1">
        <f t="shared" si="73"/>
        <v>20.399999999999999</v>
      </c>
      <c r="I648" s="21">
        <v>12</v>
      </c>
    </row>
    <row r="649" spans="1:9" ht="14" x14ac:dyDescent="0.15">
      <c r="A649" s="14" t="s">
        <v>244</v>
      </c>
      <c r="B649" s="15">
        <v>1</v>
      </c>
      <c r="C649" s="16" t="s">
        <v>3428</v>
      </c>
      <c r="D649" s="17" t="str">
        <f t="shared" si="74"/>
        <v>17x20</v>
      </c>
      <c r="E649" s="18" t="s">
        <v>5</v>
      </c>
      <c r="F649" s="19">
        <v>58.85</v>
      </c>
      <c r="G649" s="19">
        <f t="shared" si="72"/>
        <v>25.01125</v>
      </c>
      <c r="H649" s="1">
        <f t="shared" si="73"/>
        <v>58.85</v>
      </c>
      <c r="I649" s="21">
        <v>44</v>
      </c>
    </row>
    <row r="650" spans="1:9" ht="14" x14ac:dyDescent="0.15">
      <c r="A650" s="14" t="s">
        <v>2087</v>
      </c>
      <c r="B650" s="15">
        <v>1</v>
      </c>
      <c r="C650" s="16" t="s">
        <v>4421</v>
      </c>
      <c r="D650" s="17" t="str">
        <f t="shared" si="74"/>
        <v>5oz</v>
      </c>
      <c r="E650" s="18" t="s">
        <v>5</v>
      </c>
      <c r="F650" s="43">
        <v>8.6999999999999993</v>
      </c>
      <c r="G650" s="19">
        <f t="shared" si="72"/>
        <v>3.6974999999999998</v>
      </c>
      <c r="H650" s="1">
        <f t="shared" si="73"/>
        <v>8.6999999999999993</v>
      </c>
      <c r="I650" s="21">
        <v>6</v>
      </c>
    </row>
    <row r="651" spans="1:9" ht="14" x14ac:dyDescent="0.15">
      <c r="A651" s="14" t="s">
        <v>2091</v>
      </c>
      <c r="B651" s="15">
        <v>1</v>
      </c>
      <c r="C651" s="16" t="s">
        <v>4425</v>
      </c>
      <c r="D651" s="17" t="str">
        <f t="shared" si="74"/>
        <v>1lb</v>
      </c>
      <c r="E651" s="18" t="s">
        <v>5</v>
      </c>
      <c r="F651" s="19">
        <v>21.5</v>
      </c>
      <c r="G651" s="19">
        <f t="shared" si="72"/>
        <v>9.1374999999999993</v>
      </c>
      <c r="H651" s="1">
        <f t="shared" si="73"/>
        <v>21.5</v>
      </c>
      <c r="I651" s="21">
        <v>18</v>
      </c>
    </row>
    <row r="652" spans="1:9" ht="14" x14ac:dyDescent="0.15">
      <c r="A652" s="14" t="s">
        <v>2095</v>
      </c>
      <c r="B652" s="15">
        <v>1</v>
      </c>
      <c r="C652" s="16" t="s">
        <v>4429</v>
      </c>
      <c r="D652" s="17" t="str">
        <f t="shared" si="74"/>
        <v>5lb</v>
      </c>
      <c r="E652" s="18" t="s">
        <v>5</v>
      </c>
      <c r="F652" s="19">
        <v>78.5</v>
      </c>
      <c r="G652" s="19">
        <f t="shared" si="72"/>
        <v>33.362499999999997</v>
      </c>
      <c r="H652" s="1">
        <f t="shared" si="73"/>
        <v>78.5</v>
      </c>
      <c r="I652" s="21">
        <v>84</v>
      </c>
    </row>
    <row r="653" spans="1:9" ht="14" x14ac:dyDescent="0.15">
      <c r="A653" s="14" t="s">
        <v>2088</v>
      </c>
      <c r="B653" s="15">
        <v>1</v>
      </c>
      <c r="C653" s="16" t="s">
        <v>4422</v>
      </c>
      <c r="D653" s="17" t="str">
        <f t="shared" si="74"/>
        <v>5oz</v>
      </c>
      <c r="E653" s="18" t="s">
        <v>5</v>
      </c>
      <c r="F653" s="43">
        <v>8.6999999999999993</v>
      </c>
      <c r="G653" s="19">
        <f t="shared" si="72"/>
        <v>3.6974999999999998</v>
      </c>
      <c r="H653" s="1">
        <f t="shared" si="73"/>
        <v>8.6999999999999993</v>
      </c>
      <c r="I653" s="21">
        <v>6</v>
      </c>
    </row>
    <row r="654" spans="1:9" ht="14" x14ac:dyDescent="0.15">
      <c r="A654" s="14" t="s">
        <v>2092</v>
      </c>
      <c r="B654" s="15">
        <v>1</v>
      </c>
      <c r="C654" s="16" t="s">
        <v>4426</v>
      </c>
      <c r="D654" s="17" t="str">
        <f t="shared" si="74"/>
        <v>1lb</v>
      </c>
      <c r="E654" s="18" t="s">
        <v>5</v>
      </c>
      <c r="F654" s="19">
        <v>21.5</v>
      </c>
      <c r="G654" s="19">
        <f t="shared" si="72"/>
        <v>9.1374999999999993</v>
      </c>
      <c r="H654" s="1">
        <f t="shared" si="73"/>
        <v>21.5</v>
      </c>
      <c r="I654" s="21">
        <v>18</v>
      </c>
    </row>
    <row r="655" spans="1:9" ht="14" x14ac:dyDescent="0.15">
      <c r="A655" s="14" t="s">
        <v>2096</v>
      </c>
      <c r="B655" s="15">
        <v>1</v>
      </c>
      <c r="C655" s="16" t="s">
        <v>4430</v>
      </c>
      <c r="D655" s="17" t="str">
        <f t="shared" si="74"/>
        <v>5lb</v>
      </c>
      <c r="E655" s="18" t="s">
        <v>5</v>
      </c>
      <c r="F655" s="19">
        <v>78.5</v>
      </c>
      <c r="G655" s="19">
        <f t="shared" ref="G655:G686" si="75">F655*0.425</f>
        <v>33.362499999999997</v>
      </c>
      <c r="H655" s="1">
        <f t="shared" ref="H655:H688" si="76">B655*F655</f>
        <v>78.5</v>
      </c>
      <c r="I655" s="21">
        <v>84</v>
      </c>
    </row>
    <row r="656" spans="1:9" ht="14" x14ac:dyDescent="0.15">
      <c r="A656" s="14" t="s">
        <v>2089</v>
      </c>
      <c r="B656" s="15">
        <v>1</v>
      </c>
      <c r="C656" s="16" t="s">
        <v>4423</v>
      </c>
      <c r="D656" s="17" t="str">
        <f t="shared" si="74"/>
        <v>5oz</v>
      </c>
      <c r="E656" s="18" t="s">
        <v>5</v>
      </c>
      <c r="F656" s="43">
        <v>8.6999999999999993</v>
      </c>
      <c r="G656" s="19">
        <f t="shared" si="75"/>
        <v>3.6974999999999998</v>
      </c>
      <c r="H656" s="1">
        <f t="shared" si="76"/>
        <v>8.6999999999999993</v>
      </c>
      <c r="I656" s="21">
        <v>6</v>
      </c>
    </row>
    <row r="657" spans="1:9" ht="14" x14ac:dyDescent="0.15">
      <c r="A657" s="14" t="s">
        <v>2093</v>
      </c>
      <c r="B657" s="15">
        <v>1</v>
      </c>
      <c r="C657" s="16" t="s">
        <v>4427</v>
      </c>
      <c r="D657" s="17" t="str">
        <f t="shared" si="74"/>
        <v>1lb</v>
      </c>
      <c r="E657" s="18" t="s">
        <v>5</v>
      </c>
      <c r="F657" s="19">
        <v>21.5</v>
      </c>
      <c r="G657" s="19">
        <f t="shared" si="75"/>
        <v>9.1374999999999993</v>
      </c>
      <c r="H657" s="1">
        <f t="shared" si="76"/>
        <v>21.5</v>
      </c>
      <c r="I657" s="21">
        <v>18</v>
      </c>
    </row>
    <row r="658" spans="1:9" ht="14" x14ac:dyDescent="0.15">
      <c r="A658" s="14" t="s">
        <v>2097</v>
      </c>
      <c r="B658" s="15">
        <v>1</v>
      </c>
      <c r="C658" s="16" t="s">
        <v>4431</v>
      </c>
      <c r="D658" s="17" t="str">
        <f t="shared" si="74"/>
        <v>5lb</v>
      </c>
      <c r="E658" s="18" t="s">
        <v>5</v>
      </c>
      <c r="F658" s="19">
        <v>78.5</v>
      </c>
      <c r="G658" s="19">
        <f t="shared" si="75"/>
        <v>33.362499999999997</v>
      </c>
      <c r="H658" s="1">
        <f t="shared" si="76"/>
        <v>78.5</v>
      </c>
      <c r="I658" s="21">
        <v>84</v>
      </c>
    </row>
    <row r="659" spans="1:9" ht="14" x14ac:dyDescent="0.15">
      <c r="A659" s="14" t="s">
        <v>2090</v>
      </c>
      <c r="B659" s="15">
        <v>1</v>
      </c>
      <c r="C659" s="16" t="s">
        <v>4424</v>
      </c>
      <c r="D659" s="17" t="str">
        <f t="shared" si="74"/>
        <v>5oz</v>
      </c>
      <c r="E659" s="18" t="s">
        <v>5</v>
      </c>
      <c r="F659" s="43">
        <v>10.35</v>
      </c>
      <c r="G659" s="19">
        <f t="shared" si="75"/>
        <v>4.3987499999999997</v>
      </c>
      <c r="H659" s="1">
        <f t="shared" si="76"/>
        <v>10.35</v>
      </c>
      <c r="I659" s="21">
        <v>6</v>
      </c>
    </row>
    <row r="660" spans="1:9" ht="14" x14ac:dyDescent="0.15">
      <c r="A660" s="14" t="s">
        <v>2094</v>
      </c>
      <c r="B660" s="15">
        <v>1</v>
      </c>
      <c r="C660" s="16" t="s">
        <v>4428</v>
      </c>
      <c r="D660" s="17" t="str">
        <f t="shared" si="74"/>
        <v>1lb</v>
      </c>
      <c r="E660" s="18" t="s">
        <v>5</v>
      </c>
      <c r="F660" s="19">
        <v>26.8</v>
      </c>
      <c r="G660" s="19">
        <f t="shared" si="75"/>
        <v>11.39</v>
      </c>
      <c r="H660" s="1">
        <f t="shared" si="76"/>
        <v>26.8</v>
      </c>
      <c r="I660" s="21">
        <v>18</v>
      </c>
    </row>
    <row r="661" spans="1:9" ht="14" x14ac:dyDescent="0.15">
      <c r="A661" s="14" t="s">
        <v>2098</v>
      </c>
      <c r="B661" s="15">
        <v>1</v>
      </c>
      <c r="C661" s="16" t="s">
        <v>4432</v>
      </c>
      <c r="D661" s="17" t="str">
        <f t="shared" si="74"/>
        <v>5lb</v>
      </c>
      <c r="E661" s="18" t="s">
        <v>5</v>
      </c>
      <c r="F661" s="19">
        <v>104.8</v>
      </c>
      <c r="G661" s="19">
        <f t="shared" si="75"/>
        <v>44.54</v>
      </c>
      <c r="H661" s="1">
        <f t="shared" si="76"/>
        <v>104.8</v>
      </c>
      <c r="I661" s="21">
        <v>84</v>
      </c>
    </row>
    <row r="662" spans="1:9" ht="14" x14ac:dyDescent="0.15">
      <c r="A662" s="14" t="s">
        <v>245</v>
      </c>
      <c r="B662" s="15">
        <v>1</v>
      </c>
      <c r="C662" s="16" t="s">
        <v>3429</v>
      </c>
      <c r="D662" s="17" t="str">
        <f t="shared" si="74"/>
        <v>10X10</v>
      </c>
      <c r="E662" s="18" t="s">
        <v>5</v>
      </c>
      <c r="F662" s="19">
        <v>17.05</v>
      </c>
      <c r="G662" s="19">
        <f t="shared" si="75"/>
        <v>7.2462499999999999</v>
      </c>
      <c r="H662" s="1">
        <f t="shared" si="76"/>
        <v>17.05</v>
      </c>
      <c r="I662" s="21">
        <v>18</v>
      </c>
    </row>
    <row r="663" spans="1:9" ht="14" x14ac:dyDescent="0.15">
      <c r="A663" s="14" t="s">
        <v>246</v>
      </c>
      <c r="B663" s="15">
        <v>1</v>
      </c>
      <c r="C663" s="16" t="s">
        <v>3429</v>
      </c>
      <c r="D663" s="17" t="str">
        <f t="shared" si="74"/>
        <v>FULL</v>
      </c>
      <c r="E663" s="18" t="s">
        <v>5</v>
      </c>
      <c r="F663" s="19">
        <v>98.5</v>
      </c>
      <c r="G663" s="19">
        <f t="shared" si="75"/>
        <v>41.862499999999997</v>
      </c>
      <c r="H663" s="1">
        <f t="shared" si="76"/>
        <v>98.5</v>
      </c>
      <c r="I663" s="26">
        <v>128</v>
      </c>
    </row>
    <row r="664" spans="1:9" ht="14" x14ac:dyDescent="0.15">
      <c r="A664" s="14" t="s">
        <v>247</v>
      </c>
      <c r="B664" s="15">
        <v>1</v>
      </c>
      <c r="C664" s="16" t="s">
        <v>3429</v>
      </c>
      <c r="D664" s="17" t="str">
        <f t="shared" si="74"/>
        <v>17x20</v>
      </c>
      <c r="E664" s="18" t="s">
        <v>5</v>
      </c>
      <c r="F664" s="19">
        <v>50.65</v>
      </c>
      <c r="G664" s="19">
        <f t="shared" si="75"/>
        <v>21.526249999999997</v>
      </c>
      <c r="H664" s="1">
        <f t="shared" si="76"/>
        <v>50.65</v>
      </c>
      <c r="I664" s="21">
        <v>64</v>
      </c>
    </row>
    <row r="665" spans="1:9" ht="14" x14ac:dyDescent="0.15">
      <c r="A665" s="14" t="s">
        <v>248</v>
      </c>
      <c r="B665" s="15">
        <v>1</v>
      </c>
      <c r="C665" s="16" t="s">
        <v>3430</v>
      </c>
      <c r="D665" s="17" t="str">
        <f t="shared" si="74"/>
        <v>10X10</v>
      </c>
      <c r="E665" s="18" t="s">
        <v>5</v>
      </c>
      <c r="F665" s="19">
        <v>20.399999999999999</v>
      </c>
      <c r="G665" s="19">
        <f t="shared" si="75"/>
        <v>8.67</v>
      </c>
      <c r="H665" s="1">
        <f t="shared" si="76"/>
        <v>20.399999999999999</v>
      </c>
      <c r="I665" s="21">
        <v>12</v>
      </c>
    </row>
    <row r="666" spans="1:9" ht="14" x14ac:dyDescent="0.15">
      <c r="A666" s="14" t="s">
        <v>249</v>
      </c>
      <c r="B666" s="15">
        <v>1</v>
      </c>
      <c r="C666" s="16" t="s">
        <v>3430</v>
      </c>
      <c r="D666" s="17" t="str">
        <f t="shared" si="74"/>
        <v>17x20</v>
      </c>
      <c r="E666" s="18" t="s">
        <v>5</v>
      </c>
      <c r="F666" s="19">
        <v>58.85</v>
      </c>
      <c r="G666" s="19">
        <f t="shared" si="75"/>
        <v>25.01125</v>
      </c>
      <c r="H666" s="1">
        <f t="shared" si="76"/>
        <v>58.85</v>
      </c>
      <c r="I666" s="21">
        <v>44</v>
      </c>
    </row>
    <row r="667" spans="1:9" ht="14" x14ac:dyDescent="0.15">
      <c r="A667" s="14" t="s">
        <v>1510</v>
      </c>
      <c r="B667" s="15">
        <v>1</v>
      </c>
      <c r="C667" s="16" t="s">
        <v>3926</v>
      </c>
      <c r="D667" s="17" t="str">
        <f t="shared" si="74"/>
        <v>Tube</v>
      </c>
      <c r="E667" s="18" t="s">
        <v>5700</v>
      </c>
      <c r="F667" s="19">
        <v>31.05</v>
      </c>
      <c r="G667" s="19">
        <f t="shared" si="75"/>
        <v>13.196249999999999</v>
      </c>
      <c r="H667" s="1">
        <f t="shared" si="76"/>
        <v>31.05</v>
      </c>
      <c r="I667" s="21">
        <v>4</v>
      </c>
    </row>
    <row r="668" spans="1:9" ht="14" x14ac:dyDescent="0.15">
      <c r="A668" s="14" t="s">
        <v>1511</v>
      </c>
      <c r="B668" s="15">
        <v>1</v>
      </c>
      <c r="C668" s="16" t="s">
        <v>3927</v>
      </c>
      <c r="D668" s="17" t="str">
        <f t="shared" si="74"/>
        <v>Tube</v>
      </c>
      <c r="E668" s="18" t="s">
        <v>5700</v>
      </c>
      <c r="F668" s="19">
        <v>31.05</v>
      </c>
      <c r="G668" s="19">
        <f t="shared" si="75"/>
        <v>13.196249999999999</v>
      </c>
      <c r="H668" s="1">
        <f t="shared" si="76"/>
        <v>31.05</v>
      </c>
      <c r="I668" s="21">
        <v>4</v>
      </c>
    </row>
    <row r="669" spans="1:9" ht="14" x14ac:dyDescent="0.15">
      <c r="A669" s="14" t="s">
        <v>1664</v>
      </c>
      <c r="B669" s="15">
        <v>1</v>
      </c>
      <c r="C669" s="16" t="s">
        <v>6807</v>
      </c>
      <c r="D669" s="17" t="str">
        <f t="shared" si="74"/>
        <v>1lb</v>
      </c>
      <c r="E669" s="18" t="s">
        <v>5704</v>
      </c>
      <c r="F669" s="19">
        <v>34.65</v>
      </c>
      <c r="G669" s="19">
        <f t="shared" si="75"/>
        <v>14.726249999999999</v>
      </c>
      <c r="H669" s="1">
        <f t="shared" si="76"/>
        <v>34.65</v>
      </c>
      <c r="I669" s="21">
        <v>18</v>
      </c>
    </row>
    <row r="670" spans="1:9" ht="14" x14ac:dyDescent="0.15">
      <c r="A670" s="14" t="s">
        <v>2099</v>
      </c>
      <c r="B670" s="15">
        <v>1</v>
      </c>
      <c r="C670" s="16" t="s">
        <v>4433</v>
      </c>
      <c r="D670" s="17" t="str">
        <f t="shared" si="74"/>
        <v>5oz</v>
      </c>
      <c r="E670" s="18" t="s">
        <v>5</v>
      </c>
      <c r="F670" s="43">
        <v>8.6999999999999993</v>
      </c>
      <c r="G670" s="19">
        <f t="shared" si="75"/>
        <v>3.6974999999999998</v>
      </c>
      <c r="H670" s="1">
        <f t="shared" si="76"/>
        <v>8.6999999999999993</v>
      </c>
      <c r="I670" s="21">
        <v>6</v>
      </c>
    </row>
    <row r="671" spans="1:9" ht="14" x14ac:dyDescent="0.15">
      <c r="A671" s="14" t="s">
        <v>2103</v>
      </c>
      <c r="B671" s="15">
        <v>1</v>
      </c>
      <c r="C671" s="16" t="s">
        <v>4437</v>
      </c>
      <c r="D671" s="17" t="str">
        <f t="shared" si="74"/>
        <v>1lb</v>
      </c>
      <c r="E671" s="18" t="s">
        <v>5</v>
      </c>
      <c r="F671" s="19">
        <v>21.5</v>
      </c>
      <c r="G671" s="19">
        <f t="shared" si="75"/>
        <v>9.1374999999999993</v>
      </c>
      <c r="H671" s="1">
        <f t="shared" si="76"/>
        <v>21.5</v>
      </c>
      <c r="I671" s="21">
        <v>18</v>
      </c>
    </row>
    <row r="672" spans="1:9" ht="14" x14ac:dyDescent="0.15">
      <c r="A672" s="14" t="s">
        <v>2107</v>
      </c>
      <c r="B672" s="15">
        <v>1</v>
      </c>
      <c r="C672" s="16" t="s">
        <v>4441</v>
      </c>
      <c r="D672" s="17" t="str">
        <f t="shared" si="74"/>
        <v>5lb</v>
      </c>
      <c r="E672" s="18" t="s">
        <v>5</v>
      </c>
      <c r="F672" s="19">
        <v>78.5</v>
      </c>
      <c r="G672" s="19">
        <f t="shared" si="75"/>
        <v>33.362499999999997</v>
      </c>
      <c r="H672" s="1">
        <f t="shared" si="76"/>
        <v>78.5</v>
      </c>
      <c r="I672" s="21">
        <v>84</v>
      </c>
    </row>
    <row r="673" spans="1:9" ht="14" x14ac:dyDescent="0.15">
      <c r="A673" s="14" t="s">
        <v>2100</v>
      </c>
      <c r="B673" s="15">
        <v>1</v>
      </c>
      <c r="C673" s="16" t="s">
        <v>4434</v>
      </c>
      <c r="D673" s="17" t="str">
        <f t="shared" si="74"/>
        <v>5oz</v>
      </c>
      <c r="E673" s="18" t="s">
        <v>5</v>
      </c>
      <c r="F673" s="43">
        <v>8.6999999999999993</v>
      </c>
      <c r="G673" s="19">
        <f t="shared" si="75"/>
        <v>3.6974999999999998</v>
      </c>
      <c r="H673" s="1">
        <f t="shared" si="76"/>
        <v>8.6999999999999993</v>
      </c>
      <c r="I673" s="21">
        <v>6</v>
      </c>
    </row>
    <row r="674" spans="1:9" ht="14" x14ac:dyDescent="0.15">
      <c r="A674" s="14" t="s">
        <v>2104</v>
      </c>
      <c r="B674" s="15">
        <v>1</v>
      </c>
      <c r="C674" s="16" t="s">
        <v>4438</v>
      </c>
      <c r="D674" s="17" t="str">
        <f t="shared" si="74"/>
        <v>1lb</v>
      </c>
      <c r="E674" s="18" t="s">
        <v>5</v>
      </c>
      <c r="F674" s="19">
        <v>21.5</v>
      </c>
      <c r="G674" s="19">
        <f t="shared" si="75"/>
        <v>9.1374999999999993</v>
      </c>
      <c r="H674" s="1">
        <f t="shared" si="76"/>
        <v>21.5</v>
      </c>
      <c r="I674" s="21">
        <v>18</v>
      </c>
    </row>
    <row r="675" spans="1:9" ht="14" x14ac:dyDescent="0.15">
      <c r="A675" s="14" t="s">
        <v>2108</v>
      </c>
      <c r="B675" s="15">
        <v>1</v>
      </c>
      <c r="C675" s="16" t="s">
        <v>4442</v>
      </c>
      <c r="D675" s="17" t="str">
        <f t="shared" si="74"/>
        <v>5lb</v>
      </c>
      <c r="E675" s="18" t="s">
        <v>5</v>
      </c>
      <c r="F675" s="19">
        <v>78.5</v>
      </c>
      <c r="G675" s="19">
        <f t="shared" si="75"/>
        <v>33.362499999999997</v>
      </c>
      <c r="H675" s="1">
        <f t="shared" si="76"/>
        <v>78.5</v>
      </c>
      <c r="I675" s="21">
        <v>84</v>
      </c>
    </row>
    <row r="676" spans="1:9" ht="14" x14ac:dyDescent="0.15">
      <c r="A676" s="14" t="s">
        <v>2101</v>
      </c>
      <c r="B676" s="15">
        <v>1</v>
      </c>
      <c r="C676" s="16" t="s">
        <v>4435</v>
      </c>
      <c r="D676" s="17" t="str">
        <f t="shared" si="74"/>
        <v>5oz</v>
      </c>
      <c r="E676" s="18" t="s">
        <v>5</v>
      </c>
      <c r="F676" s="43">
        <v>8.6999999999999993</v>
      </c>
      <c r="G676" s="19">
        <f t="shared" si="75"/>
        <v>3.6974999999999998</v>
      </c>
      <c r="H676" s="1">
        <f t="shared" si="76"/>
        <v>8.6999999999999993</v>
      </c>
      <c r="I676" s="21">
        <v>6</v>
      </c>
    </row>
    <row r="677" spans="1:9" ht="14" x14ac:dyDescent="0.15">
      <c r="A677" s="14" t="s">
        <v>2105</v>
      </c>
      <c r="B677" s="15">
        <v>1</v>
      </c>
      <c r="C677" s="16" t="s">
        <v>4439</v>
      </c>
      <c r="D677" s="17" t="str">
        <f t="shared" si="74"/>
        <v>1lb</v>
      </c>
      <c r="E677" s="18" t="s">
        <v>5</v>
      </c>
      <c r="F677" s="19">
        <v>21.5</v>
      </c>
      <c r="G677" s="19">
        <f t="shared" si="75"/>
        <v>9.1374999999999993</v>
      </c>
      <c r="H677" s="1">
        <f t="shared" si="76"/>
        <v>21.5</v>
      </c>
      <c r="I677" s="21">
        <v>18</v>
      </c>
    </row>
    <row r="678" spans="1:9" ht="14" x14ac:dyDescent="0.15">
      <c r="A678" s="14" t="s">
        <v>2109</v>
      </c>
      <c r="B678" s="15">
        <v>1</v>
      </c>
      <c r="C678" s="16" t="s">
        <v>4443</v>
      </c>
      <c r="D678" s="17" t="str">
        <f t="shared" si="74"/>
        <v>5lb</v>
      </c>
      <c r="E678" s="18" t="s">
        <v>5</v>
      </c>
      <c r="F678" s="19">
        <v>78.5</v>
      </c>
      <c r="G678" s="19">
        <f t="shared" si="75"/>
        <v>33.362499999999997</v>
      </c>
      <c r="H678" s="1">
        <f t="shared" si="76"/>
        <v>78.5</v>
      </c>
      <c r="I678" s="21">
        <v>84</v>
      </c>
    </row>
    <row r="679" spans="1:9" ht="14" x14ac:dyDescent="0.15">
      <c r="A679" s="14" t="s">
        <v>2102</v>
      </c>
      <c r="B679" s="15">
        <v>1</v>
      </c>
      <c r="C679" s="16" t="s">
        <v>4436</v>
      </c>
      <c r="D679" s="17" t="str">
        <f t="shared" si="74"/>
        <v>5oz</v>
      </c>
      <c r="E679" s="18" t="s">
        <v>5</v>
      </c>
      <c r="F679" s="43">
        <v>10.35</v>
      </c>
      <c r="G679" s="19">
        <f t="shared" si="75"/>
        <v>4.3987499999999997</v>
      </c>
      <c r="H679" s="1">
        <f t="shared" si="76"/>
        <v>10.35</v>
      </c>
      <c r="I679" s="21">
        <v>6</v>
      </c>
    </row>
    <row r="680" spans="1:9" ht="14" x14ac:dyDescent="0.15">
      <c r="A680" s="14" t="s">
        <v>2106</v>
      </c>
      <c r="B680" s="15">
        <v>1</v>
      </c>
      <c r="C680" s="16" t="s">
        <v>4440</v>
      </c>
      <c r="D680" s="17" t="str">
        <f t="shared" si="74"/>
        <v>1lb</v>
      </c>
      <c r="E680" s="18" t="s">
        <v>5</v>
      </c>
      <c r="F680" s="19">
        <v>26.8</v>
      </c>
      <c r="G680" s="19">
        <f t="shared" si="75"/>
        <v>11.39</v>
      </c>
      <c r="H680" s="1">
        <f t="shared" si="76"/>
        <v>26.8</v>
      </c>
      <c r="I680" s="21">
        <v>18</v>
      </c>
    </row>
    <row r="681" spans="1:9" ht="14" x14ac:dyDescent="0.15">
      <c r="A681" s="14" t="s">
        <v>2110</v>
      </c>
      <c r="B681" s="15">
        <v>1</v>
      </c>
      <c r="C681" s="16" t="s">
        <v>4444</v>
      </c>
      <c r="D681" s="17" t="str">
        <f t="shared" si="74"/>
        <v>5lb</v>
      </c>
      <c r="E681" s="18" t="s">
        <v>5</v>
      </c>
      <c r="F681" s="19">
        <v>104.8</v>
      </c>
      <c r="G681" s="19">
        <f t="shared" si="75"/>
        <v>44.54</v>
      </c>
      <c r="H681" s="1">
        <f t="shared" si="76"/>
        <v>104.8</v>
      </c>
      <c r="I681" s="21">
        <v>84</v>
      </c>
    </row>
    <row r="682" spans="1:9" ht="14" x14ac:dyDescent="0.15">
      <c r="A682" s="14" t="s">
        <v>250</v>
      </c>
      <c r="B682" s="15">
        <v>1</v>
      </c>
      <c r="C682" s="16" t="s">
        <v>3431</v>
      </c>
      <c r="D682" s="17" t="str">
        <f t="shared" si="74"/>
        <v>10X10</v>
      </c>
      <c r="E682" s="18" t="s">
        <v>5</v>
      </c>
      <c r="F682" s="19">
        <v>17.05</v>
      </c>
      <c r="G682" s="19">
        <f t="shared" si="75"/>
        <v>7.2462499999999999</v>
      </c>
      <c r="H682" s="1">
        <f t="shared" si="76"/>
        <v>17.05</v>
      </c>
      <c r="I682" s="21">
        <v>18</v>
      </c>
    </row>
    <row r="683" spans="1:9" ht="14" x14ac:dyDescent="0.15">
      <c r="A683" s="14" t="s">
        <v>251</v>
      </c>
      <c r="B683" s="15">
        <v>1</v>
      </c>
      <c r="C683" s="16" t="s">
        <v>3431</v>
      </c>
      <c r="D683" s="17" t="str">
        <f t="shared" si="74"/>
        <v>FULL</v>
      </c>
      <c r="E683" s="18" t="s">
        <v>5</v>
      </c>
      <c r="F683" s="19">
        <v>98.5</v>
      </c>
      <c r="G683" s="19">
        <f t="shared" si="75"/>
        <v>41.862499999999997</v>
      </c>
      <c r="H683" s="1">
        <f t="shared" si="76"/>
        <v>98.5</v>
      </c>
      <c r="I683" s="26">
        <v>128</v>
      </c>
    </row>
    <row r="684" spans="1:9" ht="14" x14ac:dyDescent="0.15">
      <c r="A684" s="14" t="s">
        <v>252</v>
      </c>
      <c r="B684" s="15">
        <v>1</v>
      </c>
      <c r="C684" s="16" t="s">
        <v>3431</v>
      </c>
      <c r="D684" s="17" t="str">
        <f t="shared" si="74"/>
        <v>17x20</v>
      </c>
      <c r="E684" s="18" t="s">
        <v>5</v>
      </c>
      <c r="F684" s="19">
        <v>50.65</v>
      </c>
      <c r="G684" s="19">
        <f t="shared" si="75"/>
        <v>21.526249999999997</v>
      </c>
      <c r="H684" s="1">
        <f t="shared" si="76"/>
        <v>50.65</v>
      </c>
      <c r="I684" s="21">
        <v>64</v>
      </c>
    </row>
    <row r="685" spans="1:9" ht="14" x14ac:dyDescent="0.15">
      <c r="A685" s="14" t="s">
        <v>253</v>
      </c>
      <c r="B685" s="15">
        <v>1</v>
      </c>
      <c r="C685" s="16" t="s">
        <v>3432</v>
      </c>
      <c r="D685" s="17" t="str">
        <f t="shared" si="74"/>
        <v>10X10</v>
      </c>
      <c r="E685" s="18" t="s">
        <v>5</v>
      </c>
      <c r="F685" s="19">
        <v>20.399999999999999</v>
      </c>
      <c r="G685" s="19">
        <f t="shared" si="75"/>
        <v>8.67</v>
      </c>
      <c r="H685" s="1">
        <f t="shared" si="76"/>
        <v>20.399999999999999</v>
      </c>
      <c r="I685" s="21">
        <v>12</v>
      </c>
    </row>
    <row r="686" spans="1:9" ht="14" x14ac:dyDescent="0.15">
      <c r="A686" s="14" t="s">
        <v>254</v>
      </c>
      <c r="B686" s="15">
        <v>1</v>
      </c>
      <c r="C686" s="16" t="s">
        <v>3432</v>
      </c>
      <c r="D686" s="17" t="str">
        <f t="shared" si="74"/>
        <v>17x20</v>
      </c>
      <c r="E686" s="18" t="s">
        <v>5</v>
      </c>
      <c r="F686" s="19">
        <v>58.85</v>
      </c>
      <c r="G686" s="19">
        <f t="shared" si="75"/>
        <v>25.01125</v>
      </c>
      <c r="H686" s="1">
        <f t="shared" si="76"/>
        <v>58.85</v>
      </c>
      <c r="I686" s="21">
        <v>44</v>
      </c>
    </row>
    <row r="687" spans="1:9" ht="14" x14ac:dyDescent="0.15">
      <c r="A687" s="14" t="s">
        <v>1512</v>
      </c>
      <c r="B687" s="15">
        <v>1</v>
      </c>
      <c r="C687" s="16" t="s">
        <v>3928</v>
      </c>
      <c r="D687" s="17" t="str">
        <f t="shared" si="74"/>
        <v>Tube</v>
      </c>
      <c r="E687" s="18" t="s">
        <v>5700</v>
      </c>
      <c r="F687" s="19">
        <v>31.05</v>
      </c>
      <c r="G687" s="19">
        <f t="shared" ref="G687:G718" si="77">F687*0.425</f>
        <v>13.196249999999999</v>
      </c>
      <c r="H687" s="1">
        <f t="shared" si="76"/>
        <v>31.05</v>
      </c>
      <c r="I687" s="21">
        <v>4</v>
      </c>
    </row>
    <row r="688" spans="1:9" ht="14" x14ac:dyDescent="0.15">
      <c r="A688" s="14" t="s">
        <v>1513</v>
      </c>
      <c r="B688" s="15">
        <v>1</v>
      </c>
      <c r="C688" s="16" t="s">
        <v>3929</v>
      </c>
      <c r="D688" s="17" t="str">
        <f t="shared" si="74"/>
        <v>Tube</v>
      </c>
      <c r="E688" s="18" t="s">
        <v>5700</v>
      </c>
      <c r="F688" s="19">
        <v>31.05</v>
      </c>
      <c r="G688" s="19">
        <f t="shared" si="77"/>
        <v>13.196249999999999</v>
      </c>
      <c r="H688" s="1">
        <f t="shared" si="76"/>
        <v>31.05</v>
      </c>
      <c r="I688" s="21">
        <v>4</v>
      </c>
    </row>
    <row r="689" spans="1:9" x14ac:dyDescent="0.15">
      <c r="A689" s="51" t="s">
        <v>6501</v>
      </c>
      <c r="B689" s="33">
        <v>1</v>
      </c>
      <c r="C689" s="20" t="s">
        <v>6502</v>
      </c>
      <c r="D689" s="116" t="s">
        <v>6196</v>
      </c>
      <c r="F689" s="60">
        <v>31.05</v>
      </c>
      <c r="G689" s="19">
        <f t="shared" si="77"/>
        <v>13.196249999999999</v>
      </c>
      <c r="H689" s="60">
        <f>F689</f>
        <v>31.05</v>
      </c>
      <c r="I689" s="57">
        <v>4</v>
      </c>
    </row>
    <row r="690" spans="1:9" ht="14" x14ac:dyDescent="0.15">
      <c r="A690" s="14" t="s">
        <v>1665</v>
      </c>
      <c r="B690" s="15">
        <v>1</v>
      </c>
      <c r="C690" s="16" t="s">
        <v>6808</v>
      </c>
      <c r="D690" s="17" t="str">
        <f t="shared" ref="D690:D729" si="78">VLOOKUP(RIGHT(A690,4),N:O,2,0)</f>
        <v>1lb</v>
      </c>
      <c r="E690" s="18" t="s">
        <v>5704</v>
      </c>
      <c r="F690" s="19">
        <v>34.65</v>
      </c>
      <c r="G690" s="19">
        <f t="shared" si="77"/>
        <v>14.726249999999999</v>
      </c>
      <c r="H690" s="1">
        <f t="shared" ref="H690:H729" si="79">B690*F690</f>
        <v>34.65</v>
      </c>
      <c r="I690" s="21">
        <v>18</v>
      </c>
    </row>
    <row r="691" spans="1:9" ht="14" x14ac:dyDescent="0.15">
      <c r="A691" s="14" t="s">
        <v>2111</v>
      </c>
      <c r="B691" s="15">
        <v>1</v>
      </c>
      <c r="C691" s="16" t="s">
        <v>4445</v>
      </c>
      <c r="D691" s="17" t="str">
        <f t="shared" si="78"/>
        <v>5oz</v>
      </c>
      <c r="E691" s="18" t="s">
        <v>5</v>
      </c>
      <c r="F691" s="43">
        <v>8.6999999999999993</v>
      </c>
      <c r="G691" s="19">
        <f t="shared" si="77"/>
        <v>3.6974999999999998</v>
      </c>
      <c r="H691" s="1">
        <f t="shared" si="79"/>
        <v>8.6999999999999993</v>
      </c>
      <c r="I691" s="21">
        <v>6</v>
      </c>
    </row>
    <row r="692" spans="1:9" ht="14" x14ac:dyDescent="0.15">
      <c r="A692" s="14" t="s">
        <v>2115</v>
      </c>
      <c r="B692" s="15">
        <v>1</v>
      </c>
      <c r="C692" s="16" t="s">
        <v>4449</v>
      </c>
      <c r="D692" s="17" t="str">
        <f t="shared" si="78"/>
        <v>1lb</v>
      </c>
      <c r="E692" s="18" t="s">
        <v>5</v>
      </c>
      <c r="F692" s="19">
        <v>21.5</v>
      </c>
      <c r="G692" s="19">
        <f t="shared" si="77"/>
        <v>9.1374999999999993</v>
      </c>
      <c r="H692" s="1">
        <f t="shared" si="79"/>
        <v>21.5</v>
      </c>
      <c r="I692" s="21">
        <v>18</v>
      </c>
    </row>
    <row r="693" spans="1:9" ht="14" x14ac:dyDescent="0.15">
      <c r="A693" s="14" t="s">
        <v>2119</v>
      </c>
      <c r="B693" s="15">
        <v>1</v>
      </c>
      <c r="C693" s="16" t="s">
        <v>4453</v>
      </c>
      <c r="D693" s="17" t="str">
        <f t="shared" si="78"/>
        <v>5lb</v>
      </c>
      <c r="E693" s="18" t="s">
        <v>5</v>
      </c>
      <c r="F693" s="19">
        <v>78.5</v>
      </c>
      <c r="G693" s="19">
        <f t="shared" si="77"/>
        <v>33.362499999999997</v>
      </c>
      <c r="H693" s="1">
        <f t="shared" si="79"/>
        <v>78.5</v>
      </c>
      <c r="I693" s="21">
        <v>84</v>
      </c>
    </row>
    <row r="694" spans="1:9" ht="14" x14ac:dyDescent="0.15">
      <c r="A694" s="14" t="s">
        <v>2112</v>
      </c>
      <c r="B694" s="15">
        <v>1</v>
      </c>
      <c r="C694" s="16" t="s">
        <v>4446</v>
      </c>
      <c r="D694" s="17" t="str">
        <f t="shared" si="78"/>
        <v>5oz</v>
      </c>
      <c r="E694" s="18" t="s">
        <v>5</v>
      </c>
      <c r="F694" s="43">
        <v>8.6999999999999993</v>
      </c>
      <c r="G694" s="19">
        <f t="shared" si="77"/>
        <v>3.6974999999999998</v>
      </c>
      <c r="H694" s="1">
        <f t="shared" si="79"/>
        <v>8.6999999999999993</v>
      </c>
      <c r="I694" s="21">
        <v>6</v>
      </c>
    </row>
    <row r="695" spans="1:9" ht="14" x14ac:dyDescent="0.15">
      <c r="A695" s="14" t="s">
        <v>2116</v>
      </c>
      <c r="B695" s="15">
        <v>1</v>
      </c>
      <c r="C695" s="16" t="s">
        <v>4450</v>
      </c>
      <c r="D695" s="17" t="str">
        <f t="shared" si="78"/>
        <v>1lb</v>
      </c>
      <c r="E695" s="18" t="s">
        <v>5</v>
      </c>
      <c r="F695" s="19">
        <v>21.5</v>
      </c>
      <c r="G695" s="19">
        <f t="shared" si="77"/>
        <v>9.1374999999999993</v>
      </c>
      <c r="H695" s="1">
        <f t="shared" si="79"/>
        <v>21.5</v>
      </c>
      <c r="I695" s="21">
        <v>18</v>
      </c>
    </row>
    <row r="696" spans="1:9" ht="14" x14ac:dyDescent="0.15">
      <c r="A696" s="14" t="s">
        <v>2120</v>
      </c>
      <c r="B696" s="15">
        <v>1</v>
      </c>
      <c r="C696" s="16" t="s">
        <v>4454</v>
      </c>
      <c r="D696" s="17" t="str">
        <f t="shared" si="78"/>
        <v>5lb</v>
      </c>
      <c r="E696" s="18" t="s">
        <v>5</v>
      </c>
      <c r="F696" s="19">
        <v>78.5</v>
      </c>
      <c r="G696" s="19">
        <f t="shared" si="77"/>
        <v>33.362499999999997</v>
      </c>
      <c r="H696" s="1">
        <f t="shared" si="79"/>
        <v>78.5</v>
      </c>
      <c r="I696" s="21">
        <v>84</v>
      </c>
    </row>
    <row r="697" spans="1:9" ht="14" x14ac:dyDescent="0.15">
      <c r="A697" s="14" t="s">
        <v>2113</v>
      </c>
      <c r="B697" s="15">
        <v>1</v>
      </c>
      <c r="C697" s="16" t="s">
        <v>4447</v>
      </c>
      <c r="D697" s="17" t="str">
        <f t="shared" si="78"/>
        <v>5oz</v>
      </c>
      <c r="E697" s="18" t="s">
        <v>5</v>
      </c>
      <c r="F697" s="43">
        <v>8.6999999999999993</v>
      </c>
      <c r="G697" s="19">
        <f t="shared" si="77"/>
        <v>3.6974999999999998</v>
      </c>
      <c r="H697" s="1">
        <f t="shared" si="79"/>
        <v>8.6999999999999993</v>
      </c>
      <c r="I697" s="21">
        <v>6</v>
      </c>
    </row>
    <row r="698" spans="1:9" ht="14" x14ac:dyDescent="0.15">
      <c r="A698" s="14" t="s">
        <v>2117</v>
      </c>
      <c r="B698" s="15">
        <v>1</v>
      </c>
      <c r="C698" s="16" t="s">
        <v>4451</v>
      </c>
      <c r="D698" s="17" t="str">
        <f t="shared" si="78"/>
        <v>1lb</v>
      </c>
      <c r="E698" s="18" t="s">
        <v>5</v>
      </c>
      <c r="F698" s="19">
        <v>21.5</v>
      </c>
      <c r="G698" s="19">
        <f t="shared" si="77"/>
        <v>9.1374999999999993</v>
      </c>
      <c r="H698" s="1">
        <f t="shared" si="79"/>
        <v>21.5</v>
      </c>
      <c r="I698" s="21">
        <v>18</v>
      </c>
    </row>
    <row r="699" spans="1:9" ht="14" x14ac:dyDescent="0.15">
      <c r="A699" s="14" t="s">
        <v>2121</v>
      </c>
      <c r="B699" s="15">
        <v>1</v>
      </c>
      <c r="C699" s="16" t="s">
        <v>4455</v>
      </c>
      <c r="D699" s="17" t="str">
        <f t="shared" si="78"/>
        <v>5lb</v>
      </c>
      <c r="E699" s="18" t="s">
        <v>5</v>
      </c>
      <c r="F699" s="19">
        <v>78.5</v>
      </c>
      <c r="G699" s="19">
        <f t="shared" si="77"/>
        <v>33.362499999999997</v>
      </c>
      <c r="H699" s="1">
        <f t="shared" si="79"/>
        <v>78.5</v>
      </c>
      <c r="I699" s="21">
        <v>84</v>
      </c>
    </row>
    <row r="700" spans="1:9" ht="14" x14ac:dyDescent="0.15">
      <c r="A700" s="14" t="s">
        <v>2114</v>
      </c>
      <c r="B700" s="15">
        <v>1</v>
      </c>
      <c r="C700" s="16" t="s">
        <v>4448</v>
      </c>
      <c r="D700" s="17" t="str">
        <f t="shared" si="78"/>
        <v>5oz</v>
      </c>
      <c r="E700" s="18" t="s">
        <v>5</v>
      </c>
      <c r="F700" s="43">
        <v>10.35</v>
      </c>
      <c r="G700" s="19">
        <f t="shared" si="77"/>
        <v>4.3987499999999997</v>
      </c>
      <c r="H700" s="1">
        <f t="shared" si="79"/>
        <v>10.35</v>
      </c>
      <c r="I700" s="21">
        <v>6</v>
      </c>
    </row>
    <row r="701" spans="1:9" ht="14" x14ac:dyDescent="0.15">
      <c r="A701" s="14" t="s">
        <v>2118</v>
      </c>
      <c r="B701" s="15">
        <v>1</v>
      </c>
      <c r="C701" s="16" t="s">
        <v>4452</v>
      </c>
      <c r="D701" s="17" t="str">
        <f t="shared" si="78"/>
        <v>1lb</v>
      </c>
      <c r="E701" s="18" t="s">
        <v>5</v>
      </c>
      <c r="F701" s="19">
        <v>26.8</v>
      </c>
      <c r="G701" s="19">
        <f t="shared" si="77"/>
        <v>11.39</v>
      </c>
      <c r="H701" s="1">
        <f t="shared" si="79"/>
        <v>26.8</v>
      </c>
      <c r="I701" s="21">
        <v>18</v>
      </c>
    </row>
    <row r="702" spans="1:9" ht="14" x14ac:dyDescent="0.15">
      <c r="A702" s="14" t="s">
        <v>2122</v>
      </c>
      <c r="B702" s="15">
        <v>1</v>
      </c>
      <c r="C702" s="16" t="s">
        <v>4456</v>
      </c>
      <c r="D702" s="17" t="str">
        <f t="shared" si="78"/>
        <v>5lb</v>
      </c>
      <c r="E702" s="18" t="s">
        <v>5</v>
      </c>
      <c r="F702" s="19">
        <v>104.8</v>
      </c>
      <c r="G702" s="19">
        <f t="shared" si="77"/>
        <v>44.54</v>
      </c>
      <c r="H702" s="1">
        <f t="shared" si="79"/>
        <v>104.8</v>
      </c>
      <c r="I702" s="21">
        <v>84</v>
      </c>
    </row>
    <row r="703" spans="1:9" ht="14" x14ac:dyDescent="0.15">
      <c r="A703" s="14" t="s">
        <v>255</v>
      </c>
      <c r="B703" s="15">
        <v>1</v>
      </c>
      <c r="C703" s="16" t="s">
        <v>3433</v>
      </c>
      <c r="D703" s="17" t="str">
        <f t="shared" si="78"/>
        <v>10X10</v>
      </c>
      <c r="E703" s="18" t="s">
        <v>5</v>
      </c>
      <c r="F703" s="19">
        <v>17.05</v>
      </c>
      <c r="G703" s="19">
        <f t="shared" si="77"/>
        <v>7.2462499999999999</v>
      </c>
      <c r="H703" s="1">
        <f t="shared" si="79"/>
        <v>17.05</v>
      </c>
      <c r="I703" s="21">
        <v>18</v>
      </c>
    </row>
    <row r="704" spans="1:9" ht="14" x14ac:dyDescent="0.15">
      <c r="A704" s="14" t="s">
        <v>256</v>
      </c>
      <c r="B704" s="15">
        <v>1</v>
      </c>
      <c r="C704" s="16" t="s">
        <v>3433</v>
      </c>
      <c r="D704" s="17" t="str">
        <f t="shared" si="78"/>
        <v>FULL</v>
      </c>
      <c r="E704" s="18" t="s">
        <v>5</v>
      </c>
      <c r="F704" s="19">
        <v>98.5</v>
      </c>
      <c r="G704" s="19">
        <f t="shared" si="77"/>
        <v>41.862499999999997</v>
      </c>
      <c r="H704" s="1">
        <f t="shared" si="79"/>
        <v>98.5</v>
      </c>
      <c r="I704" s="26">
        <v>128</v>
      </c>
    </row>
    <row r="705" spans="1:9" ht="14" x14ac:dyDescent="0.15">
      <c r="A705" s="14" t="s">
        <v>257</v>
      </c>
      <c r="B705" s="15">
        <v>1</v>
      </c>
      <c r="C705" s="16" t="s">
        <v>3433</v>
      </c>
      <c r="D705" s="17" t="str">
        <f t="shared" si="78"/>
        <v>17x20</v>
      </c>
      <c r="E705" s="18" t="s">
        <v>5</v>
      </c>
      <c r="F705" s="19">
        <v>50.65</v>
      </c>
      <c r="G705" s="19">
        <f t="shared" si="77"/>
        <v>21.526249999999997</v>
      </c>
      <c r="H705" s="1">
        <f t="shared" si="79"/>
        <v>50.65</v>
      </c>
      <c r="I705" s="21">
        <v>64</v>
      </c>
    </row>
    <row r="706" spans="1:9" ht="14" x14ac:dyDescent="0.15">
      <c r="A706" s="14" t="s">
        <v>258</v>
      </c>
      <c r="B706" s="15">
        <v>1</v>
      </c>
      <c r="C706" s="16" t="s">
        <v>3434</v>
      </c>
      <c r="D706" s="17" t="str">
        <f t="shared" si="78"/>
        <v>10X10</v>
      </c>
      <c r="E706" s="18" t="s">
        <v>5</v>
      </c>
      <c r="F706" s="19">
        <v>20.399999999999999</v>
      </c>
      <c r="G706" s="19">
        <f t="shared" si="77"/>
        <v>8.67</v>
      </c>
      <c r="H706" s="1">
        <f t="shared" si="79"/>
        <v>20.399999999999999</v>
      </c>
      <c r="I706" s="21">
        <v>12</v>
      </c>
    </row>
    <row r="707" spans="1:9" ht="14" x14ac:dyDescent="0.15">
      <c r="A707" s="14" t="s">
        <v>259</v>
      </c>
      <c r="B707" s="15">
        <v>1</v>
      </c>
      <c r="C707" s="16" t="s">
        <v>3434</v>
      </c>
      <c r="D707" s="17" t="str">
        <f t="shared" si="78"/>
        <v>17x20</v>
      </c>
      <c r="E707" s="18" t="s">
        <v>5</v>
      </c>
      <c r="F707" s="19">
        <v>58.85</v>
      </c>
      <c r="G707" s="19">
        <f t="shared" si="77"/>
        <v>25.01125</v>
      </c>
      <c r="H707" s="1">
        <f t="shared" si="79"/>
        <v>58.85</v>
      </c>
      <c r="I707" s="21">
        <v>44</v>
      </c>
    </row>
    <row r="708" spans="1:9" ht="14" x14ac:dyDescent="0.15">
      <c r="A708" s="14" t="s">
        <v>1514</v>
      </c>
      <c r="B708" s="15">
        <v>1</v>
      </c>
      <c r="C708" s="16" t="s">
        <v>3930</v>
      </c>
      <c r="D708" s="17" t="str">
        <f t="shared" si="78"/>
        <v>Tube</v>
      </c>
      <c r="E708" s="18" t="s">
        <v>5700</v>
      </c>
      <c r="F708" s="19">
        <v>31.05</v>
      </c>
      <c r="G708" s="19">
        <f t="shared" si="77"/>
        <v>13.196249999999999</v>
      </c>
      <c r="H708" s="1">
        <f t="shared" si="79"/>
        <v>31.05</v>
      </c>
      <c r="I708" s="21">
        <v>4</v>
      </c>
    </row>
    <row r="709" spans="1:9" ht="14" x14ac:dyDescent="0.15">
      <c r="A709" s="14" t="s">
        <v>1515</v>
      </c>
      <c r="B709" s="15">
        <v>1</v>
      </c>
      <c r="C709" s="16" t="s">
        <v>3931</v>
      </c>
      <c r="D709" s="17" t="str">
        <f t="shared" si="78"/>
        <v>Tube</v>
      </c>
      <c r="E709" s="18" t="s">
        <v>5700</v>
      </c>
      <c r="F709" s="19">
        <v>31.05</v>
      </c>
      <c r="G709" s="19">
        <f t="shared" si="77"/>
        <v>13.196249999999999</v>
      </c>
      <c r="H709" s="1">
        <f t="shared" si="79"/>
        <v>31.05</v>
      </c>
      <c r="I709" s="21">
        <v>4</v>
      </c>
    </row>
    <row r="710" spans="1:9" ht="14" x14ac:dyDescent="0.15">
      <c r="A710" s="14" t="s">
        <v>1666</v>
      </c>
      <c r="B710" s="15">
        <v>1</v>
      </c>
      <c r="C710" s="16" t="s">
        <v>6809</v>
      </c>
      <c r="D710" s="17" t="str">
        <f t="shared" si="78"/>
        <v>1lb</v>
      </c>
      <c r="E710" s="18" t="s">
        <v>5704</v>
      </c>
      <c r="F710" s="19">
        <v>34.65</v>
      </c>
      <c r="G710" s="19">
        <f t="shared" si="77"/>
        <v>14.726249999999999</v>
      </c>
      <c r="H710" s="1">
        <f t="shared" si="79"/>
        <v>34.65</v>
      </c>
      <c r="I710" s="21">
        <v>18</v>
      </c>
    </row>
    <row r="711" spans="1:9" ht="14" x14ac:dyDescent="0.15">
      <c r="A711" s="14" t="s">
        <v>2123</v>
      </c>
      <c r="B711" s="15">
        <v>1</v>
      </c>
      <c r="C711" s="16" t="s">
        <v>4457</v>
      </c>
      <c r="D711" s="17" t="str">
        <f t="shared" si="78"/>
        <v>5oz</v>
      </c>
      <c r="E711" s="18" t="s">
        <v>6</v>
      </c>
      <c r="F711" s="19">
        <v>9.1999999999999993</v>
      </c>
      <c r="G711" s="19">
        <f t="shared" si="77"/>
        <v>3.9099999999999997</v>
      </c>
      <c r="H711" s="1">
        <f t="shared" si="79"/>
        <v>9.1999999999999993</v>
      </c>
      <c r="I711" s="21">
        <v>6</v>
      </c>
    </row>
    <row r="712" spans="1:9" ht="14" x14ac:dyDescent="0.15">
      <c r="A712" s="14" t="s">
        <v>2127</v>
      </c>
      <c r="B712" s="15">
        <v>1</v>
      </c>
      <c r="C712" s="16" t="s">
        <v>4461</v>
      </c>
      <c r="D712" s="17" t="str">
        <f t="shared" si="78"/>
        <v>1lb</v>
      </c>
      <c r="E712" s="18" t="s">
        <v>6</v>
      </c>
      <c r="F712" s="19">
        <v>23.2</v>
      </c>
      <c r="G712" s="19">
        <f t="shared" si="77"/>
        <v>9.86</v>
      </c>
      <c r="H712" s="1">
        <f t="shared" si="79"/>
        <v>23.2</v>
      </c>
      <c r="I712" s="21">
        <v>18</v>
      </c>
    </row>
    <row r="713" spans="1:9" ht="14" x14ac:dyDescent="0.15">
      <c r="A713" s="14" t="s">
        <v>2131</v>
      </c>
      <c r="B713" s="15">
        <v>1</v>
      </c>
      <c r="C713" s="16" t="s">
        <v>4465</v>
      </c>
      <c r="D713" s="17" t="str">
        <f t="shared" si="78"/>
        <v>5lb</v>
      </c>
      <c r="E713" s="18" t="s">
        <v>6</v>
      </c>
      <c r="F713" s="19">
        <v>86.85</v>
      </c>
      <c r="G713" s="19">
        <f t="shared" si="77"/>
        <v>36.911249999999995</v>
      </c>
      <c r="H713" s="1">
        <f t="shared" si="79"/>
        <v>86.85</v>
      </c>
      <c r="I713" s="21">
        <v>84</v>
      </c>
    </row>
    <row r="714" spans="1:9" ht="14" x14ac:dyDescent="0.15">
      <c r="A714" s="14" t="s">
        <v>2124</v>
      </c>
      <c r="B714" s="15">
        <v>1</v>
      </c>
      <c r="C714" s="16" t="s">
        <v>4458</v>
      </c>
      <c r="D714" s="17" t="str">
        <f t="shared" si="78"/>
        <v>5oz</v>
      </c>
      <c r="E714" s="18" t="s">
        <v>6</v>
      </c>
      <c r="F714" s="19">
        <v>9.1999999999999993</v>
      </c>
      <c r="G714" s="19">
        <f t="shared" si="77"/>
        <v>3.9099999999999997</v>
      </c>
      <c r="H714" s="1">
        <f t="shared" si="79"/>
        <v>9.1999999999999993</v>
      </c>
      <c r="I714" s="21">
        <v>6</v>
      </c>
    </row>
    <row r="715" spans="1:9" ht="14" x14ac:dyDescent="0.15">
      <c r="A715" s="14" t="s">
        <v>2128</v>
      </c>
      <c r="B715" s="15">
        <v>1</v>
      </c>
      <c r="C715" s="16" t="s">
        <v>4462</v>
      </c>
      <c r="D715" s="17" t="str">
        <f t="shared" si="78"/>
        <v>1lb</v>
      </c>
      <c r="E715" s="18" t="s">
        <v>6</v>
      </c>
      <c r="F715" s="19">
        <v>23.2</v>
      </c>
      <c r="G715" s="19">
        <f t="shared" si="77"/>
        <v>9.86</v>
      </c>
      <c r="H715" s="1">
        <f t="shared" si="79"/>
        <v>23.2</v>
      </c>
      <c r="I715" s="21">
        <v>18</v>
      </c>
    </row>
    <row r="716" spans="1:9" ht="14" x14ac:dyDescent="0.15">
      <c r="A716" s="14" t="s">
        <v>2132</v>
      </c>
      <c r="B716" s="15">
        <v>1</v>
      </c>
      <c r="C716" s="16" t="s">
        <v>4466</v>
      </c>
      <c r="D716" s="17" t="str">
        <f t="shared" si="78"/>
        <v>5lb</v>
      </c>
      <c r="E716" s="18" t="s">
        <v>6</v>
      </c>
      <c r="F716" s="19">
        <v>86.85</v>
      </c>
      <c r="G716" s="19">
        <f t="shared" si="77"/>
        <v>36.911249999999995</v>
      </c>
      <c r="H716" s="1">
        <f t="shared" si="79"/>
        <v>86.85</v>
      </c>
      <c r="I716" s="21">
        <v>84</v>
      </c>
    </row>
    <row r="717" spans="1:9" ht="14" x14ac:dyDescent="0.15">
      <c r="A717" s="14" t="s">
        <v>2125</v>
      </c>
      <c r="B717" s="15">
        <v>1</v>
      </c>
      <c r="C717" s="16" t="s">
        <v>4459</v>
      </c>
      <c r="D717" s="17" t="str">
        <f t="shared" si="78"/>
        <v>5oz</v>
      </c>
      <c r="E717" s="18" t="s">
        <v>6</v>
      </c>
      <c r="F717" s="19">
        <v>9.1999999999999993</v>
      </c>
      <c r="G717" s="19">
        <f t="shared" si="77"/>
        <v>3.9099999999999997</v>
      </c>
      <c r="H717" s="1">
        <f t="shared" si="79"/>
        <v>9.1999999999999993</v>
      </c>
      <c r="I717" s="21">
        <v>6</v>
      </c>
    </row>
    <row r="718" spans="1:9" ht="14" x14ac:dyDescent="0.15">
      <c r="A718" s="14" t="s">
        <v>2129</v>
      </c>
      <c r="B718" s="15">
        <v>1</v>
      </c>
      <c r="C718" s="16" t="s">
        <v>4463</v>
      </c>
      <c r="D718" s="17" t="str">
        <f t="shared" si="78"/>
        <v>1lb</v>
      </c>
      <c r="E718" s="18" t="s">
        <v>6</v>
      </c>
      <c r="F718" s="19">
        <v>23.2</v>
      </c>
      <c r="G718" s="19">
        <f t="shared" si="77"/>
        <v>9.86</v>
      </c>
      <c r="H718" s="1">
        <f t="shared" si="79"/>
        <v>23.2</v>
      </c>
      <c r="I718" s="21">
        <v>18</v>
      </c>
    </row>
    <row r="719" spans="1:9" ht="14" x14ac:dyDescent="0.15">
      <c r="A719" s="14" t="s">
        <v>2133</v>
      </c>
      <c r="B719" s="15">
        <v>1</v>
      </c>
      <c r="C719" s="16" t="s">
        <v>4467</v>
      </c>
      <c r="D719" s="17" t="str">
        <f t="shared" si="78"/>
        <v>5lb</v>
      </c>
      <c r="E719" s="18" t="s">
        <v>6</v>
      </c>
      <c r="F719" s="19">
        <v>86.85</v>
      </c>
      <c r="G719" s="19">
        <f t="shared" ref="G719:G750" si="80">F719*0.425</f>
        <v>36.911249999999995</v>
      </c>
      <c r="H719" s="1">
        <f t="shared" si="79"/>
        <v>86.85</v>
      </c>
      <c r="I719" s="21">
        <v>84</v>
      </c>
    </row>
    <row r="720" spans="1:9" ht="14" x14ac:dyDescent="0.15">
      <c r="A720" s="14" t="s">
        <v>2126</v>
      </c>
      <c r="B720" s="15">
        <v>1</v>
      </c>
      <c r="C720" s="16" t="s">
        <v>4460</v>
      </c>
      <c r="D720" s="17" t="str">
        <f t="shared" si="78"/>
        <v>5oz</v>
      </c>
      <c r="E720" s="18" t="s">
        <v>6</v>
      </c>
      <c r="F720" s="19">
        <v>10.85</v>
      </c>
      <c r="G720" s="19">
        <f t="shared" si="80"/>
        <v>4.6112500000000001</v>
      </c>
      <c r="H720" s="1">
        <f t="shared" si="79"/>
        <v>10.85</v>
      </c>
      <c r="I720" s="21">
        <v>6</v>
      </c>
    </row>
    <row r="721" spans="1:9" ht="14" x14ac:dyDescent="0.15">
      <c r="A721" s="14" t="s">
        <v>2130</v>
      </c>
      <c r="B721" s="15">
        <v>1</v>
      </c>
      <c r="C721" s="16" t="s">
        <v>4464</v>
      </c>
      <c r="D721" s="17" t="str">
        <f t="shared" si="78"/>
        <v>1lb</v>
      </c>
      <c r="E721" s="18" t="s">
        <v>6</v>
      </c>
      <c r="F721" s="19">
        <v>28.45</v>
      </c>
      <c r="G721" s="19">
        <f t="shared" si="80"/>
        <v>12.091249999999999</v>
      </c>
      <c r="H721" s="1">
        <f t="shared" si="79"/>
        <v>28.45</v>
      </c>
      <c r="I721" s="21">
        <v>18</v>
      </c>
    </row>
    <row r="722" spans="1:9" ht="14" x14ac:dyDescent="0.15">
      <c r="A722" s="14" t="s">
        <v>2134</v>
      </c>
      <c r="B722" s="15">
        <v>1</v>
      </c>
      <c r="C722" s="16" t="s">
        <v>4468</v>
      </c>
      <c r="D722" s="17" t="str">
        <f t="shared" si="78"/>
        <v>5lb</v>
      </c>
      <c r="E722" s="18" t="s">
        <v>6</v>
      </c>
      <c r="F722" s="19">
        <v>113.15</v>
      </c>
      <c r="G722" s="19">
        <f t="shared" si="80"/>
        <v>48.088750000000005</v>
      </c>
      <c r="H722" s="1">
        <f t="shared" si="79"/>
        <v>113.15</v>
      </c>
      <c r="I722" s="21">
        <v>84</v>
      </c>
    </row>
    <row r="723" spans="1:9" ht="14" x14ac:dyDescent="0.15">
      <c r="A723" s="14" t="s">
        <v>260</v>
      </c>
      <c r="B723" s="15">
        <v>1</v>
      </c>
      <c r="C723" s="16" t="s">
        <v>3435</v>
      </c>
      <c r="D723" s="17" t="str">
        <f t="shared" si="78"/>
        <v>10X10</v>
      </c>
      <c r="E723" s="18" t="s">
        <v>6</v>
      </c>
      <c r="F723" s="19">
        <v>19.5</v>
      </c>
      <c r="G723" s="19">
        <f t="shared" si="80"/>
        <v>8.2874999999999996</v>
      </c>
      <c r="H723" s="1">
        <f t="shared" si="79"/>
        <v>19.5</v>
      </c>
      <c r="I723" s="21">
        <v>18</v>
      </c>
    </row>
    <row r="724" spans="1:9" ht="14" x14ac:dyDescent="0.15">
      <c r="A724" s="14" t="s">
        <v>261</v>
      </c>
      <c r="B724" s="15">
        <v>1</v>
      </c>
      <c r="C724" s="16" t="s">
        <v>3435</v>
      </c>
      <c r="D724" s="17" t="str">
        <f t="shared" si="78"/>
        <v>FULL</v>
      </c>
      <c r="E724" s="18" t="s">
        <v>6</v>
      </c>
      <c r="F724" s="19">
        <v>112.65</v>
      </c>
      <c r="G724" s="19">
        <f t="shared" si="80"/>
        <v>47.876249999999999</v>
      </c>
      <c r="H724" s="1">
        <f t="shared" si="79"/>
        <v>112.65</v>
      </c>
      <c r="I724" s="26">
        <v>128</v>
      </c>
    </row>
    <row r="725" spans="1:9" ht="14" x14ac:dyDescent="0.15">
      <c r="A725" s="14" t="s">
        <v>262</v>
      </c>
      <c r="B725" s="15">
        <v>1</v>
      </c>
      <c r="C725" s="16" t="s">
        <v>3435</v>
      </c>
      <c r="D725" s="17" t="str">
        <f t="shared" si="78"/>
        <v>17x20</v>
      </c>
      <c r="E725" s="18" t="s">
        <v>6</v>
      </c>
      <c r="F725" s="19">
        <v>57.9</v>
      </c>
      <c r="G725" s="19">
        <f t="shared" si="80"/>
        <v>24.607499999999998</v>
      </c>
      <c r="H725" s="1">
        <f t="shared" si="79"/>
        <v>57.9</v>
      </c>
      <c r="I725" s="21">
        <v>64</v>
      </c>
    </row>
    <row r="726" spans="1:9" ht="14" x14ac:dyDescent="0.15">
      <c r="A726" s="14" t="s">
        <v>263</v>
      </c>
      <c r="B726" s="15">
        <v>1</v>
      </c>
      <c r="C726" s="16" t="s">
        <v>3436</v>
      </c>
      <c r="D726" s="17" t="str">
        <f t="shared" si="78"/>
        <v>10X10</v>
      </c>
      <c r="E726" s="18" t="s">
        <v>6</v>
      </c>
      <c r="F726" s="19">
        <v>26.55</v>
      </c>
      <c r="G726" s="19">
        <f t="shared" si="80"/>
        <v>11.28375</v>
      </c>
      <c r="H726" s="1">
        <f t="shared" si="79"/>
        <v>26.55</v>
      </c>
      <c r="I726" s="21">
        <v>12</v>
      </c>
    </row>
    <row r="727" spans="1:9" ht="14" x14ac:dyDescent="0.15">
      <c r="A727" s="14" t="s">
        <v>264</v>
      </c>
      <c r="B727" s="15">
        <v>1</v>
      </c>
      <c r="C727" s="16" t="s">
        <v>3436</v>
      </c>
      <c r="D727" s="17" t="str">
        <f t="shared" si="78"/>
        <v>17x20</v>
      </c>
      <c r="E727" s="18" t="s">
        <v>6</v>
      </c>
      <c r="F727" s="19">
        <v>67.900000000000006</v>
      </c>
      <c r="G727" s="19">
        <f t="shared" si="80"/>
        <v>28.857500000000002</v>
      </c>
      <c r="H727" s="1">
        <f t="shared" si="79"/>
        <v>67.900000000000006</v>
      </c>
      <c r="I727" s="21">
        <v>44</v>
      </c>
    </row>
    <row r="728" spans="1:9" ht="14" x14ac:dyDescent="0.15">
      <c r="A728" s="14" t="s">
        <v>1517</v>
      </c>
      <c r="B728" s="15">
        <v>1</v>
      </c>
      <c r="C728" s="16" t="s">
        <v>3933</v>
      </c>
      <c r="D728" s="17" t="str">
        <f t="shared" si="78"/>
        <v>Tube</v>
      </c>
      <c r="E728" s="18" t="s">
        <v>5700</v>
      </c>
      <c r="F728" s="19">
        <v>31.05</v>
      </c>
      <c r="G728" s="19">
        <f t="shared" si="80"/>
        <v>13.196249999999999</v>
      </c>
      <c r="H728" s="1">
        <f t="shared" si="79"/>
        <v>31.05</v>
      </c>
      <c r="I728" s="21">
        <v>4</v>
      </c>
    </row>
    <row r="729" spans="1:9" ht="14" x14ac:dyDescent="0.15">
      <c r="A729" s="14" t="s">
        <v>1518</v>
      </c>
      <c r="B729" s="15">
        <v>1</v>
      </c>
      <c r="C729" s="16" t="s">
        <v>3934</v>
      </c>
      <c r="D729" s="17" t="str">
        <f t="shared" si="78"/>
        <v>Tube</v>
      </c>
      <c r="E729" s="18" t="s">
        <v>5700</v>
      </c>
      <c r="F729" s="19">
        <v>31.05</v>
      </c>
      <c r="G729" s="19">
        <f t="shared" si="80"/>
        <v>13.196249999999999</v>
      </c>
      <c r="H729" s="1">
        <f t="shared" si="79"/>
        <v>31.05</v>
      </c>
      <c r="I729" s="21">
        <v>4</v>
      </c>
    </row>
    <row r="730" spans="1:9" x14ac:dyDescent="0.15">
      <c r="A730" s="51" t="s">
        <v>6503</v>
      </c>
      <c r="B730" s="33">
        <v>1</v>
      </c>
      <c r="C730" s="20" t="s">
        <v>6504</v>
      </c>
      <c r="D730" s="116" t="s">
        <v>6196</v>
      </c>
      <c r="F730" s="60">
        <v>31.05</v>
      </c>
      <c r="G730" s="19">
        <f t="shared" si="80"/>
        <v>13.196249999999999</v>
      </c>
      <c r="H730" s="60">
        <f>F730</f>
        <v>31.05</v>
      </c>
      <c r="I730" s="57">
        <v>4</v>
      </c>
    </row>
    <row r="731" spans="1:9" ht="14" x14ac:dyDescent="0.15">
      <c r="A731" s="14" t="s">
        <v>1516</v>
      </c>
      <c r="B731" s="15">
        <v>1</v>
      </c>
      <c r="C731" s="16" t="s">
        <v>3932</v>
      </c>
      <c r="D731" s="17" t="str">
        <f t="shared" ref="D731:D774" si="81">VLOOKUP(RIGHT(A731,4),N:O,2,0)</f>
        <v>Tube</v>
      </c>
      <c r="E731" s="18" t="s">
        <v>5700</v>
      </c>
      <c r="F731" s="19">
        <v>31.05</v>
      </c>
      <c r="G731" s="19">
        <f t="shared" si="80"/>
        <v>13.196249999999999</v>
      </c>
      <c r="H731" s="1">
        <f t="shared" ref="H731:H762" si="82">B731*F731</f>
        <v>31.05</v>
      </c>
      <c r="I731" s="21">
        <v>4</v>
      </c>
    </row>
    <row r="732" spans="1:9" ht="14" x14ac:dyDescent="0.15">
      <c r="A732" s="14" t="s">
        <v>1667</v>
      </c>
      <c r="B732" s="15">
        <v>1</v>
      </c>
      <c r="C732" s="16" t="s">
        <v>4077</v>
      </c>
      <c r="D732" s="17" t="str">
        <f t="shared" si="81"/>
        <v>1lb</v>
      </c>
      <c r="E732" s="18" t="s">
        <v>5704</v>
      </c>
      <c r="F732" s="19">
        <v>34.65</v>
      </c>
      <c r="G732" s="19">
        <f t="shared" si="80"/>
        <v>14.726249999999999</v>
      </c>
      <c r="H732" s="1">
        <f t="shared" si="82"/>
        <v>34.65</v>
      </c>
      <c r="I732" s="21">
        <v>18</v>
      </c>
    </row>
    <row r="733" spans="1:9" ht="14" x14ac:dyDescent="0.15">
      <c r="A733" s="14" t="s">
        <v>2135</v>
      </c>
      <c r="B733" s="15">
        <v>1</v>
      </c>
      <c r="C733" s="16" t="s">
        <v>4469</v>
      </c>
      <c r="D733" s="17" t="str">
        <f t="shared" si="81"/>
        <v>5oz</v>
      </c>
      <c r="E733" s="18" t="s">
        <v>6</v>
      </c>
      <c r="F733" s="19">
        <v>9.1999999999999993</v>
      </c>
      <c r="G733" s="19">
        <f t="shared" si="80"/>
        <v>3.9099999999999997</v>
      </c>
      <c r="H733" s="1">
        <f t="shared" si="82"/>
        <v>9.1999999999999993</v>
      </c>
      <c r="I733" s="21">
        <v>6</v>
      </c>
    </row>
    <row r="734" spans="1:9" ht="14" x14ac:dyDescent="0.15">
      <c r="A734" s="14" t="s">
        <v>2139</v>
      </c>
      <c r="B734" s="15">
        <v>1</v>
      </c>
      <c r="C734" s="16" t="s">
        <v>4473</v>
      </c>
      <c r="D734" s="17" t="str">
        <f t="shared" si="81"/>
        <v>1lb</v>
      </c>
      <c r="E734" s="18" t="s">
        <v>6</v>
      </c>
      <c r="F734" s="19">
        <v>23.2</v>
      </c>
      <c r="G734" s="19">
        <f t="shared" si="80"/>
        <v>9.86</v>
      </c>
      <c r="H734" s="1">
        <f t="shared" si="82"/>
        <v>23.2</v>
      </c>
      <c r="I734" s="21">
        <v>18</v>
      </c>
    </row>
    <row r="735" spans="1:9" ht="14" x14ac:dyDescent="0.15">
      <c r="A735" s="14" t="s">
        <v>2143</v>
      </c>
      <c r="B735" s="15">
        <v>1</v>
      </c>
      <c r="C735" s="16" t="s">
        <v>4477</v>
      </c>
      <c r="D735" s="17" t="str">
        <f t="shared" si="81"/>
        <v>5lb</v>
      </c>
      <c r="E735" s="18" t="s">
        <v>6</v>
      </c>
      <c r="F735" s="19">
        <v>86.85</v>
      </c>
      <c r="G735" s="19">
        <f t="shared" si="80"/>
        <v>36.911249999999995</v>
      </c>
      <c r="H735" s="1">
        <f t="shared" si="82"/>
        <v>86.85</v>
      </c>
      <c r="I735" s="21">
        <v>84</v>
      </c>
    </row>
    <row r="736" spans="1:9" ht="14" x14ac:dyDescent="0.15">
      <c r="A736" s="14" t="s">
        <v>2136</v>
      </c>
      <c r="B736" s="15">
        <v>1</v>
      </c>
      <c r="C736" s="16" t="s">
        <v>4470</v>
      </c>
      <c r="D736" s="17" t="str">
        <f t="shared" si="81"/>
        <v>5oz</v>
      </c>
      <c r="E736" s="18" t="s">
        <v>6</v>
      </c>
      <c r="F736" s="19">
        <v>9.1999999999999993</v>
      </c>
      <c r="G736" s="19">
        <f t="shared" si="80"/>
        <v>3.9099999999999997</v>
      </c>
      <c r="H736" s="1">
        <f t="shared" si="82"/>
        <v>9.1999999999999993</v>
      </c>
      <c r="I736" s="21">
        <v>6</v>
      </c>
    </row>
    <row r="737" spans="1:9" ht="14" x14ac:dyDescent="0.15">
      <c r="A737" s="14" t="s">
        <v>2140</v>
      </c>
      <c r="B737" s="15">
        <v>1</v>
      </c>
      <c r="C737" s="16" t="s">
        <v>4474</v>
      </c>
      <c r="D737" s="17" t="str">
        <f t="shared" si="81"/>
        <v>1lb</v>
      </c>
      <c r="E737" s="18" t="s">
        <v>6</v>
      </c>
      <c r="F737" s="19">
        <v>23.2</v>
      </c>
      <c r="G737" s="19">
        <f t="shared" si="80"/>
        <v>9.86</v>
      </c>
      <c r="H737" s="1">
        <f t="shared" si="82"/>
        <v>23.2</v>
      </c>
      <c r="I737" s="21">
        <v>18</v>
      </c>
    </row>
    <row r="738" spans="1:9" ht="14" x14ac:dyDescent="0.15">
      <c r="A738" s="14" t="s">
        <v>2144</v>
      </c>
      <c r="B738" s="15">
        <v>1</v>
      </c>
      <c r="C738" s="16" t="s">
        <v>4478</v>
      </c>
      <c r="D738" s="17" t="str">
        <f t="shared" si="81"/>
        <v>5lb</v>
      </c>
      <c r="E738" s="18" t="s">
        <v>6</v>
      </c>
      <c r="F738" s="19">
        <v>86.85</v>
      </c>
      <c r="G738" s="19">
        <f t="shared" si="80"/>
        <v>36.911249999999995</v>
      </c>
      <c r="H738" s="1">
        <f t="shared" si="82"/>
        <v>86.85</v>
      </c>
      <c r="I738" s="21">
        <v>84</v>
      </c>
    </row>
    <row r="739" spans="1:9" ht="14" x14ac:dyDescent="0.15">
      <c r="A739" s="14" t="s">
        <v>2137</v>
      </c>
      <c r="B739" s="15">
        <v>1</v>
      </c>
      <c r="C739" s="16" t="s">
        <v>4471</v>
      </c>
      <c r="D739" s="17" t="str">
        <f t="shared" si="81"/>
        <v>5oz</v>
      </c>
      <c r="E739" s="18" t="s">
        <v>6</v>
      </c>
      <c r="F739" s="19">
        <v>9.1999999999999993</v>
      </c>
      <c r="G739" s="19">
        <f t="shared" si="80"/>
        <v>3.9099999999999997</v>
      </c>
      <c r="H739" s="1">
        <f t="shared" si="82"/>
        <v>9.1999999999999993</v>
      </c>
      <c r="I739" s="21">
        <v>6</v>
      </c>
    </row>
    <row r="740" spans="1:9" ht="14" x14ac:dyDescent="0.15">
      <c r="A740" s="14" t="s">
        <v>2141</v>
      </c>
      <c r="B740" s="15">
        <v>1</v>
      </c>
      <c r="C740" s="16" t="s">
        <v>4475</v>
      </c>
      <c r="D740" s="17" t="str">
        <f t="shared" si="81"/>
        <v>1lb</v>
      </c>
      <c r="E740" s="18" t="s">
        <v>6</v>
      </c>
      <c r="F740" s="19">
        <v>23.2</v>
      </c>
      <c r="G740" s="19">
        <f t="shared" si="80"/>
        <v>9.86</v>
      </c>
      <c r="H740" s="1">
        <f t="shared" si="82"/>
        <v>23.2</v>
      </c>
      <c r="I740" s="21">
        <v>18</v>
      </c>
    </row>
    <row r="741" spans="1:9" ht="14" x14ac:dyDescent="0.15">
      <c r="A741" s="14" t="s">
        <v>2145</v>
      </c>
      <c r="B741" s="15">
        <v>1</v>
      </c>
      <c r="C741" s="16" t="s">
        <v>4479</v>
      </c>
      <c r="D741" s="17" t="str">
        <f t="shared" si="81"/>
        <v>5lb</v>
      </c>
      <c r="E741" s="18" t="s">
        <v>6</v>
      </c>
      <c r="F741" s="19">
        <v>86.85</v>
      </c>
      <c r="G741" s="19">
        <f t="shared" si="80"/>
        <v>36.911249999999995</v>
      </c>
      <c r="H741" s="1">
        <f t="shared" si="82"/>
        <v>86.85</v>
      </c>
      <c r="I741" s="21">
        <v>84</v>
      </c>
    </row>
    <row r="742" spans="1:9" ht="14" x14ac:dyDescent="0.15">
      <c r="A742" s="14" t="s">
        <v>2138</v>
      </c>
      <c r="B742" s="15">
        <v>1</v>
      </c>
      <c r="C742" s="16" t="s">
        <v>4472</v>
      </c>
      <c r="D742" s="17" t="str">
        <f t="shared" si="81"/>
        <v>5oz</v>
      </c>
      <c r="E742" s="18" t="s">
        <v>6</v>
      </c>
      <c r="F742" s="19">
        <v>10.85</v>
      </c>
      <c r="G742" s="19">
        <f t="shared" si="80"/>
        <v>4.6112500000000001</v>
      </c>
      <c r="H742" s="1">
        <f t="shared" si="82"/>
        <v>10.85</v>
      </c>
      <c r="I742" s="21">
        <v>6</v>
      </c>
    </row>
    <row r="743" spans="1:9" ht="14" x14ac:dyDescent="0.15">
      <c r="A743" s="14" t="s">
        <v>2142</v>
      </c>
      <c r="B743" s="15">
        <v>1</v>
      </c>
      <c r="C743" s="16" t="s">
        <v>4476</v>
      </c>
      <c r="D743" s="17" t="str">
        <f t="shared" si="81"/>
        <v>1lb</v>
      </c>
      <c r="E743" s="18" t="s">
        <v>6</v>
      </c>
      <c r="F743" s="19">
        <v>28.45</v>
      </c>
      <c r="G743" s="19">
        <f t="shared" si="80"/>
        <v>12.091249999999999</v>
      </c>
      <c r="H743" s="1">
        <f t="shared" si="82"/>
        <v>28.45</v>
      </c>
      <c r="I743" s="21">
        <v>18</v>
      </c>
    </row>
    <row r="744" spans="1:9" ht="14" x14ac:dyDescent="0.15">
      <c r="A744" s="14" t="s">
        <v>2146</v>
      </c>
      <c r="B744" s="15">
        <v>1</v>
      </c>
      <c r="C744" s="16" t="s">
        <v>4480</v>
      </c>
      <c r="D744" s="17" t="str">
        <f t="shared" si="81"/>
        <v>5lb</v>
      </c>
      <c r="E744" s="18" t="s">
        <v>6</v>
      </c>
      <c r="F744" s="19">
        <v>113.15</v>
      </c>
      <c r="G744" s="19">
        <f t="shared" si="80"/>
        <v>48.088750000000005</v>
      </c>
      <c r="H744" s="1">
        <f t="shared" si="82"/>
        <v>113.15</v>
      </c>
      <c r="I744" s="21">
        <v>84</v>
      </c>
    </row>
    <row r="745" spans="1:9" ht="14" x14ac:dyDescent="0.15">
      <c r="A745" s="14" t="s">
        <v>265</v>
      </c>
      <c r="B745" s="15">
        <v>1</v>
      </c>
      <c r="C745" s="16" t="s">
        <v>3352</v>
      </c>
      <c r="D745" s="17" t="str">
        <f t="shared" si="81"/>
        <v>10X10</v>
      </c>
      <c r="E745" s="18" t="s">
        <v>6</v>
      </c>
      <c r="F745" s="19">
        <v>19.5</v>
      </c>
      <c r="G745" s="19">
        <f t="shared" si="80"/>
        <v>8.2874999999999996</v>
      </c>
      <c r="H745" s="1">
        <f t="shared" si="82"/>
        <v>19.5</v>
      </c>
      <c r="I745" s="21">
        <v>18</v>
      </c>
    </row>
    <row r="746" spans="1:9" ht="14" x14ac:dyDescent="0.15">
      <c r="A746" s="14" t="s">
        <v>266</v>
      </c>
      <c r="B746" s="15">
        <v>1</v>
      </c>
      <c r="C746" s="16" t="s">
        <v>3352</v>
      </c>
      <c r="D746" s="17" t="str">
        <f t="shared" si="81"/>
        <v>FULL</v>
      </c>
      <c r="E746" s="18" t="s">
        <v>6</v>
      </c>
      <c r="F746" s="19">
        <v>112.65</v>
      </c>
      <c r="G746" s="19">
        <f t="shared" si="80"/>
        <v>47.876249999999999</v>
      </c>
      <c r="H746" s="1">
        <f t="shared" si="82"/>
        <v>112.65</v>
      </c>
      <c r="I746" s="26">
        <v>128</v>
      </c>
    </row>
    <row r="747" spans="1:9" ht="14" x14ac:dyDescent="0.15">
      <c r="A747" s="14" t="s">
        <v>267</v>
      </c>
      <c r="B747" s="15">
        <v>1</v>
      </c>
      <c r="C747" s="16" t="s">
        <v>3352</v>
      </c>
      <c r="D747" s="17" t="str">
        <f t="shared" si="81"/>
        <v>17x20</v>
      </c>
      <c r="E747" s="18" t="s">
        <v>6</v>
      </c>
      <c r="F747" s="19">
        <v>57.9</v>
      </c>
      <c r="G747" s="19">
        <f t="shared" si="80"/>
        <v>24.607499999999998</v>
      </c>
      <c r="H747" s="1">
        <f t="shared" si="82"/>
        <v>57.9</v>
      </c>
      <c r="I747" s="21">
        <v>64</v>
      </c>
    </row>
    <row r="748" spans="1:9" ht="14" x14ac:dyDescent="0.15">
      <c r="A748" s="14" t="s">
        <v>268</v>
      </c>
      <c r="B748" s="15">
        <v>1</v>
      </c>
      <c r="C748" s="16" t="s">
        <v>3353</v>
      </c>
      <c r="D748" s="17" t="str">
        <f t="shared" si="81"/>
        <v>10X10</v>
      </c>
      <c r="E748" s="18" t="s">
        <v>6</v>
      </c>
      <c r="F748" s="19">
        <v>26.55</v>
      </c>
      <c r="G748" s="19">
        <f t="shared" si="80"/>
        <v>11.28375</v>
      </c>
      <c r="H748" s="1">
        <f t="shared" si="82"/>
        <v>26.55</v>
      </c>
      <c r="I748" s="21">
        <v>12</v>
      </c>
    </row>
    <row r="749" spans="1:9" ht="14" x14ac:dyDescent="0.15">
      <c r="A749" s="14" t="s">
        <v>269</v>
      </c>
      <c r="B749" s="15">
        <v>1</v>
      </c>
      <c r="C749" s="16" t="s">
        <v>3353</v>
      </c>
      <c r="D749" s="17" t="str">
        <f t="shared" si="81"/>
        <v>17x20</v>
      </c>
      <c r="E749" s="18" t="s">
        <v>6</v>
      </c>
      <c r="F749" s="19">
        <v>67.900000000000006</v>
      </c>
      <c r="G749" s="19">
        <f t="shared" si="80"/>
        <v>28.857500000000002</v>
      </c>
      <c r="H749" s="1">
        <f t="shared" si="82"/>
        <v>67.900000000000006</v>
      </c>
      <c r="I749" s="21">
        <v>44</v>
      </c>
    </row>
    <row r="750" spans="1:9" x14ac:dyDescent="0.15">
      <c r="A750" s="14" t="s">
        <v>6248</v>
      </c>
      <c r="B750" s="15">
        <v>1</v>
      </c>
      <c r="C750" s="16" t="s">
        <v>6250</v>
      </c>
      <c r="D750" s="17" t="str">
        <f t="shared" si="81"/>
        <v>10X10</v>
      </c>
      <c r="E750" s="18"/>
      <c r="F750" s="19">
        <v>17.05</v>
      </c>
      <c r="G750" s="19">
        <f t="shared" si="80"/>
        <v>7.2462499999999999</v>
      </c>
      <c r="H750" s="1">
        <f t="shared" si="82"/>
        <v>17.05</v>
      </c>
      <c r="I750" s="21">
        <v>18</v>
      </c>
    </row>
    <row r="751" spans="1:9" ht="14" x14ac:dyDescent="0.15">
      <c r="A751" s="14" t="s">
        <v>6249</v>
      </c>
      <c r="B751" s="15">
        <v>1</v>
      </c>
      <c r="C751" s="16" t="s">
        <v>6250</v>
      </c>
      <c r="D751" s="17" t="str">
        <f t="shared" si="81"/>
        <v>17x20</v>
      </c>
      <c r="E751" s="216" t="s">
        <v>5</v>
      </c>
      <c r="F751" s="19">
        <v>50.65</v>
      </c>
      <c r="G751" s="19">
        <f t="shared" ref="G751:G782" si="83">F751*0.425</f>
        <v>21.526249999999997</v>
      </c>
      <c r="H751" s="1">
        <f t="shared" si="82"/>
        <v>50.65</v>
      </c>
      <c r="I751" s="21">
        <v>64</v>
      </c>
    </row>
    <row r="752" spans="1:9" x14ac:dyDescent="0.15">
      <c r="A752" s="14" t="s">
        <v>6768</v>
      </c>
      <c r="B752" s="15">
        <v>1</v>
      </c>
      <c r="C752" s="16" t="s">
        <v>6769</v>
      </c>
      <c r="D752" s="17" t="str">
        <f t="shared" si="81"/>
        <v>10X10</v>
      </c>
      <c r="E752" s="18"/>
      <c r="F752" s="19">
        <v>20.399999999999999</v>
      </c>
      <c r="G752" s="19">
        <f t="shared" si="83"/>
        <v>8.67</v>
      </c>
      <c r="H752" s="1">
        <f t="shared" si="82"/>
        <v>20.399999999999999</v>
      </c>
      <c r="I752" s="21"/>
    </row>
    <row r="753" spans="1:9" ht="14" x14ac:dyDescent="0.15">
      <c r="A753" s="14" t="s">
        <v>2147</v>
      </c>
      <c r="B753" s="15">
        <v>1</v>
      </c>
      <c r="C753" s="16" t="s">
        <v>4481</v>
      </c>
      <c r="D753" s="17" t="str">
        <f t="shared" si="81"/>
        <v>5oz</v>
      </c>
      <c r="E753" s="18" t="s">
        <v>5</v>
      </c>
      <c r="F753" s="43">
        <v>8.6999999999999993</v>
      </c>
      <c r="G753" s="19">
        <f t="shared" si="83"/>
        <v>3.6974999999999998</v>
      </c>
      <c r="H753" s="1">
        <f t="shared" si="82"/>
        <v>8.6999999999999993</v>
      </c>
      <c r="I753" s="21">
        <v>6</v>
      </c>
    </row>
    <row r="754" spans="1:9" ht="14" x14ac:dyDescent="0.15">
      <c r="A754" s="14" t="s">
        <v>2151</v>
      </c>
      <c r="B754" s="15">
        <v>1</v>
      </c>
      <c r="C754" s="16" t="s">
        <v>4485</v>
      </c>
      <c r="D754" s="17" t="str">
        <f t="shared" si="81"/>
        <v>1lb</v>
      </c>
      <c r="E754" s="18" t="s">
        <v>5</v>
      </c>
      <c r="F754" s="19">
        <v>21.5</v>
      </c>
      <c r="G754" s="19">
        <f t="shared" si="83"/>
        <v>9.1374999999999993</v>
      </c>
      <c r="H754" s="1">
        <f t="shared" si="82"/>
        <v>21.5</v>
      </c>
      <c r="I754" s="21">
        <v>18</v>
      </c>
    </row>
    <row r="755" spans="1:9" ht="14" x14ac:dyDescent="0.15">
      <c r="A755" s="14" t="s">
        <v>2155</v>
      </c>
      <c r="B755" s="15">
        <v>1</v>
      </c>
      <c r="C755" s="16" t="s">
        <v>4489</v>
      </c>
      <c r="D755" s="17" t="str">
        <f t="shared" si="81"/>
        <v>5lb</v>
      </c>
      <c r="E755" s="18" t="s">
        <v>5</v>
      </c>
      <c r="F755" s="19">
        <v>78.5</v>
      </c>
      <c r="G755" s="19">
        <f t="shared" si="83"/>
        <v>33.362499999999997</v>
      </c>
      <c r="H755" s="1">
        <f t="shared" si="82"/>
        <v>78.5</v>
      </c>
      <c r="I755" s="21">
        <v>84</v>
      </c>
    </row>
    <row r="756" spans="1:9" ht="14" x14ac:dyDescent="0.15">
      <c r="A756" s="14" t="s">
        <v>2148</v>
      </c>
      <c r="B756" s="15">
        <v>1</v>
      </c>
      <c r="C756" s="16" t="s">
        <v>4482</v>
      </c>
      <c r="D756" s="17" t="str">
        <f t="shared" si="81"/>
        <v>5oz</v>
      </c>
      <c r="E756" s="18" t="s">
        <v>5</v>
      </c>
      <c r="F756" s="43">
        <v>8.6999999999999993</v>
      </c>
      <c r="G756" s="19">
        <f t="shared" si="83"/>
        <v>3.6974999999999998</v>
      </c>
      <c r="H756" s="1">
        <f t="shared" si="82"/>
        <v>8.6999999999999993</v>
      </c>
      <c r="I756" s="21">
        <v>6</v>
      </c>
    </row>
    <row r="757" spans="1:9" ht="14" x14ac:dyDescent="0.15">
      <c r="A757" s="14" t="s">
        <v>2152</v>
      </c>
      <c r="B757" s="15">
        <v>1</v>
      </c>
      <c r="C757" s="16" t="s">
        <v>4486</v>
      </c>
      <c r="D757" s="17" t="str">
        <f t="shared" si="81"/>
        <v>1lb</v>
      </c>
      <c r="E757" s="18" t="s">
        <v>5</v>
      </c>
      <c r="F757" s="19">
        <v>21.5</v>
      </c>
      <c r="G757" s="19">
        <f t="shared" si="83"/>
        <v>9.1374999999999993</v>
      </c>
      <c r="H757" s="1">
        <f t="shared" si="82"/>
        <v>21.5</v>
      </c>
      <c r="I757" s="21">
        <v>18</v>
      </c>
    </row>
    <row r="758" spans="1:9" ht="14" x14ac:dyDescent="0.15">
      <c r="A758" s="14" t="s">
        <v>2156</v>
      </c>
      <c r="B758" s="15">
        <v>1</v>
      </c>
      <c r="C758" s="16" t="s">
        <v>4490</v>
      </c>
      <c r="D758" s="17" t="str">
        <f t="shared" si="81"/>
        <v>5lb</v>
      </c>
      <c r="E758" s="18" t="s">
        <v>5</v>
      </c>
      <c r="F758" s="19">
        <v>78.5</v>
      </c>
      <c r="G758" s="19">
        <f t="shared" si="83"/>
        <v>33.362499999999997</v>
      </c>
      <c r="H758" s="1">
        <f t="shared" si="82"/>
        <v>78.5</v>
      </c>
      <c r="I758" s="21">
        <v>84</v>
      </c>
    </row>
    <row r="759" spans="1:9" ht="14" x14ac:dyDescent="0.15">
      <c r="A759" s="14" t="s">
        <v>2149</v>
      </c>
      <c r="B759" s="15">
        <v>1</v>
      </c>
      <c r="C759" s="16" t="s">
        <v>4483</v>
      </c>
      <c r="D759" s="17" t="str">
        <f t="shared" si="81"/>
        <v>5oz</v>
      </c>
      <c r="E759" s="18" t="s">
        <v>5</v>
      </c>
      <c r="F759" s="43">
        <v>8.6999999999999993</v>
      </c>
      <c r="G759" s="19">
        <f t="shared" si="83"/>
        <v>3.6974999999999998</v>
      </c>
      <c r="H759" s="1">
        <f t="shared" si="82"/>
        <v>8.6999999999999993</v>
      </c>
      <c r="I759" s="21">
        <v>6</v>
      </c>
    </row>
    <row r="760" spans="1:9" ht="14" x14ac:dyDescent="0.15">
      <c r="A760" s="14" t="s">
        <v>2153</v>
      </c>
      <c r="B760" s="15">
        <v>1</v>
      </c>
      <c r="C760" s="16" t="s">
        <v>4487</v>
      </c>
      <c r="D760" s="17" t="str">
        <f t="shared" si="81"/>
        <v>1lb</v>
      </c>
      <c r="E760" s="18" t="s">
        <v>5</v>
      </c>
      <c r="F760" s="19">
        <v>21.5</v>
      </c>
      <c r="G760" s="19">
        <f t="shared" si="83"/>
        <v>9.1374999999999993</v>
      </c>
      <c r="H760" s="1">
        <f t="shared" si="82"/>
        <v>21.5</v>
      </c>
      <c r="I760" s="21">
        <v>18</v>
      </c>
    </row>
    <row r="761" spans="1:9" ht="14" x14ac:dyDescent="0.15">
      <c r="A761" s="14" t="s">
        <v>2157</v>
      </c>
      <c r="B761" s="15">
        <v>1</v>
      </c>
      <c r="C761" s="16" t="s">
        <v>4491</v>
      </c>
      <c r="D761" s="17" t="str">
        <f t="shared" si="81"/>
        <v>5lb</v>
      </c>
      <c r="E761" s="18" t="s">
        <v>5</v>
      </c>
      <c r="F761" s="19">
        <v>78.5</v>
      </c>
      <c r="G761" s="19">
        <f t="shared" si="83"/>
        <v>33.362499999999997</v>
      </c>
      <c r="H761" s="1">
        <f t="shared" si="82"/>
        <v>78.5</v>
      </c>
      <c r="I761" s="21">
        <v>84</v>
      </c>
    </row>
    <row r="762" spans="1:9" ht="14" x14ac:dyDescent="0.15">
      <c r="A762" s="14" t="s">
        <v>2150</v>
      </c>
      <c r="B762" s="15">
        <v>1</v>
      </c>
      <c r="C762" s="16" t="s">
        <v>4484</v>
      </c>
      <c r="D762" s="17" t="str">
        <f t="shared" si="81"/>
        <v>5oz</v>
      </c>
      <c r="E762" s="18" t="s">
        <v>5</v>
      </c>
      <c r="F762" s="43">
        <v>10.35</v>
      </c>
      <c r="G762" s="19">
        <f t="shared" si="83"/>
        <v>4.3987499999999997</v>
      </c>
      <c r="H762" s="1">
        <f t="shared" si="82"/>
        <v>10.35</v>
      </c>
      <c r="I762" s="21">
        <v>6</v>
      </c>
    </row>
    <row r="763" spans="1:9" ht="14" x14ac:dyDescent="0.15">
      <c r="A763" s="14" t="s">
        <v>2154</v>
      </c>
      <c r="B763" s="15">
        <v>1</v>
      </c>
      <c r="C763" s="16" t="s">
        <v>4488</v>
      </c>
      <c r="D763" s="17" t="str">
        <f t="shared" si="81"/>
        <v>1lb</v>
      </c>
      <c r="E763" s="18" t="s">
        <v>5</v>
      </c>
      <c r="F763" s="19">
        <v>26.8</v>
      </c>
      <c r="G763" s="19">
        <f t="shared" si="83"/>
        <v>11.39</v>
      </c>
      <c r="H763" s="1">
        <f t="shared" ref="H763:H779" si="84">B763*F763</f>
        <v>26.8</v>
      </c>
      <c r="I763" s="21">
        <v>18</v>
      </c>
    </row>
    <row r="764" spans="1:9" ht="14" x14ac:dyDescent="0.15">
      <c r="A764" s="14" t="s">
        <v>2158</v>
      </c>
      <c r="B764" s="15">
        <v>1</v>
      </c>
      <c r="C764" s="16" t="s">
        <v>4492</v>
      </c>
      <c r="D764" s="17" t="str">
        <f t="shared" si="81"/>
        <v>5lb</v>
      </c>
      <c r="E764" s="18" t="s">
        <v>5</v>
      </c>
      <c r="F764" s="19">
        <v>104.8</v>
      </c>
      <c r="G764" s="19">
        <f t="shared" si="83"/>
        <v>44.54</v>
      </c>
      <c r="H764" s="1">
        <f t="shared" si="84"/>
        <v>104.8</v>
      </c>
      <c r="I764" s="21">
        <v>84</v>
      </c>
    </row>
    <row r="765" spans="1:9" ht="14" x14ac:dyDescent="0.15">
      <c r="A765" s="14" t="s">
        <v>270</v>
      </c>
      <c r="B765" s="15">
        <v>1</v>
      </c>
      <c r="C765" s="16" t="s">
        <v>3437</v>
      </c>
      <c r="D765" s="17" t="str">
        <f t="shared" si="81"/>
        <v>10X10</v>
      </c>
      <c r="E765" s="18" t="s">
        <v>5</v>
      </c>
      <c r="F765" s="19">
        <v>17.05</v>
      </c>
      <c r="G765" s="19">
        <f t="shared" si="83"/>
        <v>7.2462499999999999</v>
      </c>
      <c r="H765" s="1">
        <f t="shared" si="84"/>
        <v>17.05</v>
      </c>
      <c r="I765" s="21">
        <v>18</v>
      </c>
    </row>
    <row r="766" spans="1:9" ht="14" x14ac:dyDescent="0.15">
      <c r="A766" s="14" t="s">
        <v>271</v>
      </c>
      <c r="B766" s="15">
        <v>1</v>
      </c>
      <c r="C766" s="16" t="s">
        <v>3437</v>
      </c>
      <c r="D766" s="17" t="str">
        <f t="shared" si="81"/>
        <v>FULL</v>
      </c>
      <c r="E766" s="18" t="s">
        <v>5</v>
      </c>
      <c r="F766" s="19">
        <v>98.5</v>
      </c>
      <c r="G766" s="19">
        <f t="shared" si="83"/>
        <v>41.862499999999997</v>
      </c>
      <c r="H766" s="1">
        <f t="shared" si="84"/>
        <v>98.5</v>
      </c>
      <c r="I766" s="26">
        <v>128</v>
      </c>
    </row>
    <row r="767" spans="1:9" ht="14" x14ac:dyDescent="0.15">
      <c r="A767" s="14" t="s">
        <v>272</v>
      </c>
      <c r="B767" s="15">
        <v>1</v>
      </c>
      <c r="C767" s="16" t="s">
        <v>3437</v>
      </c>
      <c r="D767" s="17" t="str">
        <f t="shared" si="81"/>
        <v>17x20</v>
      </c>
      <c r="E767" s="18" t="s">
        <v>5</v>
      </c>
      <c r="F767" s="19">
        <v>50.65</v>
      </c>
      <c r="G767" s="19">
        <f t="shared" si="83"/>
        <v>21.526249999999997</v>
      </c>
      <c r="H767" s="1">
        <f t="shared" si="84"/>
        <v>50.65</v>
      </c>
      <c r="I767" s="21">
        <v>64</v>
      </c>
    </row>
    <row r="768" spans="1:9" ht="14" x14ac:dyDescent="0.15">
      <c r="A768" s="14" t="s">
        <v>273</v>
      </c>
      <c r="B768" s="15">
        <v>1</v>
      </c>
      <c r="C768" s="16" t="s">
        <v>3438</v>
      </c>
      <c r="D768" s="17" t="str">
        <f t="shared" si="81"/>
        <v>10X10</v>
      </c>
      <c r="E768" s="18" t="s">
        <v>5</v>
      </c>
      <c r="F768" s="19">
        <v>20.399999999999999</v>
      </c>
      <c r="G768" s="19">
        <f t="shared" si="83"/>
        <v>8.67</v>
      </c>
      <c r="H768" s="1">
        <f t="shared" si="84"/>
        <v>20.399999999999999</v>
      </c>
      <c r="I768" s="21">
        <v>12</v>
      </c>
    </row>
    <row r="769" spans="1:9" ht="14" x14ac:dyDescent="0.15">
      <c r="A769" s="14" t="s">
        <v>274</v>
      </c>
      <c r="B769" s="15">
        <v>1</v>
      </c>
      <c r="C769" s="16" t="s">
        <v>3438</v>
      </c>
      <c r="D769" s="17" t="str">
        <f t="shared" si="81"/>
        <v>17x20</v>
      </c>
      <c r="E769" s="18" t="s">
        <v>5</v>
      </c>
      <c r="F769" s="19">
        <v>58.85</v>
      </c>
      <c r="G769" s="19">
        <f t="shared" si="83"/>
        <v>25.01125</v>
      </c>
      <c r="H769" s="1">
        <f t="shared" si="84"/>
        <v>58.85</v>
      </c>
      <c r="I769" s="21">
        <v>44</v>
      </c>
    </row>
    <row r="770" spans="1:9" ht="14" x14ac:dyDescent="0.15">
      <c r="A770" s="14" t="s">
        <v>1519</v>
      </c>
      <c r="B770" s="15">
        <v>1</v>
      </c>
      <c r="C770" s="16" t="s">
        <v>3935</v>
      </c>
      <c r="D770" s="17" t="str">
        <f t="shared" si="81"/>
        <v>Tube</v>
      </c>
      <c r="E770" s="18" t="s">
        <v>5700</v>
      </c>
      <c r="F770" s="19">
        <v>31.05</v>
      </c>
      <c r="G770" s="19">
        <f t="shared" si="83"/>
        <v>13.196249999999999</v>
      </c>
      <c r="H770" s="1">
        <f t="shared" si="84"/>
        <v>31.05</v>
      </c>
      <c r="I770" s="21">
        <v>4</v>
      </c>
    </row>
    <row r="771" spans="1:9" ht="14" x14ac:dyDescent="0.15">
      <c r="A771" s="14" t="s">
        <v>1520</v>
      </c>
      <c r="B771" s="15">
        <v>1</v>
      </c>
      <c r="C771" s="16" t="s">
        <v>3936</v>
      </c>
      <c r="D771" s="17" t="str">
        <f t="shared" si="81"/>
        <v>Tube</v>
      </c>
      <c r="E771" s="18" t="s">
        <v>5700</v>
      </c>
      <c r="F771" s="19">
        <v>31.05</v>
      </c>
      <c r="G771" s="19">
        <f t="shared" si="83"/>
        <v>13.196249999999999</v>
      </c>
      <c r="H771" s="1">
        <f t="shared" si="84"/>
        <v>31.05</v>
      </c>
      <c r="I771" s="21">
        <v>4</v>
      </c>
    </row>
    <row r="772" spans="1:9" ht="14" x14ac:dyDescent="0.15">
      <c r="A772" s="14" t="s">
        <v>1668</v>
      </c>
      <c r="B772" s="15">
        <v>1</v>
      </c>
      <c r="C772" s="16" t="s">
        <v>6810</v>
      </c>
      <c r="D772" s="17" t="str">
        <f t="shared" si="81"/>
        <v>1lb</v>
      </c>
      <c r="E772" s="18" t="s">
        <v>5705</v>
      </c>
      <c r="F772" s="19">
        <v>32.950000000000003</v>
      </c>
      <c r="G772" s="19">
        <f t="shared" si="83"/>
        <v>14.00375</v>
      </c>
      <c r="H772" s="1">
        <f t="shared" si="84"/>
        <v>32.950000000000003</v>
      </c>
      <c r="I772" s="21">
        <v>18</v>
      </c>
    </row>
    <row r="773" spans="1:9" ht="14" x14ac:dyDescent="0.15">
      <c r="A773" s="14" t="s">
        <v>2159</v>
      </c>
      <c r="B773" s="15">
        <v>1</v>
      </c>
      <c r="C773" s="16" t="s">
        <v>4493</v>
      </c>
      <c r="D773" s="17" t="str">
        <f t="shared" si="81"/>
        <v>5oz</v>
      </c>
      <c r="E773" s="18" t="s">
        <v>6</v>
      </c>
      <c r="F773" s="19">
        <v>9.1999999999999993</v>
      </c>
      <c r="G773" s="19">
        <f t="shared" si="83"/>
        <v>3.9099999999999997</v>
      </c>
      <c r="H773" s="1">
        <f t="shared" si="84"/>
        <v>9.1999999999999993</v>
      </c>
      <c r="I773" s="21">
        <v>6</v>
      </c>
    </row>
    <row r="774" spans="1:9" ht="14" x14ac:dyDescent="0.15">
      <c r="A774" s="14" t="s">
        <v>2163</v>
      </c>
      <c r="B774" s="15">
        <v>1</v>
      </c>
      <c r="C774" s="16" t="s">
        <v>4497</v>
      </c>
      <c r="D774" s="17" t="str">
        <f t="shared" si="81"/>
        <v>1lb</v>
      </c>
      <c r="E774" s="18" t="s">
        <v>6</v>
      </c>
      <c r="F774" s="19">
        <v>23.2</v>
      </c>
      <c r="G774" s="19">
        <f t="shared" si="83"/>
        <v>9.86</v>
      </c>
      <c r="H774" s="1">
        <f t="shared" si="84"/>
        <v>23.2</v>
      </c>
      <c r="I774" s="21">
        <v>18</v>
      </c>
    </row>
    <row r="775" spans="1:9" ht="14" x14ac:dyDescent="0.15">
      <c r="A775" s="22" t="s">
        <v>2167</v>
      </c>
      <c r="B775" s="33">
        <v>1</v>
      </c>
      <c r="C775" s="16" t="s">
        <v>6102</v>
      </c>
      <c r="D775" s="118" t="s">
        <v>28</v>
      </c>
      <c r="E775" s="18" t="s">
        <v>6</v>
      </c>
      <c r="F775" s="19">
        <v>86.85</v>
      </c>
      <c r="G775" s="19">
        <f t="shared" si="83"/>
        <v>36.911249999999995</v>
      </c>
      <c r="H775" s="1">
        <f t="shared" si="84"/>
        <v>86.85</v>
      </c>
      <c r="I775" s="21">
        <v>84</v>
      </c>
    </row>
    <row r="776" spans="1:9" ht="14" x14ac:dyDescent="0.15">
      <c r="A776" s="14" t="s">
        <v>2167</v>
      </c>
      <c r="B776" s="15">
        <v>1</v>
      </c>
      <c r="C776" s="16" t="s">
        <v>4501</v>
      </c>
      <c r="D776" s="17" t="str">
        <f t="shared" ref="D776:D792" si="85">VLOOKUP(RIGHT(A776,4),N:O,2,0)</f>
        <v>5lb</v>
      </c>
      <c r="E776" s="18" t="s">
        <v>6</v>
      </c>
      <c r="F776" s="19">
        <v>86.85</v>
      </c>
      <c r="G776" s="19">
        <f t="shared" si="83"/>
        <v>36.911249999999995</v>
      </c>
      <c r="H776" s="1">
        <f t="shared" si="84"/>
        <v>86.85</v>
      </c>
      <c r="I776" s="21">
        <v>84</v>
      </c>
    </row>
    <row r="777" spans="1:9" ht="14" x14ac:dyDescent="0.15">
      <c r="A777" s="14" t="s">
        <v>2160</v>
      </c>
      <c r="B777" s="15">
        <v>1</v>
      </c>
      <c r="C777" s="16" t="s">
        <v>4494</v>
      </c>
      <c r="D777" s="17" t="str">
        <f t="shared" si="85"/>
        <v>5oz</v>
      </c>
      <c r="E777" s="18" t="s">
        <v>6</v>
      </c>
      <c r="F777" s="19">
        <v>9.1999999999999993</v>
      </c>
      <c r="G777" s="19">
        <f t="shared" si="83"/>
        <v>3.9099999999999997</v>
      </c>
      <c r="H777" s="1">
        <f t="shared" si="84"/>
        <v>9.1999999999999993</v>
      </c>
      <c r="I777" s="21">
        <v>6</v>
      </c>
    </row>
    <row r="778" spans="1:9" ht="14" x14ac:dyDescent="0.15">
      <c r="A778" s="14" t="s">
        <v>2164</v>
      </c>
      <c r="B778" s="15">
        <v>1</v>
      </c>
      <c r="C778" s="16" t="s">
        <v>4498</v>
      </c>
      <c r="D778" s="17" t="str">
        <f t="shared" si="85"/>
        <v>1lb</v>
      </c>
      <c r="E778" s="18" t="s">
        <v>6</v>
      </c>
      <c r="F778" s="19">
        <v>23.2</v>
      </c>
      <c r="G778" s="19">
        <f t="shared" si="83"/>
        <v>9.86</v>
      </c>
      <c r="H778" s="1">
        <f t="shared" si="84"/>
        <v>23.2</v>
      </c>
      <c r="I778" s="21">
        <v>18</v>
      </c>
    </row>
    <row r="779" spans="1:9" ht="14" x14ac:dyDescent="0.15">
      <c r="A779" s="14" t="s">
        <v>2168</v>
      </c>
      <c r="B779" s="15">
        <v>1</v>
      </c>
      <c r="C779" s="16" t="s">
        <v>4502</v>
      </c>
      <c r="D779" s="17" t="str">
        <f t="shared" si="85"/>
        <v>5lb</v>
      </c>
      <c r="E779" s="18" t="s">
        <v>6</v>
      </c>
      <c r="F779" s="19">
        <v>86.85</v>
      </c>
      <c r="G779" s="19">
        <f t="shared" si="83"/>
        <v>36.911249999999995</v>
      </c>
      <c r="H779" s="1">
        <f t="shared" si="84"/>
        <v>86.85</v>
      </c>
      <c r="I779" s="21">
        <v>84</v>
      </c>
    </row>
    <row r="780" spans="1:9" ht="14" x14ac:dyDescent="0.15">
      <c r="A780" s="14" t="s">
        <v>2161</v>
      </c>
      <c r="B780" s="15">
        <v>1</v>
      </c>
      <c r="C780" s="16" t="s">
        <v>4495</v>
      </c>
      <c r="D780" s="17" t="str">
        <f t="shared" si="85"/>
        <v>5oz</v>
      </c>
      <c r="E780" s="18" t="s">
        <v>6</v>
      </c>
      <c r="F780" s="19">
        <v>9.1999999999999993</v>
      </c>
      <c r="G780" s="19">
        <f t="shared" si="83"/>
        <v>3.9099999999999997</v>
      </c>
      <c r="H780" s="1">
        <v>3.81</v>
      </c>
      <c r="I780" s="21">
        <v>6</v>
      </c>
    </row>
    <row r="781" spans="1:9" ht="14" x14ac:dyDescent="0.15">
      <c r="A781" s="14" t="s">
        <v>2165</v>
      </c>
      <c r="B781" s="15">
        <v>1</v>
      </c>
      <c r="C781" s="16" t="s">
        <v>4499</v>
      </c>
      <c r="D781" s="17" t="str">
        <f t="shared" si="85"/>
        <v>1lb</v>
      </c>
      <c r="E781" s="18" t="s">
        <v>6</v>
      </c>
      <c r="F781" s="19">
        <v>23.2</v>
      </c>
      <c r="G781" s="19">
        <f t="shared" si="83"/>
        <v>9.86</v>
      </c>
      <c r="H781" s="1">
        <f t="shared" ref="H781:H792" si="86">B781*F781</f>
        <v>23.2</v>
      </c>
      <c r="I781" s="21">
        <v>18</v>
      </c>
    </row>
    <row r="782" spans="1:9" ht="14" x14ac:dyDescent="0.15">
      <c r="A782" s="14" t="s">
        <v>2169</v>
      </c>
      <c r="B782" s="15">
        <v>1</v>
      </c>
      <c r="C782" s="16" t="s">
        <v>4503</v>
      </c>
      <c r="D782" s="17" t="str">
        <f t="shared" si="85"/>
        <v>5lb</v>
      </c>
      <c r="E782" s="18" t="s">
        <v>6</v>
      </c>
      <c r="F782" s="19">
        <v>86.85</v>
      </c>
      <c r="G782" s="19">
        <f t="shared" si="83"/>
        <v>36.911249999999995</v>
      </c>
      <c r="H782" s="1">
        <f t="shared" si="86"/>
        <v>86.85</v>
      </c>
      <c r="I782" s="21">
        <v>84</v>
      </c>
    </row>
    <row r="783" spans="1:9" ht="14" x14ac:dyDescent="0.15">
      <c r="A783" s="14" t="s">
        <v>2162</v>
      </c>
      <c r="B783" s="15">
        <v>1</v>
      </c>
      <c r="C783" s="16" t="s">
        <v>4496</v>
      </c>
      <c r="D783" s="17" t="str">
        <f t="shared" si="85"/>
        <v>5oz</v>
      </c>
      <c r="E783" s="18" t="s">
        <v>6</v>
      </c>
      <c r="F783" s="19">
        <v>10.85</v>
      </c>
      <c r="G783" s="19">
        <f t="shared" ref="G783:G792" si="87">F783*0.425</f>
        <v>4.6112500000000001</v>
      </c>
      <c r="H783" s="1">
        <f t="shared" si="86"/>
        <v>10.85</v>
      </c>
      <c r="I783" s="21">
        <v>6</v>
      </c>
    </row>
    <row r="784" spans="1:9" ht="14" x14ac:dyDescent="0.15">
      <c r="A784" s="14" t="s">
        <v>2166</v>
      </c>
      <c r="B784" s="15">
        <v>1</v>
      </c>
      <c r="C784" s="16" t="s">
        <v>4500</v>
      </c>
      <c r="D784" s="17" t="str">
        <f t="shared" si="85"/>
        <v>1lb</v>
      </c>
      <c r="E784" s="18" t="s">
        <v>6</v>
      </c>
      <c r="F784" s="19">
        <v>28.45</v>
      </c>
      <c r="G784" s="19">
        <f t="shared" si="87"/>
        <v>12.091249999999999</v>
      </c>
      <c r="H784" s="1">
        <f t="shared" si="86"/>
        <v>28.45</v>
      </c>
      <c r="I784" s="21">
        <v>18</v>
      </c>
    </row>
    <row r="785" spans="1:9" ht="14" x14ac:dyDescent="0.15">
      <c r="A785" s="14" t="s">
        <v>2170</v>
      </c>
      <c r="B785" s="15">
        <v>1</v>
      </c>
      <c r="C785" s="16" t="s">
        <v>4504</v>
      </c>
      <c r="D785" s="17" t="str">
        <f t="shared" si="85"/>
        <v>5lb</v>
      </c>
      <c r="E785" s="18" t="s">
        <v>6</v>
      </c>
      <c r="F785" s="19">
        <v>113.15</v>
      </c>
      <c r="G785" s="19">
        <f t="shared" si="87"/>
        <v>48.088750000000005</v>
      </c>
      <c r="H785" s="1">
        <f t="shared" si="86"/>
        <v>113.15</v>
      </c>
      <c r="I785" s="21">
        <v>84</v>
      </c>
    </row>
    <row r="786" spans="1:9" ht="14" x14ac:dyDescent="0.15">
      <c r="A786" s="14" t="s">
        <v>275</v>
      </c>
      <c r="B786" s="15">
        <v>1</v>
      </c>
      <c r="C786" s="16" t="s">
        <v>3439</v>
      </c>
      <c r="D786" s="17" t="str">
        <f t="shared" si="85"/>
        <v>10X10</v>
      </c>
      <c r="E786" s="18" t="s">
        <v>6</v>
      </c>
      <c r="F786" s="19">
        <v>19.5</v>
      </c>
      <c r="G786" s="19">
        <f t="shared" si="87"/>
        <v>8.2874999999999996</v>
      </c>
      <c r="H786" s="1">
        <f t="shared" si="86"/>
        <v>19.5</v>
      </c>
      <c r="I786" s="21">
        <v>18</v>
      </c>
    </row>
    <row r="787" spans="1:9" ht="14" x14ac:dyDescent="0.15">
      <c r="A787" s="14" t="s">
        <v>276</v>
      </c>
      <c r="B787" s="15">
        <v>1</v>
      </c>
      <c r="C787" s="16" t="s">
        <v>3439</v>
      </c>
      <c r="D787" s="17" t="str">
        <f t="shared" si="85"/>
        <v>FULL</v>
      </c>
      <c r="E787" s="18" t="s">
        <v>6</v>
      </c>
      <c r="F787" s="19">
        <v>112.65</v>
      </c>
      <c r="G787" s="19">
        <f t="shared" si="87"/>
        <v>47.876249999999999</v>
      </c>
      <c r="H787" s="1">
        <f t="shared" si="86"/>
        <v>112.65</v>
      </c>
      <c r="I787" s="26">
        <v>128</v>
      </c>
    </row>
    <row r="788" spans="1:9" ht="14" x14ac:dyDescent="0.15">
      <c r="A788" s="14" t="s">
        <v>277</v>
      </c>
      <c r="B788" s="15">
        <v>1</v>
      </c>
      <c r="C788" s="16" t="s">
        <v>3439</v>
      </c>
      <c r="D788" s="17" t="str">
        <f t="shared" si="85"/>
        <v>17x20</v>
      </c>
      <c r="E788" s="18" t="s">
        <v>6</v>
      </c>
      <c r="F788" s="19">
        <v>57.9</v>
      </c>
      <c r="G788" s="19">
        <f t="shared" si="87"/>
        <v>24.607499999999998</v>
      </c>
      <c r="H788" s="1">
        <f t="shared" si="86"/>
        <v>57.9</v>
      </c>
      <c r="I788" s="21">
        <v>64</v>
      </c>
    </row>
    <row r="789" spans="1:9" ht="14" x14ac:dyDescent="0.15">
      <c r="A789" s="14" t="s">
        <v>278</v>
      </c>
      <c r="B789" s="15">
        <v>1</v>
      </c>
      <c r="C789" s="16" t="s">
        <v>3440</v>
      </c>
      <c r="D789" s="17" t="str">
        <f t="shared" si="85"/>
        <v>10X10</v>
      </c>
      <c r="E789" s="18" t="s">
        <v>6</v>
      </c>
      <c r="F789" s="19">
        <v>26.55</v>
      </c>
      <c r="G789" s="19">
        <f t="shared" si="87"/>
        <v>11.28375</v>
      </c>
      <c r="H789" s="1">
        <f t="shared" si="86"/>
        <v>26.55</v>
      </c>
      <c r="I789" s="21">
        <v>12</v>
      </c>
    </row>
    <row r="790" spans="1:9" ht="14" x14ac:dyDescent="0.15">
      <c r="A790" s="14" t="s">
        <v>279</v>
      </c>
      <c r="B790" s="15">
        <v>1</v>
      </c>
      <c r="C790" s="16" t="s">
        <v>3440</v>
      </c>
      <c r="D790" s="17" t="str">
        <f t="shared" si="85"/>
        <v>17x20</v>
      </c>
      <c r="E790" s="18" t="s">
        <v>6</v>
      </c>
      <c r="F790" s="19">
        <v>67.900000000000006</v>
      </c>
      <c r="G790" s="19">
        <f t="shared" si="87"/>
        <v>28.857500000000002</v>
      </c>
      <c r="H790" s="1">
        <f t="shared" si="86"/>
        <v>67.900000000000006</v>
      </c>
      <c r="I790" s="21">
        <v>44</v>
      </c>
    </row>
    <row r="791" spans="1:9" ht="14" x14ac:dyDescent="0.15">
      <c r="A791" s="14" t="s">
        <v>1521</v>
      </c>
      <c r="B791" s="15">
        <v>1</v>
      </c>
      <c r="C791" s="16" t="s">
        <v>3937</v>
      </c>
      <c r="D791" s="17" t="str">
        <f t="shared" si="85"/>
        <v>Tube</v>
      </c>
      <c r="E791" s="18" t="s">
        <v>5700</v>
      </c>
      <c r="F791" s="19">
        <v>31.05</v>
      </c>
      <c r="G791" s="19">
        <f t="shared" si="87"/>
        <v>13.196249999999999</v>
      </c>
      <c r="H791" s="1">
        <f t="shared" si="86"/>
        <v>31.05</v>
      </c>
      <c r="I791" s="21">
        <v>4</v>
      </c>
    </row>
    <row r="792" spans="1:9" ht="14" x14ac:dyDescent="0.15">
      <c r="A792" s="14" t="s">
        <v>1522</v>
      </c>
      <c r="B792" s="15">
        <v>1</v>
      </c>
      <c r="C792" s="16" t="s">
        <v>3938</v>
      </c>
      <c r="D792" s="17" t="str">
        <f t="shared" si="85"/>
        <v>Tube</v>
      </c>
      <c r="E792" s="18" t="s">
        <v>5700</v>
      </c>
      <c r="F792" s="19">
        <v>31.05</v>
      </c>
      <c r="G792" s="19">
        <f t="shared" si="87"/>
        <v>13.196249999999999</v>
      </c>
      <c r="H792" s="1">
        <f t="shared" si="86"/>
        <v>31.05</v>
      </c>
      <c r="I792" s="21">
        <v>4</v>
      </c>
    </row>
    <row r="793" spans="1:9" x14ac:dyDescent="0.15">
      <c r="A793" s="51" t="s">
        <v>6602</v>
      </c>
      <c r="B793" s="33">
        <v>1</v>
      </c>
      <c r="C793" s="20" t="s">
        <v>6603</v>
      </c>
      <c r="D793" s="116" t="s">
        <v>5975</v>
      </c>
      <c r="F793" s="60">
        <v>2.5499999999999998</v>
      </c>
      <c r="G793" s="60">
        <v>2.4500000000000002</v>
      </c>
      <c r="H793" s="60">
        <f>F793</f>
        <v>2.5499999999999998</v>
      </c>
      <c r="I793" s="57">
        <v>1</v>
      </c>
    </row>
    <row r="794" spans="1:9" ht="14" x14ac:dyDescent="0.15">
      <c r="A794" s="14" t="s">
        <v>1669</v>
      </c>
      <c r="B794" s="15">
        <v>1</v>
      </c>
      <c r="C794" s="16" t="s">
        <v>6811</v>
      </c>
      <c r="D794" s="17" t="str">
        <f t="shared" ref="D794:D825" si="88">VLOOKUP(RIGHT(A794,4),N:O,2,0)</f>
        <v>1lb</v>
      </c>
      <c r="E794" s="18" t="s">
        <v>5704</v>
      </c>
      <c r="F794" s="19">
        <v>34.65</v>
      </c>
      <c r="G794" s="19">
        <f t="shared" ref="G794:G825" si="89">F794*0.425</f>
        <v>14.726249999999999</v>
      </c>
      <c r="H794" s="1">
        <f t="shared" ref="H794:H825" si="90">B794*F794</f>
        <v>34.65</v>
      </c>
      <c r="I794" s="21">
        <v>18</v>
      </c>
    </row>
    <row r="795" spans="1:9" ht="14" x14ac:dyDescent="0.15">
      <c r="A795" s="14" t="s">
        <v>2171</v>
      </c>
      <c r="B795" s="15">
        <v>1</v>
      </c>
      <c r="C795" s="16" t="s">
        <v>4505</v>
      </c>
      <c r="D795" s="17" t="str">
        <f t="shared" si="88"/>
        <v>5oz</v>
      </c>
      <c r="E795" s="18" t="s">
        <v>6</v>
      </c>
      <c r="F795" s="19">
        <v>9.1999999999999993</v>
      </c>
      <c r="G795" s="19">
        <f t="shared" si="89"/>
        <v>3.9099999999999997</v>
      </c>
      <c r="H795" s="1">
        <f t="shared" si="90"/>
        <v>9.1999999999999993</v>
      </c>
      <c r="I795" s="21">
        <v>6</v>
      </c>
    </row>
    <row r="796" spans="1:9" ht="14" x14ac:dyDescent="0.15">
      <c r="A796" s="14" t="s">
        <v>2175</v>
      </c>
      <c r="B796" s="15">
        <v>1</v>
      </c>
      <c r="C796" s="16" t="s">
        <v>4509</v>
      </c>
      <c r="D796" s="17" t="str">
        <f t="shared" si="88"/>
        <v>1lb</v>
      </c>
      <c r="E796" s="18" t="s">
        <v>6</v>
      </c>
      <c r="F796" s="19">
        <v>23.2</v>
      </c>
      <c r="G796" s="19">
        <f t="shared" si="89"/>
        <v>9.86</v>
      </c>
      <c r="H796" s="1">
        <f t="shared" si="90"/>
        <v>23.2</v>
      </c>
      <c r="I796" s="21">
        <v>18</v>
      </c>
    </row>
    <row r="797" spans="1:9" ht="14" x14ac:dyDescent="0.15">
      <c r="A797" s="14" t="s">
        <v>2179</v>
      </c>
      <c r="B797" s="15">
        <v>1</v>
      </c>
      <c r="C797" s="16" t="s">
        <v>4513</v>
      </c>
      <c r="D797" s="17" t="str">
        <f t="shared" si="88"/>
        <v>5lb</v>
      </c>
      <c r="E797" s="18" t="s">
        <v>6</v>
      </c>
      <c r="F797" s="19">
        <v>86.85</v>
      </c>
      <c r="G797" s="19">
        <f t="shared" si="89"/>
        <v>36.911249999999995</v>
      </c>
      <c r="H797" s="1">
        <f t="shared" si="90"/>
        <v>86.85</v>
      </c>
      <c r="I797" s="21">
        <v>84</v>
      </c>
    </row>
    <row r="798" spans="1:9" ht="14" x14ac:dyDescent="0.15">
      <c r="A798" s="14" t="s">
        <v>2172</v>
      </c>
      <c r="B798" s="15">
        <v>1</v>
      </c>
      <c r="C798" s="16" t="s">
        <v>4506</v>
      </c>
      <c r="D798" s="17" t="str">
        <f t="shared" si="88"/>
        <v>5oz</v>
      </c>
      <c r="E798" s="18" t="s">
        <v>6</v>
      </c>
      <c r="F798" s="19">
        <v>9.1999999999999993</v>
      </c>
      <c r="G798" s="19">
        <f t="shared" si="89"/>
        <v>3.9099999999999997</v>
      </c>
      <c r="H798" s="1">
        <f t="shared" si="90"/>
        <v>9.1999999999999993</v>
      </c>
      <c r="I798" s="21">
        <v>6</v>
      </c>
    </row>
    <row r="799" spans="1:9" ht="14" x14ac:dyDescent="0.15">
      <c r="A799" s="14" t="s">
        <v>2176</v>
      </c>
      <c r="B799" s="15">
        <v>1</v>
      </c>
      <c r="C799" s="16" t="s">
        <v>4510</v>
      </c>
      <c r="D799" s="17" t="str">
        <f t="shared" si="88"/>
        <v>1lb</v>
      </c>
      <c r="E799" s="18" t="s">
        <v>6</v>
      </c>
      <c r="F799" s="19">
        <v>23.2</v>
      </c>
      <c r="G799" s="19">
        <f t="shared" si="89"/>
        <v>9.86</v>
      </c>
      <c r="H799" s="1">
        <f t="shared" si="90"/>
        <v>23.2</v>
      </c>
      <c r="I799" s="21">
        <v>18</v>
      </c>
    </row>
    <row r="800" spans="1:9" ht="14" x14ac:dyDescent="0.15">
      <c r="A800" s="14" t="s">
        <v>2180</v>
      </c>
      <c r="B800" s="15">
        <v>1</v>
      </c>
      <c r="C800" s="16" t="s">
        <v>4514</v>
      </c>
      <c r="D800" s="17" t="str">
        <f t="shared" si="88"/>
        <v>5lb</v>
      </c>
      <c r="E800" s="18" t="s">
        <v>6</v>
      </c>
      <c r="F800" s="19">
        <v>86.85</v>
      </c>
      <c r="G800" s="19">
        <f t="shared" si="89"/>
        <v>36.911249999999995</v>
      </c>
      <c r="H800" s="1">
        <f t="shared" si="90"/>
        <v>86.85</v>
      </c>
      <c r="I800" s="21">
        <v>84</v>
      </c>
    </row>
    <row r="801" spans="1:9" ht="14" x14ac:dyDescent="0.15">
      <c r="A801" s="14" t="s">
        <v>2173</v>
      </c>
      <c r="B801" s="15">
        <v>1</v>
      </c>
      <c r="C801" s="16" t="s">
        <v>4507</v>
      </c>
      <c r="D801" s="17" t="str">
        <f t="shared" si="88"/>
        <v>5oz</v>
      </c>
      <c r="E801" s="18" t="s">
        <v>6</v>
      </c>
      <c r="F801" s="19">
        <v>9.1999999999999993</v>
      </c>
      <c r="G801" s="19">
        <f t="shared" si="89"/>
        <v>3.9099999999999997</v>
      </c>
      <c r="H801" s="1">
        <f t="shared" si="90"/>
        <v>9.1999999999999993</v>
      </c>
      <c r="I801" s="21">
        <v>6</v>
      </c>
    </row>
    <row r="802" spans="1:9" ht="14" x14ac:dyDescent="0.15">
      <c r="A802" s="14" t="s">
        <v>2177</v>
      </c>
      <c r="B802" s="15">
        <v>1</v>
      </c>
      <c r="C802" s="16" t="s">
        <v>4511</v>
      </c>
      <c r="D802" s="17" t="str">
        <f t="shared" si="88"/>
        <v>1lb</v>
      </c>
      <c r="E802" s="18" t="s">
        <v>6</v>
      </c>
      <c r="F802" s="19">
        <v>23.2</v>
      </c>
      <c r="G802" s="19">
        <f t="shared" si="89"/>
        <v>9.86</v>
      </c>
      <c r="H802" s="1">
        <f t="shared" si="90"/>
        <v>23.2</v>
      </c>
      <c r="I802" s="21">
        <v>18</v>
      </c>
    </row>
    <row r="803" spans="1:9" ht="14" x14ac:dyDescent="0.15">
      <c r="A803" s="14" t="s">
        <v>2181</v>
      </c>
      <c r="B803" s="15">
        <v>1</v>
      </c>
      <c r="C803" s="16" t="s">
        <v>4515</v>
      </c>
      <c r="D803" s="17" t="str">
        <f t="shared" si="88"/>
        <v>5lb</v>
      </c>
      <c r="E803" s="18" t="s">
        <v>6</v>
      </c>
      <c r="F803" s="19">
        <v>86.85</v>
      </c>
      <c r="G803" s="19">
        <f t="shared" si="89"/>
        <v>36.911249999999995</v>
      </c>
      <c r="H803" s="1">
        <f t="shared" si="90"/>
        <v>86.85</v>
      </c>
      <c r="I803" s="21">
        <v>84</v>
      </c>
    </row>
    <row r="804" spans="1:9" ht="14" x14ac:dyDescent="0.15">
      <c r="A804" s="14" t="s">
        <v>2174</v>
      </c>
      <c r="B804" s="15">
        <v>1</v>
      </c>
      <c r="C804" s="16" t="s">
        <v>4508</v>
      </c>
      <c r="D804" s="17" t="str">
        <f t="shared" si="88"/>
        <v>5oz</v>
      </c>
      <c r="E804" s="18" t="s">
        <v>6</v>
      </c>
      <c r="F804" s="19">
        <v>10.85</v>
      </c>
      <c r="G804" s="19">
        <f t="shared" si="89"/>
        <v>4.6112500000000001</v>
      </c>
      <c r="H804" s="1">
        <f t="shared" si="90"/>
        <v>10.85</v>
      </c>
      <c r="I804" s="21">
        <v>6</v>
      </c>
    </row>
    <row r="805" spans="1:9" ht="14" x14ac:dyDescent="0.15">
      <c r="A805" s="14" t="s">
        <v>2178</v>
      </c>
      <c r="B805" s="15">
        <v>1</v>
      </c>
      <c r="C805" s="16" t="s">
        <v>4512</v>
      </c>
      <c r="D805" s="17" t="str">
        <f t="shared" si="88"/>
        <v>1lb</v>
      </c>
      <c r="E805" s="18" t="s">
        <v>6</v>
      </c>
      <c r="F805" s="19">
        <v>28.45</v>
      </c>
      <c r="G805" s="19">
        <f t="shared" si="89"/>
        <v>12.091249999999999</v>
      </c>
      <c r="H805" s="1">
        <f t="shared" si="90"/>
        <v>28.45</v>
      </c>
      <c r="I805" s="21">
        <v>18</v>
      </c>
    </row>
    <row r="806" spans="1:9" ht="14" x14ac:dyDescent="0.15">
      <c r="A806" s="14" t="s">
        <v>2182</v>
      </c>
      <c r="B806" s="15">
        <v>1</v>
      </c>
      <c r="C806" s="16" t="s">
        <v>4516</v>
      </c>
      <c r="D806" s="17" t="str">
        <f t="shared" si="88"/>
        <v>5lb</v>
      </c>
      <c r="E806" s="18" t="s">
        <v>6</v>
      </c>
      <c r="F806" s="19">
        <v>113.15</v>
      </c>
      <c r="G806" s="19">
        <f t="shared" si="89"/>
        <v>48.088750000000005</v>
      </c>
      <c r="H806" s="1">
        <f t="shared" si="90"/>
        <v>113.15</v>
      </c>
      <c r="I806" s="21">
        <v>84</v>
      </c>
    </row>
    <row r="807" spans="1:9" ht="14" x14ac:dyDescent="0.15">
      <c r="A807" s="14" t="s">
        <v>280</v>
      </c>
      <c r="B807" s="15">
        <v>1</v>
      </c>
      <c r="C807" s="16" t="s">
        <v>3441</v>
      </c>
      <c r="D807" s="17" t="str">
        <f t="shared" si="88"/>
        <v>10X10</v>
      </c>
      <c r="E807" s="18" t="s">
        <v>6</v>
      </c>
      <c r="F807" s="19">
        <v>19.5</v>
      </c>
      <c r="G807" s="19">
        <f t="shared" si="89"/>
        <v>8.2874999999999996</v>
      </c>
      <c r="H807" s="1">
        <f t="shared" si="90"/>
        <v>19.5</v>
      </c>
      <c r="I807" s="21">
        <v>18</v>
      </c>
    </row>
    <row r="808" spans="1:9" ht="14" x14ac:dyDescent="0.15">
      <c r="A808" s="14" t="s">
        <v>281</v>
      </c>
      <c r="B808" s="15">
        <v>1</v>
      </c>
      <c r="C808" s="16" t="s">
        <v>3441</v>
      </c>
      <c r="D808" s="17" t="str">
        <f t="shared" si="88"/>
        <v>FULL</v>
      </c>
      <c r="E808" s="18" t="s">
        <v>6</v>
      </c>
      <c r="F808" s="19">
        <v>112.65</v>
      </c>
      <c r="G808" s="19">
        <f t="shared" si="89"/>
        <v>47.876249999999999</v>
      </c>
      <c r="H808" s="1">
        <f t="shared" si="90"/>
        <v>112.65</v>
      </c>
      <c r="I808" s="26">
        <v>128</v>
      </c>
    </row>
    <row r="809" spans="1:9" ht="14" x14ac:dyDescent="0.15">
      <c r="A809" s="14" t="s">
        <v>282</v>
      </c>
      <c r="B809" s="15">
        <v>1</v>
      </c>
      <c r="C809" s="16" t="s">
        <v>3441</v>
      </c>
      <c r="D809" s="17" t="str">
        <f t="shared" si="88"/>
        <v>17x20</v>
      </c>
      <c r="E809" s="18" t="s">
        <v>6</v>
      </c>
      <c r="F809" s="19">
        <v>57.9</v>
      </c>
      <c r="G809" s="19">
        <f t="shared" si="89"/>
        <v>24.607499999999998</v>
      </c>
      <c r="H809" s="1">
        <f t="shared" si="90"/>
        <v>57.9</v>
      </c>
      <c r="I809" s="21">
        <v>64</v>
      </c>
    </row>
    <row r="810" spans="1:9" ht="14" x14ac:dyDescent="0.15">
      <c r="A810" s="14" t="s">
        <v>283</v>
      </c>
      <c r="B810" s="15">
        <v>1</v>
      </c>
      <c r="C810" s="16" t="s">
        <v>3442</v>
      </c>
      <c r="D810" s="17" t="str">
        <f t="shared" si="88"/>
        <v>10X10</v>
      </c>
      <c r="E810" s="18" t="s">
        <v>6</v>
      </c>
      <c r="F810" s="19">
        <v>26.55</v>
      </c>
      <c r="G810" s="19">
        <f t="shared" si="89"/>
        <v>11.28375</v>
      </c>
      <c r="H810" s="1">
        <f t="shared" si="90"/>
        <v>26.55</v>
      </c>
      <c r="I810" s="21">
        <v>12</v>
      </c>
    </row>
    <row r="811" spans="1:9" ht="14" x14ac:dyDescent="0.15">
      <c r="A811" s="14" t="s">
        <v>284</v>
      </c>
      <c r="B811" s="15">
        <v>1</v>
      </c>
      <c r="C811" s="16" t="s">
        <v>3442</v>
      </c>
      <c r="D811" s="17" t="str">
        <f t="shared" si="88"/>
        <v>17x20</v>
      </c>
      <c r="E811" s="18" t="s">
        <v>6</v>
      </c>
      <c r="F811" s="19">
        <v>67.900000000000006</v>
      </c>
      <c r="G811" s="19">
        <f t="shared" si="89"/>
        <v>28.857500000000002</v>
      </c>
      <c r="H811" s="1">
        <f t="shared" si="90"/>
        <v>67.900000000000006</v>
      </c>
      <c r="I811" s="21">
        <v>44</v>
      </c>
    </row>
    <row r="812" spans="1:9" ht="14" x14ac:dyDescent="0.15">
      <c r="A812" s="14" t="s">
        <v>2183</v>
      </c>
      <c r="B812" s="15">
        <v>1</v>
      </c>
      <c r="C812" s="16" t="s">
        <v>4517</v>
      </c>
      <c r="D812" s="17" t="str">
        <f t="shared" si="88"/>
        <v>5oz</v>
      </c>
      <c r="E812" s="18" t="s">
        <v>6</v>
      </c>
      <c r="F812" s="19">
        <v>9.1999999999999993</v>
      </c>
      <c r="G812" s="19">
        <f t="shared" si="89"/>
        <v>3.9099999999999997</v>
      </c>
      <c r="H812" s="1">
        <f t="shared" si="90"/>
        <v>9.1999999999999993</v>
      </c>
      <c r="I812" s="21">
        <v>6</v>
      </c>
    </row>
    <row r="813" spans="1:9" ht="14" x14ac:dyDescent="0.15">
      <c r="A813" s="14" t="s">
        <v>2187</v>
      </c>
      <c r="B813" s="15">
        <v>1</v>
      </c>
      <c r="C813" s="16" t="s">
        <v>4521</v>
      </c>
      <c r="D813" s="17" t="str">
        <f t="shared" si="88"/>
        <v>1lb</v>
      </c>
      <c r="E813" s="18" t="s">
        <v>6</v>
      </c>
      <c r="F813" s="19">
        <v>23.2</v>
      </c>
      <c r="G813" s="19">
        <f t="shared" si="89"/>
        <v>9.86</v>
      </c>
      <c r="H813" s="1">
        <f t="shared" si="90"/>
        <v>23.2</v>
      </c>
      <c r="I813" s="21">
        <v>18</v>
      </c>
    </row>
    <row r="814" spans="1:9" ht="14" x14ac:dyDescent="0.15">
      <c r="A814" s="14" t="s">
        <v>2191</v>
      </c>
      <c r="B814" s="15">
        <v>1</v>
      </c>
      <c r="C814" s="16" t="s">
        <v>4525</v>
      </c>
      <c r="D814" s="17" t="str">
        <f t="shared" si="88"/>
        <v>5lb</v>
      </c>
      <c r="E814" s="18" t="s">
        <v>6</v>
      </c>
      <c r="F814" s="19">
        <v>86.85</v>
      </c>
      <c r="G814" s="19">
        <f t="shared" si="89"/>
        <v>36.911249999999995</v>
      </c>
      <c r="H814" s="1">
        <f t="shared" si="90"/>
        <v>86.85</v>
      </c>
      <c r="I814" s="21">
        <v>84</v>
      </c>
    </row>
    <row r="815" spans="1:9" ht="14" x14ac:dyDescent="0.15">
      <c r="A815" s="14" t="s">
        <v>2184</v>
      </c>
      <c r="B815" s="15">
        <v>1</v>
      </c>
      <c r="C815" s="16" t="s">
        <v>4518</v>
      </c>
      <c r="D815" s="17" t="str">
        <f t="shared" si="88"/>
        <v>5oz</v>
      </c>
      <c r="E815" s="18" t="s">
        <v>6</v>
      </c>
      <c r="F815" s="19">
        <v>9.1999999999999993</v>
      </c>
      <c r="G815" s="19">
        <f t="shared" si="89"/>
        <v>3.9099999999999997</v>
      </c>
      <c r="H815" s="1">
        <f t="shared" si="90"/>
        <v>9.1999999999999993</v>
      </c>
      <c r="I815" s="21">
        <v>6</v>
      </c>
    </row>
    <row r="816" spans="1:9" ht="14" x14ac:dyDescent="0.15">
      <c r="A816" s="14" t="s">
        <v>2188</v>
      </c>
      <c r="B816" s="15">
        <v>1</v>
      </c>
      <c r="C816" s="16" t="s">
        <v>4522</v>
      </c>
      <c r="D816" s="17" t="str">
        <f t="shared" si="88"/>
        <v>1lb</v>
      </c>
      <c r="E816" s="18" t="s">
        <v>6</v>
      </c>
      <c r="F816" s="19">
        <v>23.2</v>
      </c>
      <c r="G816" s="19">
        <f t="shared" si="89"/>
        <v>9.86</v>
      </c>
      <c r="H816" s="1">
        <f t="shared" si="90"/>
        <v>23.2</v>
      </c>
      <c r="I816" s="21">
        <v>18</v>
      </c>
    </row>
    <row r="817" spans="1:9" ht="14" x14ac:dyDescent="0.15">
      <c r="A817" s="14" t="s">
        <v>2192</v>
      </c>
      <c r="B817" s="15">
        <v>1</v>
      </c>
      <c r="C817" s="16" t="s">
        <v>4526</v>
      </c>
      <c r="D817" s="17" t="str">
        <f t="shared" si="88"/>
        <v>5lb</v>
      </c>
      <c r="E817" s="18" t="s">
        <v>6</v>
      </c>
      <c r="F817" s="19">
        <v>86.85</v>
      </c>
      <c r="G817" s="19">
        <f t="shared" si="89"/>
        <v>36.911249999999995</v>
      </c>
      <c r="H817" s="1">
        <f t="shared" si="90"/>
        <v>86.85</v>
      </c>
      <c r="I817" s="21">
        <v>84</v>
      </c>
    </row>
    <row r="818" spans="1:9" ht="14" x14ac:dyDescent="0.15">
      <c r="A818" s="14" t="s">
        <v>2185</v>
      </c>
      <c r="B818" s="15">
        <v>1</v>
      </c>
      <c r="C818" s="16" t="s">
        <v>4519</v>
      </c>
      <c r="D818" s="17" t="str">
        <f t="shared" si="88"/>
        <v>5oz</v>
      </c>
      <c r="E818" s="18" t="s">
        <v>6</v>
      </c>
      <c r="F818" s="19">
        <v>9.1999999999999993</v>
      </c>
      <c r="G818" s="19">
        <f t="shared" si="89"/>
        <v>3.9099999999999997</v>
      </c>
      <c r="H818" s="1">
        <f t="shared" si="90"/>
        <v>9.1999999999999993</v>
      </c>
      <c r="I818" s="21">
        <v>6</v>
      </c>
    </row>
    <row r="819" spans="1:9" ht="14" x14ac:dyDescent="0.15">
      <c r="A819" s="14" t="s">
        <v>2189</v>
      </c>
      <c r="B819" s="15">
        <v>1</v>
      </c>
      <c r="C819" s="16" t="s">
        <v>4523</v>
      </c>
      <c r="D819" s="17" t="str">
        <f t="shared" si="88"/>
        <v>1lb</v>
      </c>
      <c r="E819" s="18" t="s">
        <v>6</v>
      </c>
      <c r="F819" s="19">
        <v>23.2</v>
      </c>
      <c r="G819" s="19">
        <f t="shared" si="89"/>
        <v>9.86</v>
      </c>
      <c r="H819" s="1">
        <f t="shared" si="90"/>
        <v>23.2</v>
      </c>
      <c r="I819" s="21">
        <v>18</v>
      </c>
    </row>
    <row r="820" spans="1:9" ht="14" x14ac:dyDescent="0.15">
      <c r="A820" s="14" t="s">
        <v>2193</v>
      </c>
      <c r="B820" s="15">
        <v>1</v>
      </c>
      <c r="C820" s="16" t="s">
        <v>4527</v>
      </c>
      <c r="D820" s="17" t="str">
        <f t="shared" si="88"/>
        <v>5lb</v>
      </c>
      <c r="E820" s="18" t="s">
        <v>6</v>
      </c>
      <c r="F820" s="19">
        <v>86.85</v>
      </c>
      <c r="G820" s="19">
        <f t="shared" si="89"/>
        <v>36.911249999999995</v>
      </c>
      <c r="H820" s="1">
        <f t="shared" si="90"/>
        <v>86.85</v>
      </c>
      <c r="I820" s="21">
        <v>84</v>
      </c>
    </row>
    <row r="821" spans="1:9" ht="14" x14ac:dyDescent="0.15">
      <c r="A821" s="14" t="s">
        <v>2186</v>
      </c>
      <c r="B821" s="15">
        <v>1</v>
      </c>
      <c r="C821" s="16" t="s">
        <v>4520</v>
      </c>
      <c r="D821" s="17" t="str">
        <f t="shared" si="88"/>
        <v>5oz</v>
      </c>
      <c r="E821" s="18" t="s">
        <v>6</v>
      </c>
      <c r="F821" s="19">
        <v>10.85</v>
      </c>
      <c r="G821" s="19">
        <f t="shared" si="89"/>
        <v>4.6112500000000001</v>
      </c>
      <c r="H821" s="1">
        <f t="shared" si="90"/>
        <v>10.85</v>
      </c>
      <c r="I821" s="21">
        <v>6</v>
      </c>
    </row>
    <row r="822" spans="1:9" ht="14" x14ac:dyDescent="0.15">
      <c r="A822" s="14" t="s">
        <v>2190</v>
      </c>
      <c r="B822" s="15">
        <v>1</v>
      </c>
      <c r="C822" s="16" t="s">
        <v>4524</v>
      </c>
      <c r="D822" s="17" t="str">
        <f t="shared" si="88"/>
        <v>1lb</v>
      </c>
      <c r="E822" s="18" t="s">
        <v>6</v>
      </c>
      <c r="F822" s="19">
        <v>28.45</v>
      </c>
      <c r="G822" s="19">
        <f t="shared" si="89"/>
        <v>12.091249999999999</v>
      </c>
      <c r="H822" s="1">
        <f t="shared" si="90"/>
        <v>28.45</v>
      </c>
      <c r="I822" s="21">
        <v>18</v>
      </c>
    </row>
    <row r="823" spans="1:9" ht="14" x14ac:dyDescent="0.15">
      <c r="A823" s="14" t="s">
        <v>2194</v>
      </c>
      <c r="B823" s="15">
        <v>1</v>
      </c>
      <c r="C823" s="16" t="s">
        <v>4528</v>
      </c>
      <c r="D823" s="17" t="str">
        <f t="shared" si="88"/>
        <v>5lb</v>
      </c>
      <c r="E823" s="18" t="s">
        <v>6</v>
      </c>
      <c r="F823" s="19">
        <v>113.15</v>
      </c>
      <c r="G823" s="19">
        <f t="shared" si="89"/>
        <v>48.088750000000005</v>
      </c>
      <c r="H823" s="1">
        <f t="shared" si="90"/>
        <v>113.15</v>
      </c>
      <c r="I823" s="21">
        <v>84</v>
      </c>
    </row>
    <row r="824" spans="1:9" ht="14" x14ac:dyDescent="0.15">
      <c r="A824" s="14" t="s">
        <v>285</v>
      </c>
      <c r="B824" s="15">
        <v>1</v>
      </c>
      <c r="C824" s="16" t="s">
        <v>3443</v>
      </c>
      <c r="D824" s="17" t="str">
        <f t="shared" si="88"/>
        <v>10X10</v>
      </c>
      <c r="E824" s="18" t="s">
        <v>6</v>
      </c>
      <c r="F824" s="19">
        <v>19.5</v>
      </c>
      <c r="G824" s="19">
        <f t="shared" si="89"/>
        <v>8.2874999999999996</v>
      </c>
      <c r="H824" s="1">
        <f t="shared" si="90"/>
        <v>19.5</v>
      </c>
      <c r="I824" s="21">
        <v>18</v>
      </c>
    </row>
    <row r="825" spans="1:9" ht="14" x14ac:dyDescent="0.15">
      <c r="A825" s="14" t="s">
        <v>286</v>
      </c>
      <c r="B825" s="15">
        <v>1</v>
      </c>
      <c r="C825" s="16" t="s">
        <v>3443</v>
      </c>
      <c r="D825" s="17" t="str">
        <f t="shared" si="88"/>
        <v>FULL</v>
      </c>
      <c r="E825" s="18" t="s">
        <v>6</v>
      </c>
      <c r="F825" s="19">
        <v>112.65</v>
      </c>
      <c r="G825" s="19">
        <f t="shared" si="89"/>
        <v>47.876249999999999</v>
      </c>
      <c r="H825" s="1">
        <f t="shared" si="90"/>
        <v>112.65</v>
      </c>
      <c r="I825" s="26">
        <v>128</v>
      </c>
    </row>
    <row r="826" spans="1:9" ht="14" x14ac:dyDescent="0.15">
      <c r="A826" s="14" t="s">
        <v>287</v>
      </c>
      <c r="B826" s="15">
        <v>1</v>
      </c>
      <c r="C826" s="16" t="s">
        <v>3443</v>
      </c>
      <c r="D826" s="17" t="str">
        <f t="shared" ref="D826:D857" si="91">VLOOKUP(RIGHT(A826,4),N:O,2,0)</f>
        <v>17x20</v>
      </c>
      <c r="E826" s="18" t="s">
        <v>6</v>
      </c>
      <c r="F826" s="19">
        <v>57.9</v>
      </c>
      <c r="G826" s="19">
        <f t="shared" ref="G826:G857" si="92">F826*0.425</f>
        <v>24.607499999999998</v>
      </c>
      <c r="H826" s="1">
        <f t="shared" ref="H826:H857" si="93">B826*F826</f>
        <v>57.9</v>
      </c>
      <c r="I826" s="21">
        <v>64</v>
      </c>
    </row>
    <row r="827" spans="1:9" ht="14" x14ac:dyDescent="0.15">
      <c r="A827" s="14" t="s">
        <v>288</v>
      </c>
      <c r="B827" s="15">
        <v>1</v>
      </c>
      <c r="C827" s="16" t="s">
        <v>3444</v>
      </c>
      <c r="D827" s="17" t="str">
        <f t="shared" si="91"/>
        <v>10X10</v>
      </c>
      <c r="E827" s="18" t="s">
        <v>6</v>
      </c>
      <c r="F827" s="19">
        <v>23.5</v>
      </c>
      <c r="G827" s="19">
        <f t="shared" si="92"/>
        <v>9.9874999999999989</v>
      </c>
      <c r="H827" s="1">
        <f t="shared" si="93"/>
        <v>23.5</v>
      </c>
      <c r="I827" s="21">
        <v>12</v>
      </c>
    </row>
    <row r="828" spans="1:9" s="62" customFormat="1" ht="14" x14ac:dyDescent="0.15">
      <c r="A828" s="14" t="s">
        <v>289</v>
      </c>
      <c r="B828" s="15">
        <v>1</v>
      </c>
      <c r="C828" s="16" t="s">
        <v>3444</v>
      </c>
      <c r="D828" s="17" t="str">
        <f t="shared" si="91"/>
        <v>17x20</v>
      </c>
      <c r="E828" s="18" t="s">
        <v>6</v>
      </c>
      <c r="F828" s="19">
        <v>67.900000000000006</v>
      </c>
      <c r="G828" s="19">
        <f t="shared" si="92"/>
        <v>28.857500000000002</v>
      </c>
      <c r="H828" s="1">
        <f t="shared" si="93"/>
        <v>67.900000000000006</v>
      </c>
      <c r="I828" s="21">
        <v>44</v>
      </c>
    </row>
    <row r="829" spans="1:9" ht="14" x14ac:dyDescent="0.15">
      <c r="A829" s="14" t="s">
        <v>2195</v>
      </c>
      <c r="B829" s="15">
        <v>1</v>
      </c>
      <c r="C829" s="16" t="s">
        <v>4529</v>
      </c>
      <c r="D829" s="17" t="str">
        <f t="shared" si="91"/>
        <v>5oz</v>
      </c>
      <c r="E829" s="18" t="s">
        <v>6</v>
      </c>
      <c r="F829" s="19">
        <v>9.1999999999999993</v>
      </c>
      <c r="G829" s="19">
        <f t="shared" si="92"/>
        <v>3.9099999999999997</v>
      </c>
      <c r="H829" s="1">
        <f t="shared" si="93"/>
        <v>9.1999999999999993</v>
      </c>
      <c r="I829" s="21">
        <v>6</v>
      </c>
    </row>
    <row r="830" spans="1:9" ht="14" x14ac:dyDescent="0.15">
      <c r="A830" s="14" t="s">
        <v>2199</v>
      </c>
      <c r="B830" s="15">
        <v>1</v>
      </c>
      <c r="C830" s="16" t="s">
        <v>4533</v>
      </c>
      <c r="D830" s="17" t="str">
        <f t="shared" si="91"/>
        <v>1lb</v>
      </c>
      <c r="E830" s="18" t="s">
        <v>6</v>
      </c>
      <c r="F830" s="19">
        <v>23.2</v>
      </c>
      <c r="G830" s="19">
        <f t="shared" si="92"/>
        <v>9.86</v>
      </c>
      <c r="H830" s="1">
        <f t="shared" si="93"/>
        <v>23.2</v>
      </c>
      <c r="I830" s="21">
        <v>18</v>
      </c>
    </row>
    <row r="831" spans="1:9" ht="14" x14ac:dyDescent="0.15">
      <c r="A831" s="14" t="s">
        <v>2203</v>
      </c>
      <c r="B831" s="15">
        <v>1</v>
      </c>
      <c r="C831" s="16" t="s">
        <v>4537</v>
      </c>
      <c r="D831" s="17" t="str">
        <f t="shared" si="91"/>
        <v>5lb</v>
      </c>
      <c r="E831" s="18" t="s">
        <v>6</v>
      </c>
      <c r="F831" s="19">
        <v>86.85</v>
      </c>
      <c r="G831" s="19">
        <f t="shared" si="92"/>
        <v>36.911249999999995</v>
      </c>
      <c r="H831" s="1">
        <f t="shared" si="93"/>
        <v>86.85</v>
      </c>
      <c r="I831" s="21">
        <v>84</v>
      </c>
    </row>
    <row r="832" spans="1:9" ht="14" x14ac:dyDescent="0.15">
      <c r="A832" s="14" t="s">
        <v>2196</v>
      </c>
      <c r="B832" s="15">
        <v>1</v>
      </c>
      <c r="C832" s="16" t="s">
        <v>4530</v>
      </c>
      <c r="D832" s="17" t="str">
        <f t="shared" si="91"/>
        <v>5oz</v>
      </c>
      <c r="E832" s="18" t="s">
        <v>6</v>
      </c>
      <c r="F832" s="19">
        <v>9.1999999999999993</v>
      </c>
      <c r="G832" s="19">
        <f t="shared" si="92"/>
        <v>3.9099999999999997</v>
      </c>
      <c r="H832" s="1">
        <f t="shared" si="93"/>
        <v>9.1999999999999993</v>
      </c>
      <c r="I832" s="21">
        <v>6</v>
      </c>
    </row>
    <row r="833" spans="1:9" ht="14" x14ac:dyDescent="0.15">
      <c r="A833" s="14" t="s">
        <v>2200</v>
      </c>
      <c r="B833" s="15">
        <v>1</v>
      </c>
      <c r="C833" s="16" t="s">
        <v>4534</v>
      </c>
      <c r="D833" s="17" t="str">
        <f t="shared" si="91"/>
        <v>1lb</v>
      </c>
      <c r="E833" s="18" t="s">
        <v>6</v>
      </c>
      <c r="F833" s="19">
        <v>23.2</v>
      </c>
      <c r="G833" s="19">
        <f t="shared" si="92"/>
        <v>9.86</v>
      </c>
      <c r="H833" s="1">
        <f t="shared" si="93"/>
        <v>23.2</v>
      </c>
      <c r="I833" s="21">
        <v>18</v>
      </c>
    </row>
    <row r="834" spans="1:9" ht="14" x14ac:dyDescent="0.15">
      <c r="A834" s="14" t="s">
        <v>2204</v>
      </c>
      <c r="B834" s="15">
        <v>1</v>
      </c>
      <c r="C834" s="16" t="s">
        <v>4538</v>
      </c>
      <c r="D834" s="17" t="str">
        <f t="shared" si="91"/>
        <v>5lb</v>
      </c>
      <c r="E834" s="18" t="s">
        <v>6</v>
      </c>
      <c r="F834" s="19">
        <v>86.85</v>
      </c>
      <c r="G834" s="19">
        <f t="shared" si="92"/>
        <v>36.911249999999995</v>
      </c>
      <c r="H834" s="1">
        <f t="shared" si="93"/>
        <v>86.85</v>
      </c>
      <c r="I834" s="21">
        <v>84</v>
      </c>
    </row>
    <row r="835" spans="1:9" ht="14" x14ac:dyDescent="0.15">
      <c r="A835" s="14" t="s">
        <v>2197</v>
      </c>
      <c r="B835" s="15">
        <v>1</v>
      </c>
      <c r="C835" s="16" t="s">
        <v>4531</v>
      </c>
      <c r="D835" s="17" t="str">
        <f t="shared" si="91"/>
        <v>5oz</v>
      </c>
      <c r="E835" s="18" t="s">
        <v>6</v>
      </c>
      <c r="F835" s="19">
        <v>9.1999999999999993</v>
      </c>
      <c r="G835" s="19">
        <f t="shared" si="92"/>
        <v>3.9099999999999997</v>
      </c>
      <c r="H835" s="1">
        <f t="shared" si="93"/>
        <v>9.1999999999999993</v>
      </c>
      <c r="I835" s="21">
        <v>6</v>
      </c>
    </row>
    <row r="836" spans="1:9" ht="14" x14ac:dyDescent="0.15">
      <c r="A836" s="14" t="s">
        <v>2201</v>
      </c>
      <c r="B836" s="15">
        <v>1</v>
      </c>
      <c r="C836" s="16" t="s">
        <v>4535</v>
      </c>
      <c r="D836" s="17" t="str">
        <f t="shared" si="91"/>
        <v>1lb</v>
      </c>
      <c r="E836" s="18" t="s">
        <v>6</v>
      </c>
      <c r="F836" s="19">
        <v>23.2</v>
      </c>
      <c r="G836" s="19">
        <f t="shared" si="92"/>
        <v>9.86</v>
      </c>
      <c r="H836" s="1">
        <f t="shared" si="93"/>
        <v>23.2</v>
      </c>
      <c r="I836" s="21">
        <v>18</v>
      </c>
    </row>
    <row r="837" spans="1:9" ht="14" x14ac:dyDescent="0.15">
      <c r="A837" s="14" t="s">
        <v>2205</v>
      </c>
      <c r="B837" s="15">
        <v>1</v>
      </c>
      <c r="C837" s="16" t="s">
        <v>4539</v>
      </c>
      <c r="D837" s="17" t="str">
        <f t="shared" si="91"/>
        <v>5lb</v>
      </c>
      <c r="E837" s="18" t="s">
        <v>6</v>
      </c>
      <c r="F837" s="19">
        <v>86.85</v>
      </c>
      <c r="G837" s="19">
        <f t="shared" si="92"/>
        <v>36.911249999999995</v>
      </c>
      <c r="H837" s="1">
        <f t="shared" si="93"/>
        <v>86.85</v>
      </c>
      <c r="I837" s="21">
        <v>84</v>
      </c>
    </row>
    <row r="838" spans="1:9" ht="14" x14ac:dyDescent="0.15">
      <c r="A838" s="14" t="s">
        <v>2198</v>
      </c>
      <c r="B838" s="15">
        <v>1</v>
      </c>
      <c r="C838" s="16" t="s">
        <v>4532</v>
      </c>
      <c r="D838" s="17" t="str">
        <f t="shared" si="91"/>
        <v>5oz</v>
      </c>
      <c r="E838" s="18" t="s">
        <v>6</v>
      </c>
      <c r="F838" s="19">
        <v>10.85</v>
      </c>
      <c r="G838" s="19">
        <f t="shared" si="92"/>
        <v>4.6112500000000001</v>
      </c>
      <c r="H838" s="1">
        <f t="shared" si="93"/>
        <v>10.85</v>
      </c>
      <c r="I838" s="21">
        <v>6</v>
      </c>
    </row>
    <row r="839" spans="1:9" ht="14" x14ac:dyDescent="0.15">
      <c r="A839" s="14" t="s">
        <v>2202</v>
      </c>
      <c r="B839" s="15">
        <v>1</v>
      </c>
      <c r="C839" s="16" t="s">
        <v>4536</v>
      </c>
      <c r="D839" s="17" t="str">
        <f t="shared" si="91"/>
        <v>1lb</v>
      </c>
      <c r="E839" s="18" t="s">
        <v>6</v>
      </c>
      <c r="F839" s="19">
        <v>28.45</v>
      </c>
      <c r="G839" s="19">
        <f t="shared" si="92"/>
        <v>12.091249999999999</v>
      </c>
      <c r="H839" s="1">
        <f t="shared" si="93"/>
        <v>28.45</v>
      </c>
      <c r="I839" s="21">
        <v>18</v>
      </c>
    </row>
    <row r="840" spans="1:9" ht="14" x14ac:dyDescent="0.15">
      <c r="A840" s="14" t="s">
        <v>2206</v>
      </c>
      <c r="B840" s="15">
        <v>1</v>
      </c>
      <c r="C840" s="16" t="s">
        <v>4540</v>
      </c>
      <c r="D840" s="17" t="str">
        <f t="shared" si="91"/>
        <v>5lb</v>
      </c>
      <c r="E840" s="18" t="s">
        <v>6</v>
      </c>
      <c r="F840" s="19">
        <v>113.15</v>
      </c>
      <c r="G840" s="19">
        <f t="shared" si="92"/>
        <v>48.088750000000005</v>
      </c>
      <c r="H840" s="1">
        <f t="shared" si="93"/>
        <v>113.15</v>
      </c>
      <c r="I840" s="21">
        <v>84</v>
      </c>
    </row>
    <row r="841" spans="1:9" ht="14" x14ac:dyDescent="0.15">
      <c r="A841" s="14" t="s">
        <v>290</v>
      </c>
      <c r="B841" s="15">
        <v>1</v>
      </c>
      <c r="C841" s="16" t="s">
        <v>3445</v>
      </c>
      <c r="D841" s="17" t="str">
        <f t="shared" si="91"/>
        <v>10X10</v>
      </c>
      <c r="E841" s="18" t="s">
        <v>6</v>
      </c>
      <c r="F841" s="19">
        <v>19.5</v>
      </c>
      <c r="G841" s="19">
        <f t="shared" si="92"/>
        <v>8.2874999999999996</v>
      </c>
      <c r="H841" s="1">
        <f t="shared" si="93"/>
        <v>19.5</v>
      </c>
      <c r="I841" s="21">
        <v>18</v>
      </c>
    </row>
    <row r="842" spans="1:9" ht="14" x14ac:dyDescent="0.15">
      <c r="A842" s="14" t="s">
        <v>291</v>
      </c>
      <c r="B842" s="15">
        <v>1</v>
      </c>
      <c r="C842" s="16" t="s">
        <v>3445</v>
      </c>
      <c r="D842" s="17" t="str">
        <f t="shared" si="91"/>
        <v>FULL</v>
      </c>
      <c r="E842" s="18" t="s">
        <v>6</v>
      </c>
      <c r="F842" s="19">
        <v>112.65</v>
      </c>
      <c r="G842" s="19">
        <f t="shared" si="92"/>
        <v>47.876249999999999</v>
      </c>
      <c r="H842" s="1">
        <f t="shared" si="93"/>
        <v>112.65</v>
      </c>
      <c r="I842" s="26">
        <v>128</v>
      </c>
    </row>
    <row r="843" spans="1:9" ht="14" x14ac:dyDescent="0.15">
      <c r="A843" s="14" t="s">
        <v>292</v>
      </c>
      <c r="B843" s="15">
        <v>1</v>
      </c>
      <c r="C843" s="16" t="s">
        <v>3445</v>
      </c>
      <c r="D843" s="17" t="str">
        <f t="shared" si="91"/>
        <v>17x20</v>
      </c>
      <c r="E843" s="18" t="s">
        <v>6</v>
      </c>
      <c r="F843" s="19">
        <v>57.9</v>
      </c>
      <c r="G843" s="19">
        <f t="shared" si="92"/>
        <v>24.607499999999998</v>
      </c>
      <c r="H843" s="1">
        <f t="shared" si="93"/>
        <v>57.9</v>
      </c>
      <c r="I843" s="21">
        <v>64</v>
      </c>
    </row>
    <row r="844" spans="1:9" ht="14" x14ac:dyDescent="0.15">
      <c r="A844" s="14" t="s">
        <v>293</v>
      </c>
      <c r="B844" s="15">
        <v>1</v>
      </c>
      <c r="C844" s="16" t="s">
        <v>3446</v>
      </c>
      <c r="D844" s="17" t="str">
        <f t="shared" si="91"/>
        <v>10X10</v>
      </c>
      <c r="E844" s="18" t="s">
        <v>6</v>
      </c>
      <c r="F844" s="19">
        <v>26.55</v>
      </c>
      <c r="G844" s="19">
        <f t="shared" si="92"/>
        <v>11.28375</v>
      </c>
      <c r="H844" s="1">
        <f t="shared" si="93"/>
        <v>26.55</v>
      </c>
      <c r="I844" s="21">
        <v>12</v>
      </c>
    </row>
    <row r="845" spans="1:9" ht="14" x14ac:dyDescent="0.15">
      <c r="A845" s="14" t="s">
        <v>294</v>
      </c>
      <c r="B845" s="15">
        <v>1</v>
      </c>
      <c r="C845" s="16" t="s">
        <v>3446</v>
      </c>
      <c r="D845" s="17" t="str">
        <f t="shared" si="91"/>
        <v>17x20</v>
      </c>
      <c r="E845" s="18" t="s">
        <v>6</v>
      </c>
      <c r="F845" s="19">
        <v>67.900000000000006</v>
      </c>
      <c r="G845" s="19">
        <f t="shared" si="92"/>
        <v>28.857500000000002</v>
      </c>
      <c r="H845" s="1">
        <f t="shared" si="93"/>
        <v>67.900000000000006</v>
      </c>
      <c r="I845" s="21">
        <v>44</v>
      </c>
    </row>
    <row r="846" spans="1:9" ht="14" x14ac:dyDescent="0.15">
      <c r="A846" s="14" t="s">
        <v>2207</v>
      </c>
      <c r="B846" s="15">
        <v>1</v>
      </c>
      <c r="C846" s="16" t="s">
        <v>4541</v>
      </c>
      <c r="D846" s="17" t="str">
        <f t="shared" si="91"/>
        <v>5oz</v>
      </c>
      <c r="E846" s="18" t="s">
        <v>5</v>
      </c>
      <c r="F846" s="43">
        <v>8.6999999999999993</v>
      </c>
      <c r="G846" s="19">
        <f t="shared" si="92"/>
        <v>3.6974999999999998</v>
      </c>
      <c r="H846" s="1">
        <f t="shared" si="93"/>
        <v>8.6999999999999993</v>
      </c>
      <c r="I846" s="21">
        <v>6</v>
      </c>
    </row>
    <row r="847" spans="1:9" ht="14" x14ac:dyDescent="0.15">
      <c r="A847" s="14" t="s">
        <v>2211</v>
      </c>
      <c r="B847" s="15">
        <v>1</v>
      </c>
      <c r="C847" s="16" t="s">
        <v>4545</v>
      </c>
      <c r="D847" s="17" t="str">
        <f t="shared" si="91"/>
        <v>1lb</v>
      </c>
      <c r="E847" s="18" t="s">
        <v>5</v>
      </c>
      <c r="F847" s="19">
        <v>21.5</v>
      </c>
      <c r="G847" s="19">
        <f t="shared" si="92"/>
        <v>9.1374999999999993</v>
      </c>
      <c r="H847" s="1">
        <f t="shared" si="93"/>
        <v>21.5</v>
      </c>
      <c r="I847" s="21">
        <v>18</v>
      </c>
    </row>
    <row r="848" spans="1:9" ht="14" x14ac:dyDescent="0.15">
      <c r="A848" s="14" t="s">
        <v>2215</v>
      </c>
      <c r="B848" s="15">
        <v>1</v>
      </c>
      <c r="C848" s="16" t="s">
        <v>4549</v>
      </c>
      <c r="D848" s="17" t="str">
        <f t="shared" si="91"/>
        <v>5lb</v>
      </c>
      <c r="E848" s="18" t="s">
        <v>5</v>
      </c>
      <c r="F848" s="19">
        <v>78.5</v>
      </c>
      <c r="G848" s="19">
        <f t="shared" si="92"/>
        <v>33.362499999999997</v>
      </c>
      <c r="H848" s="1">
        <f t="shared" si="93"/>
        <v>78.5</v>
      </c>
      <c r="I848" s="21">
        <v>84</v>
      </c>
    </row>
    <row r="849" spans="1:9" ht="14" x14ac:dyDescent="0.15">
      <c r="A849" s="14" t="s">
        <v>2208</v>
      </c>
      <c r="B849" s="15">
        <v>1</v>
      </c>
      <c r="C849" s="16" t="s">
        <v>4542</v>
      </c>
      <c r="D849" s="17" t="str">
        <f t="shared" si="91"/>
        <v>5oz</v>
      </c>
      <c r="E849" s="18" t="s">
        <v>5</v>
      </c>
      <c r="F849" s="43">
        <v>8.6999999999999993</v>
      </c>
      <c r="G849" s="19">
        <f t="shared" si="92"/>
        <v>3.6974999999999998</v>
      </c>
      <c r="H849" s="1">
        <f t="shared" si="93"/>
        <v>8.6999999999999993</v>
      </c>
      <c r="I849" s="21">
        <v>6</v>
      </c>
    </row>
    <row r="850" spans="1:9" ht="14" x14ac:dyDescent="0.15">
      <c r="A850" s="14" t="s">
        <v>2212</v>
      </c>
      <c r="B850" s="15">
        <v>1</v>
      </c>
      <c r="C850" s="16" t="s">
        <v>4546</v>
      </c>
      <c r="D850" s="17" t="str">
        <f t="shared" si="91"/>
        <v>1lb</v>
      </c>
      <c r="E850" s="18" t="s">
        <v>5</v>
      </c>
      <c r="F850" s="19">
        <v>21.5</v>
      </c>
      <c r="G850" s="19">
        <f t="shared" si="92"/>
        <v>9.1374999999999993</v>
      </c>
      <c r="H850" s="1">
        <f t="shared" si="93"/>
        <v>21.5</v>
      </c>
      <c r="I850" s="21">
        <v>18</v>
      </c>
    </row>
    <row r="851" spans="1:9" ht="14" x14ac:dyDescent="0.15">
      <c r="A851" s="14" t="s">
        <v>2216</v>
      </c>
      <c r="B851" s="15">
        <v>1</v>
      </c>
      <c r="C851" s="16" t="s">
        <v>4550</v>
      </c>
      <c r="D851" s="17" t="str">
        <f t="shared" si="91"/>
        <v>5lb</v>
      </c>
      <c r="E851" s="18" t="s">
        <v>5</v>
      </c>
      <c r="F851" s="19">
        <v>78.5</v>
      </c>
      <c r="G851" s="19">
        <f t="shared" si="92"/>
        <v>33.362499999999997</v>
      </c>
      <c r="H851" s="1">
        <f t="shared" si="93"/>
        <v>78.5</v>
      </c>
      <c r="I851" s="21">
        <v>84</v>
      </c>
    </row>
    <row r="852" spans="1:9" ht="14" x14ac:dyDescent="0.15">
      <c r="A852" s="14" t="s">
        <v>2209</v>
      </c>
      <c r="B852" s="15">
        <v>1</v>
      </c>
      <c r="C852" s="16" t="s">
        <v>4543</v>
      </c>
      <c r="D852" s="17" t="str">
        <f t="shared" si="91"/>
        <v>5oz</v>
      </c>
      <c r="E852" s="18" t="s">
        <v>5</v>
      </c>
      <c r="F852" s="43">
        <v>8.6999999999999993</v>
      </c>
      <c r="G852" s="19">
        <f t="shared" si="92"/>
        <v>3.6974999999999998</v>
      </c>
      <c r="H852" s="1">
        <f t="shared" si="93"/>
        <v>8.6999999999999993</v>
      </c>
      <c r="I852" s="21">
        <v>6</v>
      </c>
    </row>
    <row r="853" spans="1:9" ht="14" x14ac:dyDescent="0.15">
      <c r="A853" s="14" t="s">
        <v>2213</v>
      </c>
      <c r="B853" s="15">
        <v>1</v>
      </c>
      <c r="C853" s="16" t="s">
        <v>4547</v>
      </c>
      <c r="D853" s="17" t="str">
        <f t="shared" si="91"/>
        <v>1lb</v>
      </c>
      <c r="E853" s="18" t="s">
        <v>5</v>
      </c>
      <c r="F853" s="19">
        <v>21.5</v>
      </c>
      <c r="G853" s="19">
        <f t="shared" si="92"/>
        <v>9.1374999999999993</v>
      </c>
      <c r="H853" s="1">
        <f t="shared" si="93"/>
        <v>21.5</v>
      </c>
      <c r="I853" s="21">
        <v>18</v>
      </c>
    </row>
    <row r="854" spans="1:9" ht="14" x14ac:dyDescent="0.15">
      <c r="A854" s="14" t="s">
        <v>2217</v>
      </c>
      <c r="B854" s="15">
        <v>1</v>
      </c>
      <c r="C854" s="16" t="s">
        <v>4551</v>
      </c>
      <c r="D854" s="17" t="str">
        <f t="shared" si="91"/>
        <v>5lb</v>
      </c>
      <c r="E854" s="18" t="s">
        <v>5</v>
      </c>
      <c r="F854" s="19">
        <v>78.5</v>
      </c>
      <c r="G854" s="19">
        <f t="shared" si="92"/>
        <v>33.362499999999997</v>
      </c>
      <c r="H854" s="1">
        <f t="shared" si="93"/>
        <v>78.5</v>
      </c>
      <c r="I854" s="21">
        <v>84</v>
      </c>
    </row>
    <row r="855" spans="1:9" ht="14" x14ac:dyDescent="0.15">
      <c r="A855" s="14" t="s">
        <v>2210</v>
      </c>
      <c r="B855" s="15">
        <v>1</v>
      </c>
      <c r="C855" s="16" t="s">
        <v>4544</v>
      </c>
      <c r="D855" s="17" t="str">
        <f t="shared" si="91"/>
        <v>5oz</v>
      </c>
      <c r="E855" s="18" t="s">
        <v>5</v>
      </c>
      <c r="F855" s="43">
        <v>10.35</v>
      </c>
      <c r="G855" s="19">
        <f t="shared" si="92"/>
        <v>4.3987499999999997</v>
      </c>
      <c r="H855" s="1">
        <f t="shared" si="93"/>
        <v>10.35</v>
      </c>
      <c r="I855" s="21">
        <v>6</v>
      </c>
    </row>
    <row r="856" spans="1:9" ht="14" x14ac:dyDescent="0.15">
      <c r="A856" s="14" t="s">
        <v>2214</v>
      </c>
      <c r="B856" s="15">
        <v>1</v>
      </c>
      <c r="C856" s="16" t="s">
        <v>4548</v>
      </c>
      <c r="D856" s="17" t="str">
        <f t="shared" si="91"/>
        <v>1lb</v>
      </c>
      <c r="E856" s="18" t="s">
        <v>5</v>
      </c>
      <c r="F856" s="19">
        <v>26.8</v>
      </c>
      <c r="G856" s="19">
        <f t="shared" si="92"/>
        <v>11.39</v>
      </c>
      <c r="H856" s="1">
        <f t="shared" si="93"/>
        <v>26.8</v>
      </c>
      <c r="I856" s="21">
        <v>18</v>
      </c>
    </row>
    <row r="857" spans="1:9" ht="14" x14ac:dyDescent="0.15">
      <c r="A857" s="14" t="s">
        <v>2218</v>
      </c>
      <c r="B857" s="15">
        <v>1</v>
      </c>
      <c r="C857" s="16" t="s">
        <v>4552</v>
      </c>
      <c r="D857" s="17" t="str">
        <f t="shared" si="91"/>
        <v>5lb</v>
      </c>
      <c r="E857" s="18" t="s">
        <v>5</v>
      </c>
      <c r="F857" s="19">
        <v>104.8</v>
      </c>
      <c r="G857" s="19">
        <f t="shared" si="92"/>
        <v>44.54</v>
      </c>
      <c r="H857" s="1">
        <f t="shared" si="93"/>
        <v>104.8</v>
      </c>
      <c r="I857" s="21">
        <v>84</v>
      </c>
    </row>
    <row r="858" spans="1:9" ht="14" x14ac:dyDescent="0.15">
      <c r="A858" s="14" t="s">
        <v>295</v>
      </c>
      <c r="B858" s="15">
        <v>1</v>
      </c>
      <c r="C858" s="16" t="s">
        <v>3447</v>
      </c>
      <c r="D858" s="17" t="str">
        <f t="shared" ref="D858:D864" si="94">VLOOKUP(RIGHT(A858,4),N:O,2,0)</f>
        <v>10X10</v>
      </c>
      <c r="E858" s="18" t="s">
        <v>5</v>
      </c>
      <c r="F858" s="19">
        <v>17.05</v>
      </c>
      <c r="G858" s="19">
        <f t="shared" ref="G858:G864" si="95">F858*0.425</f>
        <v>7.2462499999999999</v>
      </c>
      <c r="H858" s="1">
        <f t="shared" ref="H858:H864" si="96">B858*F858</f>
        <v>17.05</v>
      </c>
      <c r="I858" s="21">
        <v>18</v>
      </c>
    </row>
    <row r="859" spans="1:9" ht="14" x14ac:dyDescent="0.15">
      <c r="A859" s="14" t="s">
        <v>296</v>
      </c>
      <c r="B859" s="15">
        <v>1</v>
      </c>
      <c r="C859" s="16" t="s">
        <v>3447</v>
      </c>
      <c r="D859" s="17" t="str">
        <f t="shared" si="94"/>
        <v>FULL</v>
      </c>
      <c r="E859" s="18" t="s">
        <v>5</v>
      </c>
      <c r="F859" s="19">
        <v>98.5</v>
      </c>
      <c r="G859" s="19">
        <f t="shared" si="95"/>
        <v>41.862499999999997</v>
      </c>
      <c r="H859" s="1">
        <f t="shared" si="96"/>
        <v>98.5</v>
      </c>
      <c r="I859" s="26">
        <v>128</v>
      </c>
    </row>
    <row r="860" spans="1:9" ht="14" x14ac:dyDescent="0.15">
      <c r="A860" s="14" t="s">
        <v>297</v>
      </c>
      <c r="B860" s="15">
        <v>1</v>
      </c>
      <c r="C860" s="16" t="s">
        <v>3447</v>
      </c>
      <c r="D860" s="17" t="str">
        <f t="shared" si="94"/>
        <v>17x20</v>
      </c>
      <c r="E860" s="18" t="s">
        <v>5</v>
      </c>
      <c r="F860" s="19">
        <v>50.65</v>
      </c>
      <c r="G860" s="19">
        <f t="shared" si="95"/>
        <v>21.526249999999997</v>
      </c>
      <c r="H860" s="1">
        <f t="shared" si="96"/>
        <v>50.65</v>
      </c>
      <c r="I860" s="21">
        <v>64</v>
      </c>
    </row>
    <row r="861" spans="1:9" ht="14" x14ac:dyDescent="0.15">
      <c r="A861" s="14" t="s">
        <v>298</v>
      </c>
      <c r="B861" s="15">
        <v>1</v>
      </c>
      <c r="C861" s="16" t="s">
        <v>3448</v>
      </c>
      <c r="D861" s="17" t="str">
        <f t="shared" si="94"/>
        <v>10X10</v>
      </c>
      <c r="E861" s="18" t="s">
        <v>5</v>
      </c>
      <c r="F861" s="19">
        <v>20.399999999999999</v>
      </c>
      <c r="G861" s="19">
        <f t="shared" si="95"/>
        <v>8.67</v>
      </c>
      <c r="H861" s="1">
        <f t="shared" si="96"/>
        <v>20.399999999999999</v>
      </c>
      <c r="I861" s="21">
        <v>12</v>
      </c>
    </row>
    <row r="862" spans="1:9" ht="14" x14ac:dyDescent="0.15">
      <c r="A862" s="14" t="s">
        <v>299</v>
      </c>
      <c r="B862" s="15">
        <v>1</v>
      </c>
      <c r="C862" s="16" t="s">
        <v>3448</v>
      </c>
      <c r="D862" s="17" t="str">
        <f t="shared" si="94"/>
        <v>17x20</v>
      </c>
      <c r="E862" s="18" t="s">
        <v>5</v>
      </c>
      <c r="F862" s="19">
        <v>58.85</v>
      </c>
      <c r="G862" s="19">
        <f t="shared" si="95"/>
        <v>25.01125</v>
      </c>
      <c r="H862" s="1">
        <f t="shared" si="96"/>
        <v>58.85</v>
      </c>
      <c r="I862" s="21">
        <v>44</v>
      </c>
    </row>
    <row r="863" spans="1:9" ht="14" x14ac:dyDescent="0.15">
      <c r="A863" s="14" t="s">
        <v>1523</v>
      </c>
      <c r="B863" s="15">
        <v>1</v>
      </c>
      <c r="C863" s="16" t="s">
        <v>3939</v>
      </c>
      <c r="D863" s="17" t="str">
        <f t="shared" si="94"/>
        <v>Tube</v>
      </c>
      <c r="E863" s="18" t="s">
        <v>5700</v>
      </c>
      <c r="F863" s="19">
        <v>31.05</v>
      </c>
      <c r="G863" s="19">
        <f t="shared" si="95"/>
        <v>13.196249999999999</v>
      </c>
      <c r="H863" s="1">
        <f t="shared" si="96"/>
        <v>31.05</v>
      </c>
      <c r="I863" s="21">
        <v>4</v>
      </c>
    </row>
    <row r="864" spans="1:9" ht="14" x14ac:dyDescent="0.15">
      <c r="A864" s="14" t="s">
        <v>1524</v>
      </c>
      <c r="B864" s="15">
        <v>1</v>
      </c>
      <c r="C864" s="16" t="s">
        <v>3940</v>
      </c>
      <c r="D864" s="17" t="str">
        <f t="shared" si="94"/>
        <v>Tube</v>
      </c>
      <c r="E864" s="18" t="s">
        <v>5700</v>
      </c>
      <c r="F864" s="19">
        <v>31.05</v>
      </c>
      <c r="G864" s="19">
        <f t="shared" si="95"/>
        <v>13.196249999999999</v>
      </c>
      <c r="H864" s="1">
        <f t="shared" si="96"/>
        <v>31.05</v>
      </c>
      <c r="I864" s="21">
        <v>4</v>
      </c>
    </row>
    <row r="865" spans="1:9" x14ac:dyDescent="0.15">
      <c r="A865" s="14" t="s">
        <v>5920</v>
      </c>
      <c r="B865" s="15">
        <v>1</v>
      </c>
      <c r="C865" s="16" t="s">
        <v>5921</v>
      </c>
      <c r="D865" s="17" t="s">
        <v>5919</v>
      </c>
      <c r="E865" s="18"/>
      <c r="F865" s="19">
        <v>2.5499999999999998</v>
      </c>
      <c r="G865" s="19">
        <v>2.5499999999999998</v>
      </c>
      <c r="H865" s="19">
        <v>2.5499999999999998</v>
      </c>
      <c r="I865" s="21">
        <v>1</v>
      </c>
    </row>
    <row r="866" spans="1:9" ht="14" x14ac:dyDescent="0.15">
      <c r="A866" s="14" t="s">
        <v>1670</v>
      </c>
      <c r="B866" s="15">
        <v>1</v>
      </c>
      <c r="C866" s="16" t="s">
        <v>6812</v>
      </c>
      <c r="D866" s="17" t="str">
        <f t="shared" ref="D866:D885" si="97">VLOOKUP(RIGHT(A866,4),N:O,2,0)</f>
        <v>1lb</v>
      </c>
      <c r="E866" s="18" t="s">
        <v>5704</v>
      </c>
      <c r="F866" s="19">
        <v>34.65</v>
      </c>
      <c r="G866" s="19">
        <f t="shared" ref="G866:G910" si="98">F866*0.425</f>
        <v>14.726249999999999</v>
      </c>
      <c r="H866" s="1">
        <f t="shared" ref="H866:H885" si="99">B866*F866</f>
        <v>34.65</v>
      </c>
      <c r="I866" s="21">
        <v>18</v>
      </c>
    </row>
    <row r="867" spans="1:9" ht="14" x14ac:dyDescent="0.15">
      <c r="A867" s="14" t="s">
        <v>2219</v>
      </c>
      <c r="B867" s="15">
        <v>1</v>
      </c>
      <c r="C867" s="16" t="s">
        <v>4553</v>
      </c>
      <c r="D867" s="17" t="str">
        <f t="shared" si="97"/>
        <v>5oz</v>
      </c>
      <c r="E867" s="18" t="s">
        <v>5</v>
      </c>
      <c r="F867" s="43">
        <v>8.6999999999999993</v>
      </c>
      <c r="G867" s="19">
        <f t="shared" si="98"/>
        <v>3.6974999999999998</v>
      </c>
      <c r="H867" s="1">
        <f t="shared" si="99"/>
        <v>8.6999999999999993</v>
      </c>
      <c r="I867" s="21">
        <v>6</v>
      </c>
    </row>
    <row r="868" spans="1:9" ht="14" x14ac:dyDescent="0.15">
      <c r="A868" s="14" t="s">
        <v>2223</v>
      </c>
      <c r="B868" s="15">
        <v>1</v>
      </c>
      <c r="C868" s="16" t="s">
        <v>4557</v>
      </c>
      <c r="D868" s="17" t="str">
        <f t="shared" si="97"/>
        <v>1lb</v>
      </c>
      <c r="E868" s="18" t="s">
        <v>5</v>
      </c>
      <c r="F868" s="19">
        <v>21.5</v>
      </c>
      <c r="G868" s="19">
        <f t="shared" si="98"/>
        <v>9.1374999999999993</v>
      </c>
      <c r="H868" s="1">
        <f t="shared" si="99"/>
        <v>21.5</v>
      </c>
      <c r="I868" s="21">
        <v>18</v>
      </c>
    </row>
    <row r="869" spans="1:9" ht="14" x14ac:dyDescent="0.15">
      <c r="A869" s="14" t="s">
        <v>2227</v>
      </c>
      <c r="B869" s="15">
        <v>1</v>
      </c>
      <c r="C869" s="16" t="s">
        <v>4561</v>
      </c>
      <c r="D869" s="17" t="str">
        <f t="shared" si="97"/>
        <v>5lb</v>
      </c>
      <c r="E869" s="18" t="s">
        <v>5</v>
      </c>
      <c r="F869" s="19">
        <v>78.5</v>
      </c>
      <c r="G869" s="19">
        <f t="shared" si="98"/>
        <v>33.362499999999997</v>
      </c>
      <c r="H869" s="1">
        <f t="shared" si="99"/>
        <v>78.5</v>
      </c>
      <c r="I869" s="21">
        <v>84</v>
      </c>
    </row>
    <row r="870" spans="1:9" ht="14" x14ac:dyDescent="0.15">
      <c r="A870" s="14" t="s">
        <v>2220</v>
      </c>
      <c r="B870" s="15">
        <v>1</v>
      </c>
      <c r="C870" s="16" t="s">
        <v>4554</v>
      </c>
      <c r="D870" s="17" t="str">
        <f t="shared" si="97"/>
        <v>5oz</v>
      </c>
      <c r="E870" s="18" t="s">
        <v>5</v>
      </c>
      <c r="F870" s="43">
        <v>8.6999999999999993</v>
      </c>
      <c r="G870" s="19">
        <f t="shared" si="98"/>
        <v>3.6974999999999998</v>
      </c>
      <c r="H870" s="1">
        <f t="shared" si="99"/>
        <v>8.6999999999999993</v>
      </c>
      <c r="I870" s="21">
        <v>6</v>
      </c>
    </row>
    <row r="871" spans="1:9" ht="14" x14ac:dyDescent="0.15">
      <c r="A871" s="14" t="s">
        <v>2224</v>
      </c>
      <c r="B871" s="15">
        <v>1</v>
      </c>
      <c r="C871" s="16" t="s">
        <v>4558</v>
      </c>
      <c r="D871" s="17" t="str">
        <f t="shared" si="97"/>
        <v>1lb</v>
      </c>
      <c r="E871" s="18" t="s">
        <v>5</v>
      </c>
      <c r="F871" s="19">
        <v>21.5</v>
      </c>
      <c r="G871" s="19">
        <f t="shared" si="98"/>
        <v>9.1374999999999993</v>
      </c>
      <c r="H871" s="1">
        <f t="shared" si="99"/>
        <v>21.5</v>
      </c>
      <c r="I871" s="21">
        <v>18</v>
      </c>
    </row>
    <row r="872" spans="1:9" ht="14" x14ac:dyDescent="0.15">
      <c r="A872" s="14" t="s">
        <v>2228</v>
      </c>
      <c r="B872" s="15">
        <v>1</v>
      </c>
      <c r="C872" s="16" t="s">
        <v>4562</v>
      </c>
      <c r="D872" s="17" t="str">
        <f t="shared" si="97"/>
        <v>5lb</v>
      </c>
      <c r="E872" s="18" t="s">
        <v>5</v>
      </c>
      <c r="F872" s="19">
        <v>78.5</v>
      </c>
      <c r="G872" s="19">
        <f t="shared" si="98"/>
        <v>33.362499999999997</v>
      </c>
      <c r="H872" s="1">
        <f t="shared" si="99"/>
        <v>78.5</v>
      </c>
      <c r="I872" s="21">
        <v>84</v>
      </c>
    </row>
    <row r="873" spans="1:9" ht="14" x14ac:dyDescent="0.15">
      <c r="A873" s="14" t="s">
        <v>2221</v>
      </c>
      <c r="B873" s="15">
        <v>1</v>
      </c>
      <c r="C873" s="16" t="s">
        <v>4555</v>
      </c>
      <c r="D873" s="17" t="str">
        <f t="shared" si="97"/>
        <v>5oz</v>
      </c>
      <c r="E873" s="18" t="s">
        <v>5</v>
      </c>
      <c r="F873" s="43">
        <v>8.6999999999999993</v>
      </c>
      <c r="G873" s="19">
        <f t="shared" si="98"/>
        <v>3.6974999999999998</v>
      </c>
      <c r="H873" s="1">
        <f t="shared" si="99"/>
        <v>8.6999999999999993</v>
      </c>
      <c r="I873" s="21">
        <v>6</v>
      </c>
    </row>
    <row r="874" spans="1:9" ht="14" x14ac:dyDescent="0.15">
      <c r="A874" s="14" t="s">
        <v>2225</v>
      </c>
      <c r="B874" s="15">
        <v>1</v>
      </c>
      <c r="C874" s="16" t="s">
        <v>4559</v>
      </c>
      <c r="D874" s="17" t="str">
        <f t="shared" si="97"/>
        <v>1lb</v>
      </c>
      <c r="E874" s="18" t="s">
        <v>5</v>
      </c>
      <c r="F874" s="19">
        <v>21.5</v>
      </c>
      <c r="G874" s="19">
        <f t="shared" si="98"/>
        <v>9.1374999999999993</v>
      </c>
      <c r="H874" s="1">
        <f t="shared" si="99"/>
        <v>21.5</v>
      </c>
      <c r="I874" s="21">
        <v>18</v>
      </c>
    </row>
    <row r="875" spans="1:9" ht="14" x14ac:dyDescent="0.15">
      <c r="A875" s="14" t="s">
        <v>2229</v>
      </c>
      <c r="B875" s="15">
        <v>1</v>
      </c>
      <c r="C875" s="16" t="s">
        <v>4563</v>
      </c>
      <c r="D875" s="17" t="str">
        <f t="shared" si="97"/>
        <v>5lb</v>
      </c>
      <c r="E875" s="18" t="s">
        <v>5</v>
      </c>
      <c r="F875" s="19">
        <v>78.5</v>
      </c>
      <c r="G875" s="19">
        <f t="shared" si="98"/>
        <v>33.362499999999997</v>
      </c>
      <c r="H875" s="1">
        <f t="shared" si="99"/>
        <v>78.5</v>
      </c>
      <c r="I875" s="21">
        <v>84</v>
      </c>
    </row>
    <row r="876" spans="1:9" ht="14" x14ac:dyDescent="0.15">
      <c r="A876" s="14" t="s">
        <v>2222</v>
      </c>
      <c r="B876" s="15">
        <v>1</v>
      </c>
      <c r="C876" s="16" t="s">
        <v>4556</v>
      </c>
      <c r="D876" s="17" t="str">
        <f t="shared" si="97"/>
        <v>5oz</v>
      </c>
      <c r="E876" s="18" t="s">
        <v>5</v>
      </c>
      <c r="F876" s="43">
        <v>10.35</v>
      </c>
      <c r="G876" s="19">
        <f t="shared" si="98"/>
        <v>4.3987499999999997</v>
      </c>
      <c r="H876" s="1">
        <f t="shared" si="99"/>
        <v>10.35</v>
      </c>
      <c r="I876" s="21">
        <v>6</v>
      </c>
    </row>
    <row r="877" spans="1:9" ht="14" x14ac:dyDescent="0.15">
      <c r="A877" s="14" t="s">
        <v>2226</v>
      </c>
      <c r="B877" s="15">
        <v>1</v>
      </c>
      <c r="C877" s="16" t="s">
        <v>4560</v>
      </c>
      <c r="D877" s="17" t="str">
        <f t="shared" si="97"/>
        <v>1lb</v>
      </c>
      <c r="E877" s="18" t="s">
        <v>5</v>
      </c>
      <c r="F877" s="19">
        <v>26.8</v>
      </c>
      <c r="G877" s="19">
        <f t="shared" si="98"/>
        <v>11.39</v>
      </c>
      <c r="H877" s="1">
        <f t="shared" si="99"/>
        <v>26.8</v>
      </c>
      <c r="I877" s="21">
        <v>18</v>
      </c>
    </row>
    <row r="878" spans="1:9" ht="14" x14ac:dyDescent="0.15">
      <c r="A878" s="14" t="s">
        <v>2230</v>
      </c>
      <c r="B878" s="15">
        <v>1</v>
      </c>
      <c r="C878" s="16" t="s">
        <v>4564</v>
      </c>
      <c r="D878" s="17" t="str">
        <f t="shared" si="97"/>
        <v>5lb</v>
      </c>
      <c r="E878" s="18" t="s">
        <v>5</v>
      </c>
      <c r="F878" s="19">
        <v>104.8</v>
      </c>
      <c r="G878" s="19">
        <f t="shared" si="98"/>
        <v>44.54</v>
      </c>
      <c r="H878" s="1">
        <f t="shared" si="99"/>
        <v>104.8</v>
      </c>
      <c r="I878" s="21">
        <v>84</v>
      </c>
    </row>
    <row r="879" spans="1:9" ht="14" x14ac:dyDescent="0.15">
      <c r="A879" s="14" t="s">
        <v>300</v>
      </c>
      <c r="B879" s="15">
        <v>1</v>
      </c>
      <c r="C879" s="16" t="s">
        <v>3449</v>
      </c>
      <c r="D879" s="17" t="str">
        <f t="shared" si="97"/>
        <v>10X10</v>
      </c>
      <c r="E879" s="18" t="s">
        <v>5</v>
      </c>
      <c r="F879" s="19">
        <v>17.05</v>
      </c>
      <c r="G879" s="19">
        <f t="shared" si="98"/>
        <v>7.2462499999999999</v>
      </c>
      <c r="H879" s="1">
        <f t="shared" si="99"/>
        <v>17.05</v>
      </c>
      <c r="I879" s="21">
        <v>18</v>
      </c>
    </row>
    <row r="880" spans="1:9" ht="14" x14ac:dyDescent="0.15">
      <c r="A880" s="14" t="s">
        <v>301</v>
      </c>
      <c r="B880" s="15">
        <v>1</v>
      </c>
      <c r="C880" s="16" t="s">
        <v>3449</v>
      </c>
      <c r="D880" s="17" t="str">
        <f t="shared" si="97"/>
        <v>FULL</v>
      </c>
      <c r="E880" s="18" t="s">
        <v>5</v>
      </c>
      <c r="F880" s="19">
        <v>98.5</v>
      </c>
      <c r="G880" s="19">
        <f t="shared" si="98"/>
        <v>41.862499999999997</v>
      </c>
      <c r="H880" s="1">
        <f t="shared" si="99"/>
        <v>98.5</v>
      </c>
      <c r="I880" s="26">
        <v>128</v>
      </c>
    </row>
    <row r="881" spans="1:9" ht="14" x14ac:dyDescent="0.15">
      <c r="A881" s="14" t="s">
        <v>302</v>
      </c>
      <c r="B881" s="15">
        <v>1</v>
      </c>
      <c r="C881" s="16" t="s">
        <v>3449</v>
      </c>
      <c r="D881" s="17" t="str">
        <f t="shared" si="97"/>
        <v>17x20</v>
      </c>
      <c r="E881" s="18" t="s">
        <v>5</v>
      </c>
      <c r="F881" s="19">
        <v>50.65</v>
      </c>
      <c r="G881" s="19">
        <f t="shared" si="98"/>
        <v>21.526249999999997</v>
      </c>
      <c r="H881" s="1">
        <f t="shared" si="99"/>
        <v>50.65</v>
      </c>
      <c r="I881" s="21">
        <v>64</v>
      </c>
    </row>
    <row r="882" spans="1:9" ht="14" x14ac:dyDescent="0.15">
      <c r="A882" s="14" t="s">
        <v>303</v>
      </c>
      <c r="B882" s="15">
        <v>1</v>
      </c>
      <c r="C882" s="16" t="s">
        <v>3450</v>
      </c>
      <c r="D882" s="17" t="str">
        <f t="shared" si="97"/>
        <v>10X10</v>
      </c>
      <c r="E882" s="18" t="s">
        <v>5</v>
      </c>
      <c r="F882" s="19">
        <v>20.399999999999999</v>
      </c>
      <c r="G882" s="19">
        <f t="shared" si="98"/>
        <v>8.67</v>
      </c>
      <c r="H882" s="1">
        <f t="shared" si="99"/>
        <v>20.399999999999999</v>
      </c>
      <c r="I882" s="21">
        <v>12</v>
      </c>
    </row>
    <row r="883" spans="1:9" ht="14" x14ac:dyDescent="0.15">
      <c r="A883" s="14" t="s">
        <v>304</v>
      </c>
      <c r="B883" s="15">
        <v>1</v>
      </c>
      <c r="C883" s="16" t="s">
        <v>3450</v>
      </c>
      <c r="D883" s="17" t="str">
        <f t="shared" si="97"/>
        <v>17x20</v>
      </c>
      <c r="E883" s="18" t="s">
        <v>5</v>
      </c>
      <c r="F883" s="19">
        <v>58.85</v>
      </c>
      <c r="G883" s="19">
        <f t="shared" si="98"/>
        <v>25.01125</v>
      </c>
      <c r="H883" s="1">
        <f t="shared" si="99"/>
        <v>58.85</v>
      </c>
      <c r="I883" s="21">
        <v>44</v>
      </c>
    </row>
    <row r="884" spans="1:9" ht="14" x14ac:dyDescent="0.15">
      <c r="A884" s="14" t="s">
        <v>1525</v>
      </c>
      <c r="B884" s="15">
        <v>1</v>
      </c>
      <c r="C884" s="16" t="s">
        <v>3941</v>
      </c>
      <c r="D884" s="17" t="str">
        <f t="shared" si="97"/>
        <v>Tube</v>
      </c>
      <c r="E884" s="18" t="s">
        <v>5700</v>
      </c>
      <c r="F884" s="19">
        <v>31.05</v>
      </c>
      <c r="G884" s="19">
        <f t="shared" si="98"/>
        <v>13.196249999999999</v>
      </c>
      <c r="H884" s="1">
        <f t="shared" si="99"/>
        <v>31.05</v>
      </c>
      <c r="I884" s="21">
        <v>4</v>
      </c>
    </row>
    <row r="885" spans="1:9" ht="14" x14ac:dyDescent="0.15">
      <c r="A885" s="14" t="s">
        <v>1526</v>
      </c>
      <c r="B885" s="15">
        <v>1</v>
      </c>
      <c r="C885" s="16" t="s">
        <v>3942</v>
      </c>
      <c r="D885" s="17" t="str">
        <f t="shared" si="97"/>
        <v>Tube</v>
      </c>
      <c r="E885" s="18" t="s">
        <v>5700</v>
      </c>
      <c r="F885" s="19">
        <v>31.05</v>
      </c>
      <c r="G885" s="19">
        <f t="shared" si="98"/>
        <v>13.196249999999999</v>
      </c>
      <c r="H885" s="1">
        <f t="shared" si="99"/>
        <v>31.05</v>
      </c>
      <c r="I885" s="21">
        <v>4</v>
      </c>
    </row>
    <row r="886" spans="1:9" x14ac:dyDescent="0.15">
      <c r="A886" s="51" t="s">
        <v>6505</v>
      </c>
      <c r="B886" s="33">
        <v>1</v>
      </c>
      <c r="C886" s="20" t="s">
        <v>6506</v>
      </c>
      <c r="D886" s="116" t="s">
        <v>6196</v>
      </c>
      <c r="F886" s="60">
        <v>31.05</v>
      </c>
      <c r="G886" s="19">
        <f t="shared" si="98"/>
        <v>13.196249999999999</v>
      </c>
      <c r="H886" s="60">
        <f>F886</f>
        <v>31.05</v>
      </c>
      <c r="I886" s="57">
        <v>4</v>
      </c>
    </row>
    <row r="887" spans="1:9" ht="14" x14ac:dyDescent="0.15">
      <c r="A887" s="14" t="s">
        <v>1671</v>
      </c>
      <c r="B887" s="15">
        <v>1</v>
      </c>
      <c r="C887" s="16" t="s">
        <v>6813</v>
      </c>
      <c r="D887" s="17" t="str">
        <f t="shared" ref="D887:D908" si="100">VLOOKUP(RIGHT(A887,4),N:O,2,0)</f>
        <v>1lb</v>
      </c>
      <c r="E887" s="18" t="s">
        <v>5704</v>
      </c>
      <c r="F887" s="19">
        <v>34.65</v>
      </c>
      <c r="G887" s="19">
        <f t="shared" si="98"/>
        <v>14.726249999999999</v>
      </c>
      <c r="H887" s="1">
        <f t="shared" ref="H887:H908" si="101">B887*F887</f>
        <v>34.65</v>
      </c>
      <c r="I887" s="21">
        <v>18</v>
      </c>
    </row>
    <row r="888" spans="1:9" ht="14" x14ac:dyDescent="0.15">
      <c r="A888" s="14" t="s">
        <v>1527</v>
      </c>
      <c r="B888" s="15">
        <v>1</v>
      </c>
      <c r="C888" s="16" t="s">
        <v>3943</v>
      </c>
      <c r="D888" s="17" t="str">
        <f t="shared" si="100"/>
        <v>Tube</v>
      </c>
      <c r="E888" s="18" t="s">
        <v>5700</v>
      </c>
      <c r="F888" s="19">
        <v>31.05</v>
      </c>
      <c r="G888" s="19">
        <f t="shared" si="98"/>
        <v>13.196249999999999</v>
      </c>
      <c r="H888" s="1">
        <f t="shared" si="101"/>
        <v>31.05</v>
      </c>
      <c r="I888" s="21">
        <v>4</v>
      </c>
    </row>
    <row r="889" spans="1:9" ht="14" x14ac:dyDescent="0.15">
      <c r="A889" s="14" t="s">
        <v>1528</v>
      </c>
      <c r="B889" s="15">
        <v>1</v>
      </c>
      <c r="C889" s="16" t="s">
        <v>3944</v>
      </c>
      <c r="D889" s="17" t="str">
        <f t="shared" si="100"/>
        <v>Tube</v>
      </c>
      <c r="E889" s="18" t="s">
        <v>5700</v>
      </c>
      <c r="F889" s="19">
        <v>31.05</v>
      </c>
      <c r="G889" s="19">
        <f t="shared" si="98"/>
        <v>13.196249999999999</v>
      </c>
      <c r="H889" s="1">
        <f t="shared" si="101"/>
        <v>31.05</v>
      </c>
      <c r="I889" s="21">
        <v>4</v>
      </c>
    </row>
    <row r="890" spans="1:9" ht="14" x14ac:dyDescent="0.15">
      <c r="A890" s="14" t="s">
        <v>2231</v>
      </c>
      <c r="B890" s="15">
        <v>1</v>
      </c>
      <c r="C890" s="16" t="s">
        <v>4565</v>
      </c>
      <c r="D890" s="17" t="str">
        <f t="shared" si="100"/>
        <v>5oz</v>
      </c>
      <c r="E890" s="18" t="s">
        <v>6</v>
      </c>
      <c r="F890" s="19">
        <v>9.1999999999999993</v>
      </c>
      <c r="G890" s="19">
        <f t="shared" si="98"/>
        <v>3.9099999999999997</v>
      </c>
      <c r="H890" s="1">
        <f t="shared" si="101"/>
        <v>9.1999999999999993</v>
      </c>
      <c r="I890" s="21">
        <v>6</v>
      </c>
    </row>
    <row r="891" spans="1:9" ht="14" x14ac:dyDescent="0.15">
      <c r="A891" s="14" t="s">
        <v>2235</v>
      </c>
      <c r="B891" s="15">
        <v>1</v>
      </c>
      <c r="C891" s="16" t="s">
        <v>4569</v>
      </c>
      <c r="D891" s="17" t="str">
        <f t="shared" si="100"/>
        <v>1lb</v>
      </c>
      <c r="E891" s="18" t="s">
        <v>6</v>
      </c>
      <c r="F891" s="19">
        <v>23.2</v>
      </c>
      <c r="G891" s="19">
        <f t="shared" si="98"/>
        <v>9.86</v>
      </c>
      <c r="H891" s="1">
        <f t="shared" si="101"/>
        <v>23.2</v>
      </c>
      <c r="I891" s="21">
        <v>18</v>
      </c>
    </row>
    <row r="892" spans="1:9" ht="14" x14ac:dyDescent="0.15">
      <c r="A892" s="14" t="s">
        <v>2239</v>
      </c>
      <c r="B892" s="15">
        <v>1</v>
      </c>
      <c r="C892" s="16" t="s">
        <v>4573</v>
      </c>
      <c r="D892" s="17" t="str">
        <f t="shared" si="100"/>
        <v>5lb</v>
      </c>
      <c r="E892" s="18" t="s">
        <v>6</v>
      </c>
      <c r="F892" s="19">
        <v>86.85</v>
      </c>
      <c r="G892" s="19">
        <f t="shared" si="98"/>
        <v>36.911249999999995</v>
      </c>
      <c r="H892" s="1">
        <f t="shared" si="101"/>
        <v>86.85</v>
      </c>
      <c r="I892" s="21">
        <v>84</v>
      </c>
    </row>
    <row r="893" spans="1:9" ht="14" x14ac:dyDescent="0.15">
      <c r="A893" s="14" t="s">
        <v>2232</v>
      </c>
      <c r="B893" s="15">
        <v>1</v>
      </c>
      <c r="C893" s="16" t="s">
        <v>4566</v>
      </c>
      <c r="D893" s="17" t="str">
        <f t="shared" si="100"/>
        <v>5oz</v>
      </c>
      <c r="E893" s="18" t="s">
        <v>6</v>
      </c>
      <c r="F893" s="19">
        <v>9.1999999999999993</v>
      </c>
      <c r="G893" s="19">
        <f t="shared" si="98"/>
        <v>3.9099999999999997</v>
      </c>
      <c r="H893" s="1">
        <f t="shared" si="101"/>
        <v>9.1999999999999993</v>
      </c>
      <c r="I893" s="21">
        <v>6</v>
      </c>
    </row>
    <row r="894" spans="1:9" ht="14" x14ac:dyDescent="0.15">
      <c r="A894" s="14" t="s">
        <v>2236</v>
      </c>
      <c r="B894" s="15">
        <v>1</v>
      </c>
      <c r="C894" s="16" t="s">
        <v>4570</v>
      </c>
      <c r="D894" s="17" t="str">
        <f t="shared" si="100"/>
        <v>1lb</v>
      </c>
      <c r="E894" s="18" t="s">
        <v>6</v>
      </c>
      <c r="F894" s="19">
        <v>23.2</v>
      </c>
      <c r="G894" s="19">
        <f t="shared" si="98"/>
        <v>9.86</v>
      </c>
      <c r="H894" s="1">
        <f t="shared" si="101"/>
        <v>23.2</v>
      </c>
      <c r="I894" s="21">
        <v>18</v>
      </c>
    </row>
    <row r="895" spans="1:9" ht="14" x14ac:dyDescent="0.15">
      <c r="A895" s="14" t="s">
        <v>2240</v>
      </c>
      <c r="B895" s="15">
        <v>1</v>
      </c>
      <c r="C895" s="16" t="s">
        <v>4574</v>
      </c>
      <c r="D895" s="17" t="str">
        <f t="shared" si="100"/>
        <v>5lb</v>
      </c>
      <c r="E895" s="18" t="s">
        <v>6</v>
      </c>
      <c r="F895" s="19">
        <v>86.85</v>
      </c>
      <c r="G895" s="19">
        <f t="shared" si="98"/>
        <v>36.911249999999995</v>
      </c>
      <c r="H895" s="1">
        <f t="shared" si="101"/>
        <v>86.85</v>
      </c>
      <c r="I895" s="21">
        <v>84</v>
      </c>
    </row>
    <row r="896" spans="1:9" ht="14" x14ac:dyDescent="0.15">
      <c r="A896" s="14" t="s">
        <v>2233</v>
      </c>
      <c r="B896" s="15">
        <v>1</v>
      </c>
      <c r="C896" s="16" t="s">
        <v>4567</v>
      </c>
      <c r="D896" s="17" t="str">
        <f t="shared" si="100"/>
        <v>5oz</v>
      </c>
      <c r="E896" s="18" t="s">
        <v>6</v>
      </c>
      <c r="F896" s="19">
        <v>9.1999999999999993</v>
      </c>
      <c r="G896" s="19">
        <f t="shared" si="98"/>
        <v>3.9099999999999997</v>
      </c>
      <c r="H896" s="1">
        <f t="shared" si="101"/>
        <v>9.1999999999999993</v>
      </c>
      <c r="I896" s="21">
        <v>6</v>
      </c>
    </row>
    <row r="897" spans="1:9" ht="14" x14ac:dyDescent="0.15">
      <c r="A897" s="14" t="s">
        <v>2237</v>
      </c>
      <c r="B897" s="15">
        <v>1</v>
      </c>
      <c r="C897" s="16" t="s">
        <v>4571</v>
      </c>
      <c r="D897" s="17" t="str">
        <f t="shared" si="100"/>
        <v>1lb</v>
      </c>
      <c r="E897" s="18" t="s">
        <v>6</v>
      </c>
      <c r="F897" s="19">
        <v>23.2</v>
      </c>
      <c r="G897" s="19">
        <f t="shared" si="98"/>
        <v>9.86</v>
      </c>
      <c r="H897" s="1">
        <f t="shared" si="101"/>
        <v>23.2</v>
      </c>
      <c r="I897" s="21">
        <v>18</v>
      </c>
    </row>
    <row r="898" spans="1:9" ht="14" x14ac:dyDescent="0.15">
      <c r="A898" s="14" t="s">
        <v>2241</v>
      </c>
      <c r="B898" s="15">
        <v>1</v>
      </c>
      <c r="C898" s="16" t="s">
        <v>4575</v>
      </c>
      <c r="D898" s="17" t="str">
        <f t="shared" si="100"/>
        <v>5lb</v>
      </c>
      <c r="E898" s="18" t="s">
        <v>6</v>
      </c>
      <c r="F898" s="19">
        <v>86.85</v>
      </c>
      <c r="G898" s="19">
        <f t="shared" si="98"/>
        <v>36.911249999999995</v>
      </c>
      <c r="H898" s="1">
        <f t="shared" si="101"/>
        <v>86.85</v>
      </c>
      <c r="I898" s="21">
        <v>84</v>
      </c>
    </row>
    <row r="899" spans="1:9" ht="14" x14ac:dyDescent="0.15">
      <c r="A899" s="14" t="s">
        <v>2234</v>
      </c>
      <c r="B899" s="15">
        <v>1</v>
      </c>
      <c r="C899" s="16" t="s">
        <v>4568</v>
      </c>
      <c r="D899" s="17" t="str">
        <f t="shared" si="100"/>
        <v>5oz</v>
      </c>
      <c r="E899" s="18" t="s">
        <v>6</v>
      </c>
      <c r="F899" s="19">
        <v>10.85</v>
      </c>
      <c r="G899" s="19">
        <f t="shared" si="98"/>
        <v>4.6112500000000001</v>
      </c>
      <c r="H899" s="1">
        <f t="shared" si="101"/>
        <v>10.85</v>
      </c>
      <c r="I899" s="21">
        <v>6</v>
      </c>
    </row>
    <row r="900" spans="1:9" ht="14" x14ac:dyDescent="0.15">
      <c r="A900" s="14" t="s">
        <v>2238</v>
      </c>
      <c r="B900" s="15">
        <v>1</v>
      </c>
      <c r="C900" s="16" t="s">
        <v>4572</v>
      </c>
      <c r="D900" s="17" t="str">
        <f t="shared" si="100"/>
        <v>1lb</v>
      </c>
      <c r="E900" s="18" t="s">
        <v>6</v>
      </c>
      <c r="F900" s="19">
        <v>28.45</v>
      </c>
      <c r="G900" s="19">
        <f t="shared" si="98"/>
        <v>12.091249999999999</v>
      </c>
      <c r="H900" s="1">
        <f t="shared" si="101"/>
        <v>28.45</v>
      </c>
      <c r="I900" s="21">
        <v>18</v>
      </c>
    </row>
    <row r="901" spans="1:9" ht="14" x14ac:dyDescent="0.15">
      <c r="A901" s="14" t="s">
        <v>2242</v>
      </c>
      <c r="B901" s="15">
        <v>1</v>
      </c>
      <c r="C901" s="16" t="s">
        <v>4576</v>
      </c>
      <c r="D901" s="17" t="str">
        <f t="shared" si="100"/>
        <v>5lb</v>
      </c>
      <c r="E901" s="18" t="s">
        <v>6</v>
      </c>
      <c r="F901" s="19">
        <v>113.15</v>
      </c>
      <c r="G901" s="19">
        <f t="shared" si="98"/>
        <v>48.088750000000005</v>
      </c>
      <c r="H901" s="1">
        <f t="shared" si="101"/>
        <v>113.15</v>
      </c>
      <c r="I901" s="21">
        <v>84</v>
      </c>
    </row>
    <row r="902" spans="1:9" ht="14" x14ac:dyDescent="0.15">
      <c r="A902" s="14" t="s">
        <v>305</v>
      </c>
      <c r="B902" s="15">
        <v>1</v>
      </c>
      <c r="C902" s="16" t="s">
        <v>3451</v>
      </c>
      <c r="D902" s="17" t="str">
        <f t="shared" si="100"/>
        <v>10X10</v>
      </c>
      <c r="E902" s="18" t="s">
        <v>6</v>
      </c>
      <c r="F902" s="19">
        <v>19.5</v>
      </c>
      <c r="G902" s="19">
        <f t="shared" si="98"/>
        <v>8.2874999999999996</v>
      </c>
      <c r="H902" s="1">
        <f t="shared" si="101"/>
        <v>19.5</v>
      </c>
      <c r="I902" s="21">
        <v>18</v>
      </c>
    </row>
    <row r="903" spans="1:9" ht="14" x14ac:dyDescent="0.15">
      <c r="A903" s="14" t="s">
        <v>306</v>
      </c>
      <c r="B903" s="15">
        <v>1</v>
      </c>
      <c r="C903" s="16" t="s">
        <v>3451</v>
      </c>
      <c r="D903" s="17" t="str">
        <f t="shared" si="100"/>
        <v>FULL</v>
      </c>
      <c r="E903" s="18" t="s">
        <v>6</v>
      </c>
      <c r="F903" s="19">
        <v>112.65</v>
      </c>
      <c r="G903" s="19">
        <f t="shared" si="98"/>
        <v>47.876249999999999</v>
      </c>
      <c r="H903" s="1">
        <f t="shared" si="101"/>
        <v>112.65</v>
      </c>
      <c r="I903" s="26">
        <v>128</v>
      </c>
    </row>
    <row r="904" spans="1:9" ht="14" x14ac:dyDescent="0.15">
      <c r="A904" s="14" t="s">
        <v>307</v>
      </c>
      <c r="B904" s="15">
        <v>1</v>
      </c>
      <c r="C904" s="16" t="s">
        <v>3451</v>
      </c>
      <c r="D904" s="17" t="str">
        <f t="shared" si="100"/>
        <v>17x20</v>
      </c>
      <c r="E904" s="18" t="s">
        <v>6</v>
      </c>
      <c r="F904" s="19">
        <v>57.9</v>
      </c>
      <c r="G904" s="19">
        <f t="shared" si="98"/>
        <v>24.607499999999998</v>
      </c>
      <c r="H904" s="1">
        <f t="shared" si="101"/>
        <v>57.9</v>
      </c>
      <c r="I904" s="21">
        <v>64</v>
      </c>
    </row>
    <row r="905" spans="1:9" ht="14" x14ac:dyDescent="0.15">
      <c r="A905" s="14" t="s">
        <v>308</v>
      </c>
      <c r="B905" s="15">
        <v>1</v>
      </c>
      <c r="C905" s="16" t="s">
        <v>3452</v>
      </c>
      <c r="D905" s="17" t="str">
        <f t="shared" si="100"/>
        <v>10X10</v>
      </c>
      <c r="E905" s="18" t="s">
        <v>6</v>
      </c>
      <c r="F905" s="19">
        <v>26.55</v>
      </c>
      <c r="G905" s="19">
        <f t="shared" si="98"/>
        <v>11.28375</v>
      </c>
      <c r="H905" s="1">
        <f t="shared" si="101"/>
        <v>26.55</v>
      </c>
      <c r="I905" s="21">
        <v>12</v>
      </c>
    </row>
    <row r="906" spans="1:9" ht="14" x14ac:dyDescent="0.15">
      <c r="A906" s="14" t="s">
        <v>309</v>
      </c>
      <c r="B906" s="15">
        <v>1</v>
      </c>
      <c r="C906" s="16" t="s">
        <v>3452</v>
      </c>
      <c r="D906" s="17" t="str">
        <f t="shared" si="100"/>
        <v>17x20</v>
      </c>
      <c r="E906" s="18" t="s">
        <v>6</v>
      </c>
      <c r="F906" s="19">
        <v>67.900000000000006</v>
      </c>
      <c r="G906" s="19">
        <f t="shared" si="98"/>
        <v>28.857500000000002</v>
      </c>
      <c r="H906" s="1">
        <f t="shared" si="101"/>
        <v>67.900000000000006</v>
      </c>
      <c r="I906" s="21">
        <v>44</v>
      </c>
    </row>
    <row r="907" spans="1:9" ht="14" x14ac:dyDescent="0.15">
      <c r="A907" s="14" t="s">
        <v>1530</v>
      </c>
      <c r="B907" s="15">
        <v>1</v>
      </c>
      <c r="C907" s="16" t="s">
        <v>3946</v>
      </c>
      <c r="D907" s="17" t="str">
        <f t="shared" si="100"/>
        <v>Tube</v>
      </c>
      <c r="E907" s="18" t="s">
        <v>5700</v>
      </c>
      <c r="F907" s="19">
        <v>31.05</v>
      </c>
      <c r="G907" s="19">
        <f t="shared" si="98"/>
        <v>13.196249999999999</v>
      </c>
      <c r="H907" s="1">
        <f t="shared" si="101"/>
        <v>31.05</v>
      </c>
      <c r="I907" s="21">
        <v>4</v>
      </c>
    </row>
    <row r="908" spans="1:9" ht="14" x14ac:dyDescent="0.15">
      <c r="A908" s="14" t="s">
        <v>1531</v>
      </c>
      <c r="B908" s="15">
        <v>1</v>
      </c>
      <c r="C908" s="16" t="s">
        <v>3947</v>
      </c>
      <c r="D908" s="17" t="str">
        <f t="shared" si="100"/>
        <v>Tube</v>
      </c>
      <c r="E908" s="18" t="s">
        <v>5700</v>
      </c>
      <c r="F908" s="19">
        <v>31.05</v>
      </c>
      <c r="G908" s="19">
        <f t="shared" si="98"/>
        <v>13.196249999999999</v>
      </c>
      <c r="H908" s="1">
        <f t="shared" si="101"/>
        <v>31.05</v>
      </c>
      <c r="I908" s="21">
        <v>4</v>
      </c>
    </row>
    <row r="909" spans="1:9" x14ac:dyDescent="0.15">
      <c r="A909" s="51" t="s">
        <v>6507</v>
      </c>
      <c r="B909" s="33">
        <v>1</v>
      </c>
      <c r="C909" s="20" t="s">
        <v>6508</v>
      </c>
      <c r="D909" s="116" t="s">
        <v>6196</v>
      </c>
      <c r="F909" s="60">
        <v>31.05</v>
      </c>
      <c r="G909" s="19">
        <f t="shared" si="98"/>
        <v>13.196249999999999</v>
      </c>
      <c r="H909" s="60">
        <f>F909</f>
        <v>31.05</v>
      </c>
      <c r="I909" s="57">
        <v>4</v>
      </c>
    </row>
    <row r="910" spans="1:9" ht="14" x14ac:dyDescent="0.15">
      <c r="A910" s="14" t="s">
        <v>1529</v>
      </c>
      <c r="B910" s="15">
        <v>1</v>
      </c>
      <c r="C910" s="16" t="s">
        <v>3945</v>
      </c>
      <c r="D910" s="17" t="str">
        <f>VLOOKUP(RIGHT(A910,4),N:O,2,0)</f>
        <v>Tube</v>
      </c>
      <c r="E910" s="18" t="s">
        <v>5700</v>
      </c>
      <c r="F910" s="19">
        <v>31.05</v>
      </c>
      <c r="G910" s="19">
        <f t="shared" si="98"/>
        <v>13.196249999999999</v>
      </c>
      <c r="H910" s="1">
        <f>B910*F910</f>
        <v>31.05</v>
      </c>
      <c r="I910" s="21">
        <v>4</v>
      </c>
    </row>
    <row r="911" spans="1:9" x14ac:dyDescent="0.15">
      <c r="A911" s="14" t="s">
        <v>5926</v>
      </c>
      <c r="B911" s="15">
        <v>1</v>
      </c>
      <c r="C911" s="16" t="s">
        <v>5927</v>
      </c>
      <c r="D911" s="17" t="s">
        <v>5919</v>
      </c>
      <c r="E911" s="18"/>
      <c r="F911" s="19">
        <v>2.52</v>
      </c>
      <c r="G911" s="19">
        <v>2.52</v>
      </c>
      <c r="H911" s="19">
        <v>2.5499999999999998</v>
      </c>
      <c r="I911" s="21">
        <v>1</v>
      </c>
    </row>
    <row r="912" spans="1:9" ht="14" x14ac:dyDescent="0.15">
      <c r="A912" s="14" t="s">
        <v>1672</v>
      </c>
      <c r="B912" s="15">
        <v>1</v>
      </c>
      <c r="C912" s="16" t="s">
        <v>6814</v>
      </c>
      <c r="D912" s="17" t="str">
        <f>VLOOKUP(RIGHT(A912,4),N:O,2,0)</f>
        <v>1lb</v>
      </c>
      <c r="E912" s="18" t="s">
        <v>5704</v>
      </c>
      <c r="F912" s="19">
        <v>34.65</v>
      </c>
      <c r="G912" s="19">
        <f t="shared" ref="G912:G943" si="102">F912*0.425</f>
        <v>14.726249999999999</v>
      </c>
      <c r="H912" s="1">
        <f>B912*F912</f>
        <v>34.65</v>
      </c>
      <c r="I912" s="21">
        <v>18</v>
      </c>
    </row>
    <row r="913" spans="1:9" x14ac:dyDescent="0.15">
      <c r="A913" s="22" t="s">
        <v>6098</v>
      </c>
      <c r="B913" s="33">
        <v>1</v>
      </c>
      <c r="C913" s="27" t="s">
        <v>6099</v>
      </c>
      <c r="D913" s="118" t="s">
        <v>15</v>
      </c>
      <c r="E913" s="18"/>
      <c r="F913" s="43">
        <v>19.5</v>
      </c>
      <c r="G913" s="19">
        <f t="shared" si="102"/>
        <v>8.2874999999999996</v>
      </c>
      <c r="H913" s="43">
        <f>B913*F913</f>
        <v>19.5</v>
      </c>
      <c r="I913" s="18">
        <v>18</v>
      </c>
    </row>
    <row r="914" spans="1:9" x14ac:dyDescent="0.15">
      <c r="A914" s="106" t="s">
        <v>7224</v>
      </c>
      <c r="B914" s="33">
        <v>1</v>
      </c>
      <c r="C914" s="106" t="s">
        <v>7225</v>
      </c>
      <c r="D914" s="125" t="s">
        <v>29</v>
      </c>
      <c r="F914" s="60">
        <v>23.2</v>
      </c>
      <c r="G914" s="60">
        <f t="shared" si="102"/>
        <v>9.86</v>
      </c>
      <c r="H914" s="60">
        <f>F914</f>
        <v>23.2</v>
      </c>
      <c r="I914" s="57">
        <v>17</v>
      </c>
    </row>
    <row r="915" spans="1:9" x14ac:dyDescent="0.15">
      <c r="A915" s="106" t="s">
        <v>7222</v>
      </c>
      <c r="B915" s="33">
        <v>1</v>
      </c>
      <c r="C915" s="106" t="s">
        <v>7223</v>
      </c>
      <c r="D915" s="125" t="s">
        <v>29</v>
      </c>
      <c r="F915" s="60">
        <v>23.2</v>
      </c>
      <c r="G915" s="60">
        <f t="shared" si="102"/>
        <v>9.86</v>
      </c>
      <c r="H915" s="60">
        <f>F915</f>
        <v>23.2</v>
      </c>
      <c r="I915" s="57">
        <v>17</v>
      </c>
    </row>
    <row r="916" spans="1:9" x14ac:dyDescent="0.15">
      <c r="A916" s="41" t="s">
        <v>6090</v>
      </c>
      <c r="B916" s="37">
        <v>1</v>
      </c>
      <c r="C916" s="27" t="s">
        <v>6091</v>
      </c>
      <c r="D916" s="119" t="s">
        <v>15</v>
      </c>
      <c r="E916" s="38"/>
      <c r="F916" s="48">
        <v>19.5</v>
      </c>
      <c r="G916" s="19">
        <f t="shared" si="102"/>
        <v>8.2874999999999996</v>
      </c>
      <c r="H916" s="39">
        <f>B916*F916</f>
        <v>19.5</v>
      </c>
      <c r="I916" s="38">
        <v>18</v>
      </c>
    </row>
    <row r="917" spans="1:9" x14ac:dyDescent="0.15">
      <c r="A917" s="22" t="s">
        <v>6116</v>
      </c>
      <c r="B917" s="33">
        <v>1</v>
      </c>
      <c r="C917" s="16" t="s">
        <v>6091</v>
      </c>
      <c r="D917" s="118" t="s">
        <v>5819</v>
      </c>
      <c r="E917" s="18"/>
      <c r="F917" s="19">
        <v>57.9</v>
      </c>
      <c r="G917" s="19">
        <f t="shared" si="102"/>
        <v>24.607499999999998</v>
      </c>
      <c r="H917" s="1">
        <f>B917*F917</f>
        <v>57.9</v>
      </c>
      <c r="I917" s="18">
        <v>64</v>
      </c>
    </row>
    <row r="918" spans="1:9" x14ac:dyDescent="0.15">
      <c r="A918" s="51" t="s">
        <v>6558</v>
      </c>
      <c r="B918" s="33">
        <v>1</v>
      </c>
      <c r="C918" s="20" t="s">
        <v>6559</v>
      </c>
      <c r="D918" s="116" t="s">
        <v>5715</v>
      </c>
      <c r="F918" s="60">
        <v>23.5</v>
      </c>
      <c r="G918" s="19">
        <f t="shared" si="102"/>
        <v>9.9874999999999989</v>
      </c>
      <c r="H918" s="60">
        <f>F918</f>
        <v>23.5</v>
      </c>
      <c r="I918" s="57">
        <v>12</v>
      </c>
    </row>
    <row r="919" spans="1:9" x14ac:dyDescent="0.15">
      <c r="A919" s="22" t="s">
        <v>6113</v>
      </c>
      <c r="B919" s="33">
        <v>1</v>
      </c>
      <c r="C919" s="16" t="s">
        <v>6114</v>
      </c>
      <c r="D919" s="118" t="s">
        <v>15</v>
      </c>
      <c r="E919" s="18"/>
      <c r="F919" s="19">
        <v>19.5</v>
      </c>
      <c r="G919" s="19">
        <f t="shared" si="102"/>
        <v>8.2874999999999996</v>
      </c>
      <c r="H919" s="1">
        <f t="shared" ref="H919:H950" si="103">B919*F919</f>
        <v>19.5</v>
      </c>
      <c r="I919" s="18">
        <v>18</v>
      </c>
    </row>
    <row r="920" spans="1:9" x14ac:dyDescent="0.15">
      <c r="A920" s="22" t="s">
        <v>6115</v>
      </c>
      <c r="B920" s="33">
        <v>1</v>
      </c>
      <c r="C920" s="16" t="s">
        <v>6114</v>
      </c>
      <c r="D920" s="118" t="s">
        <v>5819</v>
      </c>
      <c r="E920" s="18"/>
      <c r="F920" s="19">
        <v>57.9</v>
      </c>
      <c r="G920" s="19">
        <f t="shared" si="102"/>
        <v>24.607499999999998</v>
      </c>
      <c r="H920" s="1">
        <f t="shared" si="103"/>
        <v>57.9</v>
      </c>
      <c r="I920" s="18">
        <v>64</v>
      </c>
    </row>
    <row r="921" spans="1:9" ht="14" x14ac:dyDescent="0.15">
      <c r="A921" s="14" t="s">
        <v>2243</v>
      </c>
      <c r="B921" s="15">
        <v>1</v>
      </c>
      <c r="C921" s="16" t="s">
        <v>4577</v>
      </c>
      <c r="D921" s="17" t="str">
        <f t="shared" ref="D921:D952" si="104">VLOOKUP(RIGHT(A921,4),N:O,2,0)</f>
        <v>5oz</v>
      </c>
      <c r="E921" s="18" t="s">
        <v>6</v>
      </c>
      <c r="F921" s="19">
        <v>9.1999999999999993</v>
      </c>
      <c r="G921" s="19">
        <f t="shared" si="102"/>
        <v>3.9099999999999997</v>
      </c>
      <c r="H921" s="1">
        <f t="shared" si="103"/>
        <v>9.1999999999999993</v>
      </c>
      <c r="I921" s="21">
        <v>6</v>
      </c>
    </row>
    <row r="922" spans="1:9" ht="14" x14ac:dyDescent="0.15">
      <c r="A922" s="14" t="s">
        <v>2247</v>
      </c>
      <c r="B922" s="15">
        <v>1</v>
      </c>
      <c r="C922" s="16" t="s">
        <v>4581</v>
      </c>
      <c r="D922" s="17" t="str">
        <f t="shared" si="104"/>
        <v>1lb</v>
      </c>
      <c r="E922" s="18" t="s">
        <v>6</v>
      </c>
      <c r="F922" s="19">
        <v>23.2</v>
      </c>
      <c r="G922" s="19">
        <f t="shared" si="102"/>
        <v>9.86</v>
      </c>
      <c r="H922" s="1">
        <f t="shared" si="103"/>
        <v>23.2</v>
      </c>
      <c r="I922" s="21">
        <v>18</v>
      </c>
    </row>
    <row r="923" spans="1:9" ht="14" x14ac:dyDescent="0.15">
      <c r="A923" s="14" t="s">
        <v>2251</v>
      </c>
      <c r="B923" s="15">
        <v>1</v>
      </c>
      <c r="C923" s="16" t="s">
        <v>4585</v>
      </c>
      <c r="D923" s="17" t="str">
        <f t="shared" si="104"/>
        <v>5lb</v>
      </c>
      <c r="E923" s="18" t="s">
        <v>6</v>
      </c>
      <c r="F923" s="19">
        <v>86.85</v>
      </c>
      <c r="G923" s="19">
        <f t="shared" si="102"/>
        <v>36.911249999999995</v>
      </c>
      <c r="H923" s="1">
        <f t="shared" si="103"/>
        <v>86.85</v>
      </c>
      <c r="I923" s="21">
        <v>84</v>
      </c>
    </row>
    <row r="924" spans="1:9" ht="14" x14ac:dyDescent="0.15">
      <c r="A924" s="14" t="s">
        <v>2244</v>
      </c>
      <c r="B924" s="15">
        <v>1</v>
      </c>
      <c r="C924" s="16" t="s">
        <v>4578</v>
      </c>
      <c r="D924" s="17" t="str">
        <f t="shared" si="104"/>
        <v>5oz</v>
      </c>
      <c r="E924" s="18" t="s">
        <v>6</v>
      </c>
      <c r="F924" s="19">
        <v>9.1999999999999993</v>
      </c>
      <c r="G924" s="19">
        <f t="shared" si="102"/>
        <v>3.9099999999999997</v>
      </c>
      <c r="H924" s="1">
        <f t="shared" si="103"/>
        <v>9.1999999999999993</v>
      </c>
      <c r="I924" s="21">
        <v>6</v>
      </c>
    </row>
    <row r="925" spans="1:9" ht="14" x14ac:dyDescent="0.15">
      <c r="A925" s="14" t="s">
        <v>2248</v>
      </c>
      <c r="B925" s="15">
        <v>1</v>
      </c>
      <c r="C925" s="16" t="s">
        <v>4582</v>
      </c>
      <c r="D925" s="17" t="str">
        <f t="shared" si="104"/>
        <v>1lb</v>
      </c>
      <c r="E925" s="18" t="s">
        <v>6</v>
      </c>
      <c r="F925" s="19">
        <v>23.2</v>
      </c>
      <c r="G925" s="19">
        <f t="shared" si="102"/>
        <v>9.86</v>
      </c>
      <c r="H925" s="1">
        <f t="shared" si="103"/>
        <v>23.2</v>
      </c>
      <c r="I925" s="21">
        <v>18</v>
      </c>
    </row>
    <row r="926" spans="1:9" ht="14" x14ac:dyDescent="0.15">
      <c r="A926" s="14" t="s">
        <v>2252</v>
      </c>
      <c r="B926" s="15">
        <v>1</v>
      </c>
      <c r="C926" s="16" t="s">
        <v>4586</v>
      </c>
      <c r="D926" s="17" t="str">
        <f t="shared" si="104"/>
        <v>5lb</v>
      </c>
      <c r="E926" s="18" t="s">
        <v>6</v>
      </c>
      <c r="F926" s="19">
        <v>86.85</v>
      </c>
      <c r="G926" s="19">
        <f t="shared" si="102"/>
        <v>36.911249999999995</v>
      </c>
      <c r="H926" s="1">
        <f t="shared" si="103"/>
        <v>86.85</v>
      </c>
      <c r="I926" s="21">
        <v>84</v>
      </c>
    </row>
    <row r="927" spans="1:9" ht="14" x14ac:dyDescent="0.15">
      <c r="A927" s="14" t="s">
        <v>2245</v>
      </c>
      <c r="B927" s="15">
        <v>1</v>
      </c>
      <c r="C927" s="16" t="s">
        <v>4579</v>
      </c>
      <c r="D927" s="17" t="str">
        <f t="shared" si="104"/>
        <v>5oz</v>
      </c>
      <c r="E927" s="18" t="s">
        <v>6</v>
      </c>
      <c r="F927" s="19">
        <v>9.1999999999999993</v>
      </c>
      <c r="G927" s="19">
        <f t="shared" si="102"/>
        <v>3.9099999999999997</v>
      </c>
      <c r="H927" s="1">
        <f t="shared" si="103"/>
        <v>9.1999999999999993</v>
      </c>
      <c r="I927" s="21">
        <v>6</v>
      </c>
    </row>
    <row r="928" spans="1:9" ht="14" x14ac:dyDescent="0.15">
      <c r="A928" s="14" t="s">
        <v>2249</v>
      </c>
      <c r="B928" s="15">
        <v>1</v>
      </c>
      <c r="C928" s="16" t="s">
        <v>4583</v>
      </c>
      <c r="D928" s="17" t="str">
        <f t="shared" si="104"/>
        <v>1lb</v>
      </c>
      <c r="E928" s="18" t="s">
        <v>6</v>
      </c>
      <c r="F928" s="19">
        <v>23.2</v>
      </c>
      <c r="G928" s="19">
        <f t="shared" si="102"/>
        <v>9.86</v>
      </c>
      <c r="H928" s="1">
        <f t="shared" si="103"/>
        <v>23.2</v>
      </c>
      <c r="I928" s="21">
        <v>18</v>
      </c>
    </row>
    <row r="929" spans="1:9" ht="14" x14ac:dyDescent="0.15">
      <c r="A929" s="14" t="s">
        <v>2253</v>
      </c>
      <c r="B929" s="15">
        <v>1</v>
      </c>
      <c r="C929" s="16" t="s">
        <v>4587</v>
      </c>
      <c r="D929" s="17" t="str">
        <f t="shared" si="104"/>
        <v>5lb</v>
      </c>
      <c r="E929" s="18" t="s">
        <v>6</v>
      </c>
      <c r="F929" s="19">
        <v>86.85</v>
      </c>
      <c r="G929" s="19">
        <f t="shared" si="102"/>
        <v>36.911249999999995</v>
      </c>
      <c r="H929" s="1">
        <f t="shared" si="103"/>
        <v>86.85</v>
      </c>
      <c r="I929" s="21">
        <v>84</v>
      </c>
    </row>
    <row r="930" spans="1:9" ht="14" x14ac:dyDescent="0.15">
      <c r="A930" s="14" t="s">
        <v>2246</v>
      </c>
      <c r="B930" s="15">
        <v>1</v>
      </c>
      <c r="C930" s="16" t="s">
        <v>4580</v>
      </c>
      <c r="D930" s="17" t="str">
        <f t="shared" si="104"/>
        <v>5oz</v>
      </c>
      <c r="E930" s="18" t="s">
        <v>6</v>
      </c>
      <c r="F930" s="19">
        <v>10.85</v>
      </c>
      <c r="G930" s="19">
        <f t="shared" si="102"/>
        <v>4.6112500000000001</v>
      </c>
      <c r="H930" s="1">
        <f t="shared" si="103"/>
        <v>10.85</v>
      </c>
      <c r="I930" s="21">
        <v>6</v>
      </c>
    </row>
    <row r="931" spans="1:9" ht="14" x14ac:dyDescent="0.15">
      <c r="A931" s="14" t="s">
        <v>2250</v>
      </c>
      <c r="B931" s="15">
        <v>1</v>
      </c>
      <c r="C931" s="16" t="s">
        <v>4584</v>
      </c>
      <c r="D931" s="17" t="str">
        <f t="shared" si="104"/>
        <v>1lb</v>
      </c>
      <c r="E931" s="18" t="s">
        <v>6</v>
      </c>
      <c r="F931" s="19">
        <v>28.45</v>
      </c>
      <c r="G931" s="19">
        <f t="shared" si="102"/>
        <v>12.091249999999999</v>
      </c>
      <c r="H931" s="1">
        <f t="shared" si="103"/>
        <v>28.45</v>
      </c>
      <c r="I931" s="21">
        <v>18</v>
      </c>
    </row>
    <row r="932" spans="1:9" ht="14" x14ac:dyDescent="0.15">
      <c r="A932" s="14" t="s">
        <v>2254</v>
      </c>
      <c r="B932" s="15">
        <v>1</v>
      </c>
      <c r="C932" s="16" t="s">
        <v>4588</v>
      </c>
      <c r="D932" s="17" t="str">
        <f t="shared" si="104"/>
        <v>5lb</v>
      </c>
      <c r="E932" s="18" t="s">
        <v>6</v>
      </c>
      <c r="F932" s="19">
        <v>113.15</v>
      </c>
      <c r="G932" s="19">
        <f t="shared" si="102"/>
        <v>48.088750000000005</v>
      </c>
      <c r="H932" s="1">
        <f t="shared" si="103"/>
        <v>113.15</v>
      </c>
      <c r="I932" s="21">
        <v>84</v>
      </c>
    </row>
    <row r="933" spans="1:9" ht="14" x14ac:dyDescent="0.15">
      <c r="A933" s="14" t="s">
        <v>310</v>
      </c>
      <c r="B933" s="15">
        <v>1</v>
      </c>
      <c r="C933" s="16" t="s">
        <v>3453</v>
      </c>
      <c r="D933" s="17" t="str">
        <f t="shared" si="104"/>
        <v>10X10</v>
      </c>
      <c r="E933" s="18" t="s">
        <v>6</v>
      </c>
      <c r="F933" s="19">
        <v>19.5</v>
      </c>
      <c r="G933" s="19">
        <f t="shared" si="102"/>
        <v>8.2874999999999996</v>
      </c>
      <c r="H933" s="1">
        <f t="shared" si="103"/>
        <v>19.5</v>
      </c>
      <c r="I933" s="21">
        <v>18</v>
      </c>
    </row>
    <row r="934" spans="1:9" ht="14" x14ac:dyDescent="0.15">
      <c r="A934" s="14" t="s">
        <v>311</v>
      </c>
      <c r="B934" s="15">
        <v>1</v>
      </c>
      <c r="C934" s="16" t="s">
        <v>3453</v>
      </c>
      <c r="D934" s="17" t="str">
        <f t="shared" si="104"/>
        <v>FULL</v>
      </c>
      <c r="E934" s="18" t="s">
        <v>6</v>
      </c>
      <c r="F934" s="19">
        <v>112.65</v>
      </c>
      <c r="G934" s="19">
        <f t="shared" si="102"/>
        <v>47.876249999999999</v>
      </c>
      <c r="H934" s="1">
        <f t="shared" si="103"/>
        <v>112.65</v>
      </c>
      <c r="I934" s="26">
        <v>128</v>
      </c>
    </row>
    <row r="935" spans="1:9" ht="14" x14ac:dyDescent="0.15">
      <c r="A935" s="14" t="s">
        <v>312</v>
      </c>
      <c r="B935" s="15">
        <v>1</v>
      </c>
      <c r="C935" s="16" t="s">
        <v>3453</v>
      </c>
      <c r="D935" s="17" t="str">
        <f t="shared" si="104"/>
        <v>17x20</v>
      </c>
      <c r="E935" s="18" t="s">
        <v>6</v>
      </c>
      <c r="F935" s="19">
        <v>57.9</v>
      </c>
      <c r="G935" s="19">
        <f t="shared" si="102"/>
        <v>24.607499999999998</v>
      </c>
      <c r="H935" s="1">
        <f t="shared" si="103"/>
        <v>57.9</v>
      </c>
      <c r="I935" s="21">
        <v>64</v>
      </c>
    </row>
    <row r="936" spans="1:9" ht="14" x14ac:dyDescent="0.15">
      <c r="A936" s="14" t="s">
        <v>313</v>
      </c>
      <c r="B936" s="15">
        <v>1</v>
      </c>
      <c r="C936" s="16" t="s">
        <v>3454</v>
      </c>
      <c r="D936" s="17" t="str">
        <f t="shared" si="104"/>
        <v>10X10</v>
      </c>
      <c r="E936" s="18" t="s">
        <v>6</v>
      </c>
      <c r="F936" s="19">
        <v>26.55</v>
      </c>
      <c r="G936" s="19">
        <f t="shared" si="102"/>
        <v>11.28375</v>
      </c>
      <c r="H936" s="1">
        <f t="shared" si="103"/>
        <v>26.55</v>
      </c>
      <c r="I936" s="21">
        <v>12</v>
      </c>
    </row>
    <row r="937" spans="1:9" ht="14" x14ac:dyDescent="0.15">
      <c r="A937" s="14" t="s">
        <v>314</v>
      </c>
      <c r="B937" s="15">
        <v>1</v>
      </c>
      <c r="C937" s="16" t="s">
        <v>3454</v>
      </c>
      <c r="D937" s="17" t="str">
        <f t="shared" si="104"/>
        <v>17x20</v>
      </c>
      <c r="E937" s="18" t="s">
        <v>6</v>
      </c>
      <c r="F937" s="19">
        <v>67.900000000000006</v>
      </c>
      <c r="G937" s="19">
        <f t="shared" si="102"/>
        <v>28.857500000000002</v>
      </c>
      <c r="H937" s="1">
        <f t="shared" si="103"/>
        <v>67.900000000000006</v>
      </c>
      <c r="I937" s="21">
        <v>44</v>
      </c>
    </row>
    <row r="938" spans="1:9" ht="14" x14ac:dyDescent="0.15">
      <c r="A938" s="14" t="s">
        <v>1532</v>
      </c>
      <c r="B938" s="15">
        <v>1</v>
      </c>
      <c r="C938" s="16" t="s">
        <v>3948</v>
      </c>
      <c r="D938" s="17" t="str">
        <f t="shared" si="104"/>
        <v>Tube</v>
      </c>
      <c r="E938" s="18" t="s">
        <v>5700</v>
      </c>
      <c r="F938" s="19">
        <v>31.05</v>
      </c>
      <c r="G938" s="19">
        <f t="shared" si="102"/>
        <v>13.196249999999999</v>
      </c>
      <c r="H938" s="1">
        <f t="shared" si="103"/>
        <v>31.05</v>
      </c>
      <c r="I938" s="21">
        <v>4</v>
      </c>
    </row>
    <row r="939" spans="1:9" ht="14" x14ac:dyDescent="0.15">
      <c r="A939" s="14" t="s">
        <v>1533</v>
      </c>
      <c r="B939" s="15">
        <v>1</v>
      </c>
      <c r="C939" s="16" t="s">
        <v>3949</v>
      </c>
      <c r="D939" s="17" t="str">
        <f t="shared" si="104"/>
        <v>Tube</v>
      </c>
      <c r="E939" s="18" t="s">
        <v>5700</v>
      </c>
      <c r="F939" s="19">
        <v>31.05</v>
      </c>
      <c r="G939" s="19">
        <f t="shared" si="102"/>
        <v>13.196249999999999</v>
      </c>
      <c r="H939" s="1">
        <f t="shared" si="103"/>
        <v>31.05</v>
      </c>
      <c r="I939" s="21">
        <v>4</v>
      </c>
    </row>
    <row r="940" spans="1:9" ht="14" x14ac:dyDescent="0.15">
      <c r="A940" s="14" t="s">
        <v>2255</v>
      </c>
      <c r="B940" s="15">
        <v>1</v>
      </c>
      <c r="C940" s="16" t="s">
        <v>4589</v>
      </c>
      <c r="D940" s="17" t="str">
        <f t="shared" si="104"/>
        <v>5oz</v>
      </c>
      <c r="E940" s="18" t="s">
        <v>6</v>
      </c>
      <c r="F940" s="19">
        <v>9.1999999999999993</v>
      </c>
      <c r="G940" s="19">
        <f t="shared" si="102"/>
        <v>3.9099999999999997</v>
      </c>
      <c r="H940" s="1">
        <f t="shared" si="103"/>
        <v>9.1999999999999993</v>
      </c>
      <c r="I940" s="21">
        <v>6</v>
      </c>
    </row>
    <row r="941" spans="1:9" ht="14" x14ac:dyDescent="0.15">
      <c r="A941" s="14" t="s">
        <v>2259</v>
      </c>
      <c r="B941" s="15">
        <v>1</v>
      </c>
      <c r="C941" s="16" t="s">
        <v>4593</v>
      </c>
      <c r="D941" s="17" t="str">
        <f t="shared" si="104"/>
        <v>1lb</v>
      </c>
      <c r="E941" s="18" t="s">
        <v>6</v>
      </c>
      <c r="F941" s="19">
        <v>23.2</v>
      </c>
      <c r="G941" s="19">
        <f t="shared" si="102"/>
        <v>9.86</v>
      </c>
      <c r="H941" s="1">
        <f t="shared" si="103"/>
        <v>23.2</v>
      </c>
      <c r="I941" s="21">
        <v>18</v>
      </c>
    </row>
    <row r="942" spans="1:9" ht="14" x14ac:dyDescent="0.15">
      <c r="A942" s="14" t="s">
        <v>2263</v>
      </c>
      <c r="B942" s="15">
        <v>1</v>
      </c>
      <c r="C942" s="16" t="s">
        <v>4597</v>
      </c>
      <c r="D942" s="17" t="str">
        <f t="shared" si="104"/>
        <v>5lb</v>
      </c>
      <c r="E942" s="18" t="s">
        <v>6</v>
      </c>
      <c r="F942" s="19">
        <v>86.85</v>
      </c>
      <c r="G942" s="19">
        <f t="shared" si="102"/>
        <v>36.911249999999995</v>
      </c>
      <c r="H942" s="1">
        <f t="shared" si="103"/>
        <v>86.85</v>
      </c>
      <c r="I942" s="21">
        <v>84</v>
      </c>
    </row>
    <row r="943" spans="1:9" ht="14" x14ac:dyDescent="0.15">
      <c r="A943" s="14" t="s">
        <v>2256</v>
      </c>
      <c r="B943" s="15">
        <v>1</v>
      </c>
      <c r="C943" s="16" t="s">
        <v>4590</v>
      </c>
      <c r="D943" s="17" t="str">
        <f t="shared" si="104"/>
        <v>5oz</v>
      </c>
      <c r="E943" s="18" t="s">
        <v>6</v>
      </c>
      <c r="F943" s="19">
        <v>9.1999999999999993</v>
      </c>
      <c r="G943" s="19">
        <f t="shared" si="102"/>
        <v>3.9099999999999997</v>
      </c>
      <c r="H943" s="1">
        <f t="shared" si="103"/>
        <v>9.1999999999999993</v>
      </c>
      <c r="I943" s="21">
        <v>6</v>
      </c>
    </row>
    <row r="944" spans="1:9" ht="14" x14ac:dyDescent="0.15">
      <c r="A944" s="14" t="s">
        <v>2260</v>
      </c>
      <c r="B944" s="15">
        <v>1</v>
      </c>
      <c r="C944" s="16" t="s">
        <v>4594</v>
      </c>
      <c r="D944" s="17" t="str">
        <f t="shared" si="104"/>
        <v>1lb</v>
      </c>
      <c r="E944" s="18" t="s">
        <v>6</v>
      </c>
      <c r="F944" s="19">
        <v>23.2</v>
      </c>
      <c r="G944" s="19">
        <f t="shared" ref="G944:G975" si="105">F944*0.425</f>
        <v>9.86</v>
      </c>
      <c r="H944" s="1">
        <f t="shared" si="103"/>
        <v>23.2</v>
      </c>
      <c r="I944" s="21">
        <v>18</v>
      </c>
    </row>
    <row r="945" spans="1:9" ht="14" x14ac:dyDescent="0.15">
      <c r="A945" s="14" t="s">
        <v>2264</v>
      </c>
      <c r="B945" s="15">
        <v>1</v>
      </c>
      <c r="C945" s="16" t="s">
        <v>4598</v>
      </c>
      <c r="D945" s="17" t="str">
        <f t="shared" si="104"/>
        <v>5lb</v>
      </c>
      <c r="E945" s="18" t="s">
        <v>6</v>
      </c>
      <c r="F945" s="19">
        <v>86.85</v>
      </c>
      <c r="G945" s="19">
        <f t="shared" si="105"/>
        <v>36.911249999999995</v>
      </c>
      <c r="H945" s="1">
        <f t="shared" si="103"/>
        <v>86.85</v>
      </c>
      <c r="I945" s="21">
        <v>84</v>
      </c>
    </row>
    <row r="946" spans="1:9" ht="14" x14ac:dyDescent="0.15">
      <c r="A946" s="14" t="s">
        <v>2257</v>
      </c>
      <c r="B946" s="15">
        <v>1</v>
      </c>
      <c r="C946" s="16" t="s">
        <v>4591</v>
      </c>
      <c r="D946" s="17" t="str">
        <f t="shared" si="104"/>
        <v>5oz</v>
      </c>
      <c r="E946" s="18" t="s">
        <v>6</v>
      </c>
      <c r="F946" s="19">
        <v>9.1999999999999993</v>
      </c>
      <c r="G946" s="19">
        <f t="shared" si="105"/>
        <v>3.9099999999999997</v>
      </c>
      <c r="H946" s="1">
        <f t="shared" si="103"/>
        <v>9.1999999999999993</v>
      </c>
      <c r="I946" s="21">
        <v>6</v>
      </c>
    </row>
    <row r="947" spans="1:9" ht="14" x14ac:dyDescent="0.15">
      <c r="A947" s="14" t="s">
        <v>2261</v>
      </c>
      <c r="B947" s="15">
        <v>1</v>
      </c>
      <c r="C947" s="16" t="s">
        <v>4595</v>
      </c>
      <c r="D947" s="17" t="str">
        <f t="shared" si="104"/>
        <v>1lb</v>
      </c>
      <c r="E947" s="18" t="s">
        <v>6</v>
      </c>
      <c r="F947" s="19">
        <v>23.2</v>
      </c>
      <c r="G947" s="19">
        <f t="shared" si="105"/>
        <v>9.86</v>
      </c>
      <c r="H947" s="1">
        <f t="shared" si="103"/>
        <v>23.2</v>
      </c>
      <c r="I947" s="21">
        <v>18</v>
      </c>
    </row>
    <row r="948" spans="1:9" ht="14" x14ac:dyDescent="0.15">
      <c r="A948" s="14" t="s">
        <v>2265</v>
      </c>
      <c r="B948" s="15">
        <v>1</v>
      </c>
      <c r="C948" s="16" t="s">
        <v>4599</v>
      </c>
      <c r="D948" s="17" t="str">
        <f t="shared" si="104"/>
        <v>5lb</v>
      </c>
      <c r="E948" s="18" t="s">
        <v>6</v>
      </c>
      <c r="F948" s="19">
        <v>86.85</v>
      </c>
      <c r="G948" s="19">
        <f t="shared" si="105"/>
        <v>36.911249999999995</v>
      </c>
      <c r="H948" s="1">
        <f t="shared" si="103"/>
        <v>86.85</v>
      </c>
      <c r="I948" s="21">
        <v>84</v>
      </c>
    </row>
    <row r="949" spans="1:9" ht="14" x14ac:dyDescent="0.15">
      <c r="A949" s="14" t="s">
        <v>2258</v>
      </c>
      <c r="B949" s="15">
        <v>1</v>
      </c>
      <c r="C949" s="16" t="s">
        <v>4592</v>
      </c>
      <c r="D949" s="17" t="str">
        <f t="shared" si="104"/>
        <v>5oz</v>
      </c>
      <c r="E949" s="18" t="s">
        <v>6</v>
      </c>
      <c r="F949" s="19">
        <v>10.85</v>
      </c>
      <c r="G949" s="19">
        <f t="shared" si="105"/>
        <v>4.6112500000000001</v>
      </c>
      <c r="H949" s="1">
        <f t="shared" si="103"/>
        <v>10.85</v>
      </c>
      <c r="I949" s="21">
        <v>6</v>
      </c>
    </row>
    <row r="950" spans="1:9" ht="14" x14ac:dyDescent="0.15">
      <c r="A950" s="14" t="s">
        <v>2262</v>
      </c>
      <c r="B950" s="15">
        <v>1</v>
      </c>
      <c r="C950" s="16" t="s">
        <v>4596</v>
      </c>
      <c r="D950" s="17" t="str">
        <f t="shared" si="104"/>
        <v>1lb</v>
      </c>
      <c r="E950" s="18" t="s">
        <v>6</v>
      </c>
      <c r="F950" s="19">
        <v>28.45</v>
      </c>
      <c r="G950" s="19">
        <f t="shared" si="105"/>
        <v>12.091249999999999</v>
      </c>
      <c r="H950" s="1">
        <f t="shared" si="103"/>
        <v>28.45</v>
      </c>
      <c r="I950" s="21">
        <v>18</v>
      </c>
    </row>
    <row r="951" spans="1:9" ht="14" x14ac:dyDescent="0.15">
      <c r="A951" s="14" t="s">
        <v>2266</v>
      </c>
      <c r="B951" s="15">
        <v>1</v>
      </c>
      <c r="C951" s="16" t="s">
        <v>4600</v>
      </c>
      <c r="D951" s="17" t="str">
        <f t="shared" si="104"/>
        <v>5lb</v>
      </c>
      <c r="E951" s="18" t="s">
        <v>6</v>
      </c>
      <c r="F951" s="19">
        <v>113.15</v>
      </c>
      <c r="G951" s="19">
        <f t="shared" si="105"/>
        <v>48.088750000000005</v>
      </c>
      <c r="H951" s="1">
        <f t="shared" ref="H951:H982" si="106">B951*F951</f>
        <v>113.15</v>
      </c>
      <c r="I951" s="21">
        <v>84</v>
      </c>
    </row>
    <row r="952" spans="1:9" ht="14" x14ac:dyDescent="0.15">
      <c r="A952" s="14" t="s">
        <v>315</v>
      </c>
      <c r="B952" s="15">
        <v>1</v>
      </c>
      <c r="C952" s="16" t="s">
        <v>3455</v>
      </c>
      <c r="D952" s="17" t="str">
        <f t="shared" si="104"/>
        <v>10X10</v>
      </c>
      <c r="E952" s="18" t="s">
        <v>6</v>
      </c>
      <c r="F952" s="19">
        <v>19.5</v>
      </c>
      <c r="G952" s="19">
        <f t="shared" si="105"/>
        <v>8.2874999999999996</v>
      </c>
      <c r="H952" s="1">
        <f t="shared" si="106"/>
        <v>19.5</v>
      </c>
      <c r="I952" s="21">
        <v>18</v>
      </c>
    </row>
    <row r="953" spans="1:9" ht="14" x14ac:dyDescent="0.15">
      <c r="A953" s="14" t="s">
        <v>316</v>
      </c>
      <c r="B953" s="15">
        <v>1</v>
      </c>
      <c r="C953" s="16" t="s">
        <v>3455</v>
      </c>
      <c r="D953" s="17" t="str">
        <f t="shared" ref="D953:D984" si="107">VLOOKUP(RIGHT(A953,4),N:O,2,0)</f>
        <v>FULL</v>
      </c>
      <c r="E953" s="18" t="s">
        <v>6</v>
      </c>
      <c r="F953" s="19">
        <v>112.65</v>
      </c>
      <c r="G953" s="19">
        <f t="shared" si="105"/>
        <v>47.876249999999999</v>
      </c>
      <c r="H953" s="1">
        <f t="shared" si="106"/>
        <v>112.65</v>
      </c>
      <c r="I953" s="26">
        <v>128</v>
      </c>
    </row>
    <row r="954" spans="1:9" ht="14" x14ac:dyDescent="0.15">
      <c r="A954" s="14" t="s">
        <v>317</v>
      </c>
      <c r="B954" s="15">
        <v>1</v>
      </c>
      <c r="C954" s="16" t="s">
        <v>3455</v>
      </c>
      <c r="D954" s="17" t="str">
        <f t="shared" si="107"/>
        <v>17x20</v>
      </c>
      <c r="E954" s="18" t="s">
        <v>6</v>
      </c>
      <c r="F954" s="19">
        <v>57.9</v>
      </c>
      <c r="G954" s="19">
        <f t="shared" si="105"/>
        <v>24.607499999999998</v>
      </c>
      <c r="H954" s="1">
        <f t="shared" si="106"/>
        <v>57.9</v>
      </c>
      <c r="I954" s="21">
        <v>64</v>
      </c>
    </row>
    <row r="955" spans="1:9" ht="14" x14ac:dyDescent="0.15">
      <c r="A955" s="14" t="s">
        <v>318</v>
      </c>
      <c r="B955" s="15">
        <v>1</v>
      </c>
      <c r="C955" s="16" t="s">
        <v>3456</v>
      </c>
      <c r="D955" s="17" t="str">
        <f t="shared" si="107"/>
        <v>10X10</v>
      </c>
      <c r="E955" s="18" t="s">
        <v>6</v>
      </c>
      <c r="F955" s="19">
        <v>26.55</v>
      </c>
      <c r="G955" s="19">
        <f t="shared" si="105"/>
        <v>11.28375</v>
      </c>
      <c r="H955" s="1">
        <f t="shared" si="106"/>
        <v>26.55</v>
      </c>
      <c r="I955" s="21">
        <v>12</v>
      </c>
    </row>
    <row r="956" spans="1:9" ht="14" x14ac:dyDescent="0.15">
      <c r="A956" s="14" t="s">
        <v>319</v>
      </c>
      <c r="B956" s="15">
        <v>1</v>
      </c>
      <c r="C956" s="16" t="s">
        <v>3456</v>
      </c>
      <c r="D956" s="17" t="str">
        <f t="shared" si="107"/>
        <v>17x20</v>
      </c>
      <c r="E956" s="18" t="s">
        <v>6</v>
      </c>
      <c r="F956" s="19">
        <v>67.900000000000006</v>
      </c>
      <c r="G956" s="19">
        <f t="shared" si="105"/>
        <v>28.857500000000002</v>
      </c>
      <c r="H956" s="1">
        <f t="shared" si="106"/>
        <v>67.900000000000006</v>
      </c>
      <c r="I956" s="21">
        <v>44</v>
      </c>
    </row>
    <row r="957" spans="1:9" ht="14" x14ac:dyDescent="0.15">
      <c r="A957" s="14" t="s">
        <v>2267</v>
      </c>
      <c r="B957" s="15">
        <v>1</v>
      </c>
      <c r="C957" s="16" t="s">
        <v>4601</v>
      </c>
      <c r="D957" s="17" t="str">
        <f t="shared" si="107"/>
        <v>5oz</v>
      </c>
      <c r="E957" s="18" t="s">
        <v>6</v>
      </c>
      <c r="F957" s="19">
        <v>9.1999999999999993</v>
      </c>
      <c r="G957" s="19">
        <f t="shared" si="105"/>
        <v>3.9099999999999997</v>
      </c>
      <c r="H957" s="1">
        <f t="shared" si="106"/>
        <v>9.1999999999999993</v>
      </c>
      <c r="I957" s="21">
        <v>6</v>
      </c>
    </row>
    <row r="958" spans="1:9" ht="14" x14ac:dyDescent="0.15">
      <c r="A958" s="14" t="s">
        <v>2271</v>
      </c>
      <c r="B958" s="15">
        <v>1</v>
      </c>
      <c r="C958" s="16" t="s">
        <v>4605</v>
      </c>
      <c r="D958" s="17" t="str">
        <f t="shared" si="107"/>
        <v>1lb</v>
      </c>
      <c r="E958" s="18" t="s">
        <v>6</v>
      </c>
      <c r="F958" s="19">
        <v>23.2</v>
      </c>
      <c r="G958" s="19">
        <f t="shared" si="105"/>
        <v>9.86</v>
      </c>
      <c r="H958" s="1">
        <f t="shared" si="106"/>
        <v>23.2</v>
      </c>
      <c r="I958" s="21">
        <v>18</v>
      </c>
    </row>
    <row r="959" spans="1:9" ht="14" x14ac:dyDescent="0.15">
      <c r="A959" s="14" t="s">
        <v>2275</v>
      </c>
      <c r="B959" s="15">
        <v>1</v>
      </c>
      <c r="C959" s="16" t="s">
        <v>4609</v>
      </c>
      <c r="D959" s="17" t="str">
        <f t="shared" si="107"/>
        <v>5lb</v>
      </c>
      <c r="E959" s="18" t="s">
        <v>6</v>
      </c>
      <c r="F959" s="19">
        <v>86.85</v>
      </c>
      <c r="G959" s="19">
        <f t="shared" si="105"/>
        <v>36.911249999999995</v>
      </c>
      <c r="H959" s="1">
        <f t="shared" si="106"/>
        <v>86.85</v>
      </c>
      <c r="I959" s="21">
        <v>84</v>
      </c>
    </row>
    <row r="960" spans="1:9" ht="14" x14ac:dyDescent="0.15">
      <c r="A960" s="14" t="s">
        <v>2268</v>
      </c>
      <c r="B960" s="15">
        <v>1</v>
      </c>
      <c r="C960" s="16" t="s">
        <v>4602</v>
      </c>
      <c r="D960" s="17" t="str">
        <f t="shared" si="107"/>
        <v>5oz</v>
      </c>
      <c r="E960" s="18" t="s">
        <v>6</v>
      </c>
      <c r="F960" s="19">
        <v>9.1999999999999993</v>
      </c>
      <c r="G960" s="19">
        <f t="shared" si="105"/>
        <v>3.9099999999999997</v>
      </c>
      <c r="H960" s="1">
        <f t="shared" si="106"/>
        <v>9.1999999999999993</v>
      </c>
      <c r="I960" s="21">
        <v>6</v>
      </c>
    </row>
    <row r="961" spans="1:9" ht="14" x14ac:dyDescent="0.15">
      <c r="A961" s="14" t="s">
        <v>2272</v>
      </c>
      <c r="B961" s="15">
        <v>1</v>
      </c>
      <c r="C961" s="16" t="s">
        <v>4606</v>
      </c>
      <c r="D961" s="17" t="str">
        <f t="shared" si="107"/>
        <v>1lb</v>
      </c>
      <c r="E961" s="18" t="s">
        <v>6</v>
      </c>
      <c r="F961" s="19">
        <v>23.2</v>
      </c>
      <c r="G961" s="19">
        <f t="shared" si="105"/>
        <v>9.86</v>
      </c>
      <c r="H961" s="1">
        <f t="shared" si="106"/>
        <v>23.2</v>
      </c>
      <c r="I961" s="21">
        <v>18</v>
      </c>
    </row>
    <row r="962" spans="1:9" ht="14" x14ac:dyDescent="0.15">
      <c r="A962" s="14" t="s">
        <v>2276</v>
      </c>
      <c r="B962" s="15">
        <v>1</v>
      </c>
      <c r="C962" s="16" t="s">
        <v>4610</v>
      </c>
      <c r="D962" s="17" t="str">
        <f t="shared" si="107"/>
        <v>5lb</v>
      </c>
      <c r="E962" s="18" t="s">
        <v>6</v>
      </c>
      <c r="F962" s="19">
        <v>86.85</v>
      </c>
      <c r="G962" s="19">
        <f t="shared" si="105"/>
        <v>36.911249999999995</v>
      </c>
      <c r="H962" s="1">
        <f t="shared" si="106"/>
        <v>86.85</v>
      </c>
      <c r="I962" s="21">
        <v>84</v>
      </c>
    </row>
    <row r="963" spans="1:9" ht="14" x14ac:dyDescent="0.15">
      <c r="A963" s="14" t="s">
        <v>2269</v>
      </c>
      <c r="B963" s="15">
        <v>1</v>
      </c>
      <c r="C963" s="16" t="s">
        <v>4603</v>
      </c>
      <c r="D963" s="17" t="str">
        <f t="shared" si="107"/>
        <v>5oz</v>
      </c>
      <c r="E963" s="18" t="s">
        <v>6</v>
      </c>
      <c r="F963" s="19">
        <v>9.1999999999999993</v>
      </c>
      <c r="G963" s="19">
        <f t="shared" si="105"/>
        <v>3.9099999999999997</v>
      </c>
      <c r="H963" s="1">
        <f t="shared" si="106"/>
        <v>9.1999999999999993</v>
      </c>
      <c r="I963" s="21">
        <v>6</v>
      </c>
    </row>
    <row r="964" spans="1:9" ht="14" x14ac:dyDescent="0.15">
      <c r="A964" s="14" t="s">
        <v>2273</v>
      </c>
      <c r="B964" s="15">
        <v>1</v>
      </c>
      <c r="C964" s="16" t="s">
        <v>4607</v>
      </c>
      <c r="D964" s="17" t="str">
        <f t="shared" si="107"/>
        <v>1lb</v>
      </c>
      <c r="E964" s="18" t="s">
        <v>6</v>
      </c>
      <c r="F964" s="19">
        <v>23.2</v>
      </c>
      <c r="G964" s="19">
        <f t="shared" si="105"/>
        <v>9.86</v>
      </c>
      <c r="H964" s="1">
        <f t="shared" si="106"/>
        <v>23.2</v>
      </c>
      <c r="I964" s="21">
        <v>18</v>
      </c>
    </row>
    <row r="965" spans="1:9" ht="14" x14ac:dyDescent="0.15">
      <c r="A965" s="14" t="s">
        <v>2277</v>
      </c>
      <c r="B965" s="15">
        <v>1</v>
      </c>
      <c r="C965" s="16" t="s">
        <v>4611</v>
      </c>
      <c r="D965" s="17" t="str">
        <f t="shared" si="107"/>
        <v>5lb</v>
      </c>
      <c r="E965" s="18" t="s">
        <v>6</v>
      </c>
      <c r="F965" s="19">
        <v>86.85</v>
      </c>
      <c r="G965" s="19">
        <f t="shared" si="105"/>
        <v>36.911249999999995</v>
      </c>
      <c r="H965" s="1">
        <f t="shared" si="106"/>
        <v>86.85</v>
      </c>
      <c r="I965" s="21">
        <v>84</v>
      </c>
    </row>
    <row r="966" spans="1:9" ht="14" x14ac:dyDescent="0.15">
      <c r="A966" s="14" t="s">
        <v>2270</v>
      </c>
      <c r="B966" s="15">
        <v>1</v>
      </c>
      <c r="C966" s="16" t="s">
        <v>4604</v>
      </c>
      <c r="D966" s="17" t="str">
        <f t="shared" si="107"/>
        <v>5oz</v>
      </c>
      <c r="E966" s="18" t="s">
        <v>6</v>
      </c>
      <c r="F966" s="19">
        <v>10.85</v>
      </c>
      <c r="G966" s="19">
        <f t="shared" si="105"/>
        <v>4.6112500000000001</v>
      </c>
      <c r="H966" s="1">
        <f t="shared" si="106"/>
        <v>10.85</v>
      </c>
      <c r="I966" s="21">
        <v>6</v>
      </c>
    </row>
    <row r="967" spans="1:9" ht="14" x14ac:dyDescent="0.15">
      <c r="A967" s="14" t="s">
        <v>2274</v>
      </c>
      <c r="B967" s="15">
        <v>1</v>
      </c>
      <c r="C967" s="16" t="s">
        <v>4608</v>
      </c>
      <c r="D967" s="17" t="str">
        <f t="shared" si="107"/>
        <v>1lb</v>
      </c>
      <c r="E967" s="18" t="s">
        <v>6</v>
      </c>
      <c r="F967" s="19">
        <v>28.45</v>
      </c>
      <c r="G967" s="19">
        <f t="shared" si="105"/>
        <v>12.091249999999999</v>
      </c>
      <c r="H967" s="1">
        <f t="shared" si="106"/>
        <v>28.45</v>
      </c>
      <c r="I967" s="21">
        <v>18</v>
      </c>
    </row>
    <row r="968" spans="1:9" ht="14" x14ac:dyDescent="0.15">
      <c r="A968" s="14" t="s">
        <v>2278</v>
      </c>
      <c r="B968" s="15">
        <v>1</v>
      </c>
      <c r="C968" s="16" t="s">
        <v>4612</v>
      </c>
      <c r="D968" s="17" t="str">
        <f t="shared" si="107"/>
        <v>5lb</v>
      </c>
      <c r="E968" s="18" t="s">
        <v>6</v>
      </c>
      <c r="F968" s="19">
        <v>113.15</v>
      </c>
      <c r="G968" s="19">
        <f t="shared" si="105"/>
        <v>48.088750000000005</v>
      </c>
      <c r="H968" s="1">
        <f t="shared" si="106"/>
        <v>113.15</v>
      </c>
      <c r="I968" s="21">
        <v>84</v>
      </c>
    </row>
    <row r="969" spans="1:9" ht="14" x14ac:dyDescent="0.15">
      <c r="A969" s="14" t="s">
        <v>320</v>
      </c>
      <c r="B969" s="15">
        <v>1</v>
      </c>
      <c r="C969" s="16" t="s">
        <v>3457</v>
      </c>
      <c r="D969" s="17" t="str">
        <f t="shared" si="107"/>
        <v>10X10</v>
      </c>
      <c r="E969" s="18" t="s">
        <v>6</v>
      </c>
      <c r="F969" s="19">
        <v>19.5</v>
      </c>
      <c r="G969" s="19">
        <f t="shared" si="105"/>
        <v>8.2874999999999996</v>
      </c>
      <c r="H969" s="1">
        <f t="shared" si="106"/>
        <v>19.5</v>
      </c>
      <c r="I969" s="21">
        <v>18</v>
      </c>
    </row>
    <row r="970" spans="1:9" ht="14" x14ac:dyDescent="0.15">
      <c r="A970" s="14" t="s">
        <v>321</v>
      </c>
      <c r="B970" s="15">
        <v>1</v>
      </c>
      <c r="C970" s="16" t="s">
        <v>3457</v>
      </c>
      <c r="D970" s="17" t="str">
        <f t="shared" si="107"/>
        <v>FULL</v>
      </c>
      <c r="E970" s="18" t="s">
        <v>6</v>
      </c>
      <c r="F970" s="19">
        <v>112.65</v>
      </c>
      <c r="G970" s="19">
        <f t="shared" si="105"/>
        <v>47.876249999999999</v>
      </c>
      <c r="H970" s="1">
        <f t="shared" si="106"/>
        <v>112.65</v>
      </c>
      <c r="I970" s="26">
        <v>128</v>
      </c>
    </row>
    <row r="971" spans="1:9" ht="14" x14ac:dyDescent="0.15">
      <c r="A971" s="14" t="s">
        <v>322</v>
      </c>
      <c r="B971" s="15">
        <v>1</v>
      </c>
      <c r="C971" s="16" t="s">
        <v>3457</v>
      </c>
      <c r="D971" s="17" t="str">
        <f t="shared" si="107"/>
        <v>17x20</v>
      </c>
      <c r="E971" s="18" t="s">
        <v>6</v>
      </c>
      <c r="F971" s="19">
        <v>57.9</v>
      </c>
      <c r="G971" s="19">
        <f t="shared" si="105"/>
        <v>24.607499999999998</v>
      </c>
      <c r="H971" s="1">
        <f t="shared" si="106"/>
        <v>57.9</v>
      </c>
      <c r="I971" s="21">
        <v>64</v>
      </c>
    </row>
    <row r="972" spans="1:9" ht="14" x14ac:dyDescent="0.15">
      <c r="A972" s="14" t="s">
        <v>323</v>
      </c>
      <c r="B972" s="15">
        <v>1</v>
      </c>
      <c r="C972" s="16" t="s">
        <v>3458</v>
      </c>
      <c r="D972" s="17" t="str">
        <f t="shared" si="107"/>
        <v>10X10</v>
      </c>
      <c r="E972" s="18" t="s">
        <v>6</v>
      </c>
      <c r="F972" s="19">
        <v>26.55</v>
      </c>
      <c r="G972" s="19">
        <f t="shared" si="105"/>
        <v>11.28375</v>
      </c>
      <c r="H972" s="1">
        <f t="shared" si="106"/>
        <v>26.55</v>
      </c>
      <c r="I972" s="21">
        <v>12</v>
      </c>
    </row>
    <row r="973" spans="1:9" ht="14" x14ac:dyDescent="0.15">
      <c r="A973" s="14" t="s">
        <v>324</v>
      </c>
      <c r="B973" s="15">
        <v>1</v>
      </c>
      <c r="C973" s="16" t="s">
        <v>3458</v>
      </c>
      <c r="D973" s="17" t="str">
        <f t="shared" si="107"/>
        <v>17x20</v>
      </c>
      <c r="E973" s="18" t="s">
        <v>6</v>
      </c>
      <c r="F973" s="19">
        <v>67.900000000000006</v>
      </c>
      <c r="G973" s="19">
        <f t="shared" si="105"/>
        <v>28.857500000000002</v>
      </c>
      <c r="H973" s="1">
        <f t="shared" si="106"/>
        <v>67.900000000000006</v>
      </c>
      <c r="I973" s="21">
        <v>44</v>
      </c>
    </row>
    <row r="974" spans="1:9" ht="14" x14ac:dyDescent="0.15">
      <c r="A974" s="14" t="s">
        <v>1673</v>
      </c>
      <c r="B974" s="15">
        <v>1</v>
      </c>
      <c r="C974" s="16" t="s">
        <v>6815</v>
      </c>
      <c r="D974" s="17" t="str">
        <f t="shared" si="107"/>
        <v>1lb</v>
      </c>
      <c r="E974" s="18" t="s">
        <v>5703</v>
      </c>
      <c r="F974" s="19">
        <v>43.35</v>
      </c>
      <c r="G974" s="19">
        <f t="shared" si="105"/>
        <v>18.423750000000002</v>
      </c>
      <c r="H974" s="1">
        <f t="shared" si="106"/>
        <v>43.35</v>
      </c>
      <c r="I974" s="21">
        <v>18</v>
      </c>
    </row>
    <row r="975" spans="1:9" ht="14" x14ac:dyDescent="0.15">
      <c r="A975" s="14" t="s">
        <v>2279</v>
      </c>
      <c r="B975" s="15">
        <v>1</v>
      </c>
      <c r="C975" s="16" t="s">
        <v>4613</v>
      </c>
      <c r="D975" s="17" t="str">
        <f t="shared" si="107"/>
        <v>5oz</v>
      </c>
      <c r="E975" s="18" t="s">
        <v>5</v>
      </c>
      <c r="F975" s="43">
        <v>8.6999999999999993</v>
      </c>
      <c r="G975" s="19">
        <f t="shared" si="105"/>
        <v>3.6974999999999998</v>
      </c>
      <c r="H975" s="1">
        <f t="shared" si="106"/>
        <v>8.6999999999999993</v>
      </c>
      <c r="I975" s="21">
        <v>6</v>
      </c>
    </row>
    <row r="976" spans="1:9" ht="14" x14ac:dyDescent="0.15">
      <c r="A976" s="14" t="s">
        <v>2283</v>
      </c>
      <c r="B976" s="15">
        <v>1</v>
      </c>
      <c r="C976" s="16" t="s">
        <v>4617</v>
      </c>
      <c r="D976" s="17" t="str">
        <f t="shared" si="107"/>
        <v>1lb</v>
      </c>
      <c r="E976" s="18" t="s">
        <v>5</v>
      </c>
      <c r="F976" s="19">
        <v>21.5</v>
      </c>
      <c r="G976" s="19">
        <f t="shared" ref="G976:G1007" si="108">F976*0.425</f>
        <v>9.1374999999999993</v>
      </c>
      <c r="H976" s="1">
        <f t="shared" si="106"/>
        <v>21.5</v>
      </c>
      <c r="I976" s="21">
        <v>18</v>
      </c>
    </row>
    <row r="977" spans="1:9" ht="14" x14ac:dyDescent="0.15">
      <c r="A977" s="14" t="s">
        <v>2287</v>
      </c>
      <c r="B977" s="15">
        <v>1</v>
      </c>
      <c r="C977" s="16" t="s">
        <v>4621</v>
      </c>
      <c r="D977" s="17" t="str">
        <f t="shared" si="107"/>
        <v>5lb</v>
      </c>
      <c r="E977" s="18" t="s">
        <v>5</v>
      </c>
      <c r="F977" s="19">
        <v>78.5</v>
      </c>
      <c r="G977" s="19">
        <f t="shared" si="108"/>
        <v>33.362499999999997</v>
      </c>
      <c r="H977" s="1">
        <f t="shared" si="106"/>
        <v>78.5</v>
      </c>
      <c r="I977" s="21">
        <v>84</v>
      </c>
    </row>
    <row r="978" spans="1:9" ht="14" x14ac:dyDescent="0.15">
      <c r="A978" s="14" t="s">
        <v>2280</v>
      </c>
      <c r="B978" s="15">
        <v>1</v>
      </c>
      <c r="C978" s="16" t="s">
        <v>4614</v>
      </c>
      <c r="D978" s="17" t="str">
        <f t="shared" si="107"/>
        <v>5oz</v>
      </c>
      <c r="E978" s="18" t="s">
        <v>5</v>
      </c>
      <c r="F978" s="43">
        <v>8.6999999999999993</v>
      </c>
      <c r="G978" s="19">
        <f t="shared" si="108"/>
        <v>3.6974999999999998</v>
      </c>
      <c r="H978" s="1">
        <f t="shared" si="106"/>
        <v>8.6999999999999993</v>
      </c>
      <c r="I978" s="21">
        <v>6</v>
      </c>
    </row>
    <row r="979" spans="1:9" ht="14" x14ac:dyDescent="0.15">
      <c r="A979" s="14" t="s">
        <v>2284</v>
      </c>
      <c r="B979" s="15">
        <v>1</v>
      </c>
      <c r="C979" s="16" t="s">
        <v>4618</v>
      </c>
      <c r="D979" s="17" t="str">
        <f t="shared" si="107"/>
        <v>1lb</v>
      </c>
      <c r="E979" s="18" t="s">
        <v>5</v>
      </c>
      <c r="F979" s="19">
        <v>21.5</v>
      </c>
      <c r="G979" s="19">
        <f t="shared" si="108"/>
        <v>9.1374999999999993</v>
      </c>
      <c r="H979" s="1">
        <f t="shared" si="106"/>
        <v>21.5</v>
      </c>
      <c r="I979" s="21">
        <v>18</v>
      </c>
    </row>
    <row r="980" spans="1:9" ht="14" x14ac:dyDescent="0.15">
      <c r="A980" s="14" t="s">
        <v>2288</v>
      </c>
      <c r="B980" s="15">
        <v>1</v>
      </c>
      <c r="C980" s="16" t="s">
        <v>4622</v>
      </c>
      <c r="D980" s="17" t="str">
        <f t="shared" si="107"/>
        <v>5lb</v>
      </c>
      <c r="E980" s="18" t="s">
        <v>5</v>
      </c>
      <c r="F980" s="19">
        <v>78.5</v>
      </c>
      <c r="G980" s="19">
        <f t="shared" si="108"/>
        <v>33.362499999999997</v>
      </c>
      <c r="H980" s="1">
        <f t="shared" si="106"/>
        <v>78.5</v>
      </c>
      <c r="I980" s="21">
        <v>84</v>
      </c>
    </row>
    <row r="981" spans="1:9" ht="14" x14ac:dyDescent="0.15">
      <c r="A981" s="14" t="s">
        <v>2281</v>
      </c>
      <c r="B981" s="15">
        <v>1</v>
      </c>
      <c r="C981" s="16" t="s">
        <v>4615</v>
      </c>
      <c r="D981" s="17" t="str">
        <f t="shared" si="107"/>
        <v>5oz</v>
      </c>
      <c r="E981" s="18" t="s">
        <v>5</v>
      </c>
      <c r="F981" s="43">
        <v>8.6999999999999993</v>
      </c>
      <c r="G981" s="19">
        <f t="shared" si="108"/>
        <v>3.6974999999999998</v>
      </c>
      <c r="H981" s="1">
        <f t="shared" si="106"/>
        <v>8.6999999999999993</v>
      </c>
      <c r="I981" s="21">
        <v>6</v>
      </c>
    </row>
    <row r="982" spans="1:9" ht="14" x14ac:dyDescent="0.15">
      <c r="A982" s="14" t="s">
        <v>2285</v>
      </c>
      <c r="B982" s="15">
        <v>1</v>
      </c>
      <c r="C982" s="16" t="s">
        <v>4619</v>
      </c>
      <c r="D982" s="17" t="str">
        <f t="shared" si="107"/>
        <v>1lb</v>
      </c>
      <c r="E982" s="18" t="s">
        <v>5</v>
      </c>
      <c r="F982" s="19">
        <v>21.5</v>
      </c>
      <c r="G982" s="19">
        <f t="shared" si="108"/>
        <v>9.1374999999999993</v>
      </c>
      <c r="H982" s="1">
        <f t="shared" si="106"/>
        <v>21.5</v>
      </c>
      <c r="I982" s="21">
        <v>18</v>
      </c>
    </row>
    <row r="983" spans="1:9" ht="14" x14ac:dyDescent="0.15">
      <c r="A983" s="14" t="s">
        <v>2289</v>
      </c>
      <c r="B983" s="15">
        <v>1</v>
      </c>
      <c r="C983" s="16" t="s">
        <v>4623</v>
      </c>
      <c r="D983" s="17" t="str">
        <f t="shared" si="107"/>
        <v>5lb</v>
      </c>
      <c r="E983" s="18" t="s">
        <v>5</v>
      </c>
      <c r="F983" s="19">
        <v>78.5</v>
      </c>
      <c r="G983" s="19">
        <f t="shared" si="108"/>
        <v>33.362499999999997</v>
      </c>
      <c r="H983" s="1">
        <f t="shared" ref="H983:H1018" si="109">B983*F983</f>
        <v>78.5</v>
      </c>
      <c r="I983" s="21">
        <v>84</v>
      </c>
    </row>
    <row r="984" spans="1:9" ht="14" x14ac:dyDescent="0.15">
      <c r="A984" s="14" t="s">
        <v>2282</v>
      </c>
      <c r="B984" s="15">
        <v>1</v>
      </c>
      <c r="C984" s="16" t="s">
        <v>4616</v>
      </c>
      <c r="D984" s="17" t="str">
        <f t="shared" si="107"/>
        <v>5oz</v>
      </c>
      <c r="E984" s="18" t="s">
        <v>5</v>
      </c>
      <c r="F984" s="43">
        <v>10.35</v>
      </c>
      <c r="G984" s="19">
        <f t="shared" si="108"/>
        <v>4.3987499999999997</v>
      </c>
      <c r="H984" s="1">
        <f t="shared" si="109"/>
        <v>10.35</v>
      </c>
      <c r="I984" s="21">
        <v>6</v>
      </c>
    </row>
    <row r="985" spans="1:9" ht="14" x14ac:dyDescent="0.15">
      <c r="A985" s="14" t="s">
        <v>2286</v>
      </c>
      <c r="B985" s="15">
        <v>1</v>
      </c>
      <c r="C985" s="16" t="s">
        <v>4620</v>
      </c>
      <c r="D985" s="17" t="str">
        <f t="shared" ref="D985:D991" si="110">VLOOKUP(RIGHT(A985,4),N:O,2,0)</f>
        <v>1lb</v>
      </c>
      <c r="E985" s="18" t="s">
        <v>5</v>
      </c>
      <c r="F985" s="19">
        <v>26.8</v>
      </c>
      <c r="G985" s="19">
        <f t="shared" si="108"/>
        <v>11.39</v>
      </c>
      <c r="H985" s="1">
        <f t="shared" si="109"/>
        <v>26.8</v>
      </c>
      <c r="I985" s="21">
        <v>18</v>
      </c>
    </row>
    <row r="986" spans="1:9" ht="14" x14ac:dyDescent="0.15">
      <c r="A986" s="14" t="s">
        <v>2290</v>
      </c>
      <c r="B986" s="15">
        <v>1</v>
      </c>
      <c r="C986" s="16" t="s">
        <v>4624</v>
      </c>
      <c r="D986" s="17" t="str">
        <f t="shared" si="110"/>
        <v>5lb</v>
      </c>
      <c r="E986" s="18" t="s">
        <v>5</v>
      </c>
      <c r="F986" s="19">
        <v>104.8</v>
      </c>
      <c r="G986" s="19">
        <f t="shared" si="108"/>
        <v>44.54</v>
      </c>
      <c r="H986" s="1">
        <f t="shared" si="109"/>
        <v>104.8</v>
      </c>
      <c r="I986" s="21">
        <v>84</v>
      </c>
    </row>
    <row r="987" spans="1:9" ht="14" x14ac:dyDescent="0.15">
      <c r="A987" s="14" t="s">
        <v>325</v>
      </c>
      <c r="B987" s="15">
        <v>1</v>
      </c>
      <c r="C987" s="16" t="s">
        <v>3459</v>
      </c>
      <c r="D987" s="17" t="str">
        <f t="shared" si="110"/>
        <v>10X10</v>
      </c>
      <c r="E987" s="18" t="s">
        <v>5</v>
      </c>
      <c r="F987" s="19">
        <v>17.05</v>
      </c>
      <c r="G987" s="19">
        <f t="shared" si="108"/>
        <v>7.2462499999999999</v>
      </c>
      <c r="H987" s="1">
        <f t="shared" si="109"/>
        <v>17.05</v>
      </c>
      <c r="I987" s="21">
        <v>18</v>
      </c>
    </row>
    <row r="988" spans="1:9" ht="14" x14ac:dyDescent="0.15">
      <c r="A988" s="14" t="s">
        <v>326</v>
      </c>
      <c r="B988" s="15">
        <v>1</v>
      </c>
      <c r="C988" s="16" t="s">
        <v>3459</v>
      </c>
      <c r="D988" s="17" t="str">
        <f t="shared" si="110"/>
        <v>FULL</v>
      </c>
      <c r="E988" s="18" t="s">
        <v>5</v>
      </c>
      <c r="F988" s="19">
        <v>98.5</v>
      </c>
      <c r="G988" s="19">
        <f t="shared" si="108"/>
        <v>41.862499999999997</v>
      </c>
      <c r="H988" s="1">
        <f t="shared" si="109"/>
        <v>98.5</v>
      </c>
      <c r="I988" s="26">
        <v>128</v>
      </c>
    </row>
    <row r="989" spans="1:9" ht="14" x14ac:dyDescent="0.15">
      <c r="A989" s="14" t="s">
        <v>327</v>
      </c>
      <c r="B989" s="15">
        <v>1</v>
      </c>
      <c r="C989" s="16" t="s">
        <v>3459</v>
      </c>
      <c r="D989" s="17" t="str">
        <f t="shared" si="110"/>
        <v>17x20</v>
      </c>
      <c r="E989" s="18" t="s">
        <v>5</v>
      </c>
      <c r="F989" s="19">
        <v>50.65</v>
      </c>
      <c r="G989" s="19">
        <f t="shared" si="108"/>
        <v>21.526249999999997</v>
      </c>
      <c r="H989" s="1">
        <f t="shared" si="109"/>
        <v>50.65</v>
      </c>
      <c r="I989" s="21">
        <v>64</v>
      </c>
    </row>
    <row r="990" spans="1:9" ht="14" x14ac:dyDescent="0.15">
      <c r="A990" s="14" t="s">
        <v>328</v>
      </c>
      <c r="B990" s="15">
        <v>1</v>
      </c>
      <c r="C990" s="16" t="s">
        <v>3460</v>
      </c>
      <c r="D990" s="17" t="str">
        <f t="shared" si="110"/>
        <v>10X10</v>
      </c>
      <c r="E990" s="18" t="s">
        <v>5</v>
      </c>
      <c r="F990" s="19">
        <v>20.399999999999999</v>
      </c>
      <c r="G990" s="19">
        <f t="shared" si="108"/>
        <v>8.67</v>
      </c>
      <c r="H990" s="1">
        <f t="shared" si="109"/>
        <v>20.399999999999999</v>
      </c>
      <c r="I990" s="21">
        <v>12</v>
      </c>
    </row>
    <row r="991" spans="1:9" ht="14" x14ac:dyDescent="0.15">
      <c r="A991" s="14" t="s">
        <v>329</v>
      </c>
      <c r="B991" s="15">
        <v>1</v>
      </c>
      <c r="C991" s="16" t="s">
        <v>3460</v>
      </c>
      <c r="D991" s="17" t="str">
        <f t="shared" si="110"/>
        <v>17x20</v>
      </c>
      <c r="E991" s="18" t="s">
        <v>5</v>
      </c>
      <c r="F991" s="19">
        <v>58.85</v>
      </c>
      <c r="G991" s="19">
        <f t="shared" si="108"/>
        <v>25.01125</v>
      </c>
      <c r="H991" s="1">
        <f t="shared" si="109"/>
        <v>58.85</v>
      </c>
      <c r="I991" s="21">
        <v>44</v>
      </c>
    </row>
    <row r="992" spans="1:9" x14ac:dyDescent="0.15">
      <c r="A992" s="51" t="s">
        <v>6354</v>
      </c>
      <c r="B992" s="33">
        <v>1</v>
      </c>
      <c r="C992" s="47" t="s">
        <v>6353</v>
      </c>
      <c r="D992" s="118" t="s">
        <v>6196</v>
      </c>
      <c r="E992" s="18"/>
      <c r="F992" s="19">
        <v>31.05</v>
      </c>
      <c r="G992" s="43">
        <f t="shared" si="108"/>
        <v>13.196249999999999</v>
      </c>
      <c r="H992" s="43">
        <f t="shared" si="109"/>
        <v>31.05</v>
      </c>
      <c r="I992" s="18">
        <v>4</v>
      </c>
    </row>
    <row r="993" spans="1:9" ht="14" x14ac:dyDescent="0.15">
      <c r="A993" s="14" t="s">
        <v>330</v>
      </c>
      <c r="B993" s="15">
        <v>1</v>
      </c>
      <c r="C993" s="16" t="s">
        <v>3461</v>
      </c>
      <c r="D993" s="17" t="str">
        <f>VLOOKUP(RIGHT(A993,4),N:O,2,0)</f>
        <v>10X10</v>
      </c>
      <c r="E993" s="18" t="s">
        <v>6</v>
      </c>
      <c r="F993" s="19">
        <v>19.5</v>
      </c>
      <c r="G993" s="19">
        <f t="shared" si="108"/>
        <v>8.2874999999999996</v>
      </c>
      <c r="H993" s="1">
        <f t="shared" si="109"/>
        <v>19.5</v>
      </c>
      <c r="I993" s="21">
        <v>18</v>
      </c>
    </row>
    <row r="994" spans="1:9" ht="14" x14ac:dyDescent="0.15">
      <c r="A994" s="14" t="s">
        <v>331</v>
      </c>
      <c r="B994" s="15">
        <v>1</v>
      </c>
      <c r="C994" s="16" t="s">
        <v>3461</v>
      </c>
      <c r="D994" s="17" t="str">
        <f>VLOOKUP(RIGHT(A994,4),N:O,2,0)</f>
        <v>FULL</v>
      </c>
      <c r="E994" s="18" t="s">
        <v>6</v>
      </c>
      <c r="F994" s="19">
        <v>112.65</v>
      </c>
      <c r="G994" s="19">
        <f t="shared" si="108"/>
        <v>47.876249999999999</v>
      </c>
      <c r="H994" s="1">
        <f t="shared" si="109"/>
        <v>112.65</v>
      </c>
      <c r="I994" s="26">
        <v>128</v>
      </c>
    </row>
    <row r="995" spans="1:9" ht="14" x14ac:dyDescent="0.15">
      <c r="A995" s="14" t="s">
        <v>332</v>
      </c>
      <c r="B995" s="15">
        <v>1</v>
      </c>
      <c r="C995" s="16" t="s">
        <v>3461</v>
      </c>
      <c r="D995" s="17" t="str">
        <f>VLOOKUP(RIGHT(A995,4),N:O,2,0)</f>
        <v>17x20</v>
      </c>
      <c r="E995" s="18" t="s">
        <v>6</v>
      </c>
      <c r="F995" s="19">
        <v>57.9</v>
      </c>
      <c r="G995" s="19">
        <f t="shared" si="108"/>
        <v>24.607499999999998</v>
      </c>
      <c r="H995" s="1">
        <f t="shared" si="109"/>
        <v>57.9</v>
      </c>
      <c r="I995" s="21">
        <v>64</v>
      </c>
    </row>
    <row r="996" spans="1:9" x14ac:dyDescent="0.15">
      <c r="A996" s="22" t="s">
        <v>5938</v>
      </c>
      <c r="B996" s="15">
        <v>1</v>
      </c>
      <c r="C996" s="16" t="s">
        <v>5939</v>
      </c>
      <c r="D996" s="17" t="s">
        <v>6096</v>
      </c>
      <c r="E996" s="18"/>
      <c r="F996" s="19">
        <v>3</v>
      </c>
      <c r="G996" s="19">
        <f t="shared" si="108"/>
        <v>1.2749999999999999</v>
      </c>
      <c r="H996" s="1">
        <f t="shared" si="109"/>
        <v>3</v>
      </c>
      <c r="I996" s="21">
        <v>3</v>
      </c>
    </row>
    <row r="997" spans="1:9" ht="14" x14ac:dyDescent="0.15">
      <c r="A997" s="14" t="s">
        <v>333</v>
      </c>
      <c r="B997" s="15">
        <v>1</v>
      </c>
      <c r="C997" s="16" t="s">
        <v>3462</v>
      </c>
      <c r="D997" s="17" t="str">
        <f t="shared" ref="D997:D1016" si="111">VLOOKUP(RIGHT(A997,4),N:O,2,0)</f>
        <v>10X10</v>
      </c>
      <c r="E997" s="18" t="s">
        <v>6</v>
      </c>
      <c r="F997" s="19">
        <v>23.5</v>
      </c>
      <c r="G997" s="19">
        <f t="shared" si="108"/>
        <v>9.9874999999999989</v>
      </c>
      <c r="H997" s="1">
        <f t="shared" si="109"/>
        <v>23.5</v>
      </c>
      <c r="I997" s="21">
        <v>12</v>
      </c>
    </row>
    <row r="998" spans="1:9" ht="14" x14ac:dyDescent="0.15">
      <c r="A998" s="14" t="s">
        <v>334</v>
      </c>
      <c r="B998" s="15">
        <v>1</v>
      </c>
      <c r="C998" s="16" t="s">
        <v>3462</v>
      </c>
      <c r="D998" s="17" t="str">
        <f t="shared" si="111"/>
        <v>17x20</v>
      </c>
      <c r="E998" s="18" t="s">
        <v>6</v>
      </c>
      <c r="F998" s="19">
        <v>67.900000000000006</v>
      </c>
      <c r="G998" s="19">
        <f t="shared" si="108"/>
        <v>28.857500000000002</v>
      </c>
      <c r="H998" s="1">
        <f t="shared" si="109"/>
        <v>67.900000000000006</v>
      </c>
      <c r="I998" s="21">
        <v>44</v>
      </c>
    </row>
    <row r="999" spans="1:9" x14ac:dyDescent="0.15">
      <c r="A999" s="14" t="s">
        <v>6083</v>
      </c>
      <c r="B999" s="15">
        <v>1</v>
      </c>
      <c r="C999" s="16" t="s">
        <v>6084</v>
      </c>
      <c r="D999" s="17" t="str">
        <f t="shared" si="111"/>
        <v>Tube</v>
      </c>
      <c r="E999" s="18"/>
      <c r="F999" s="19">
        <v>31.05</v>
      </c>
      <c r="G999" s="19">
        <f t="shared" si="108"/>
        <v>13.196249999999999</v>
      </c>
      <c r="H999" s="1">
        <f t="shared" si="109"/>
        <v>31.05</v>
      </c>
      <c r="I999" s="21">
        <v>4</v>
      </c>
    </row>
    <row r="1000" spans="1:9" ht="14" x14ac:dyDescent="0.15">
      <c r="A1000" s="14" t="s">
        <v>2291</v>
      </c>
      <c r="B1000" s="15">
        <v>1</v>
      </c>
      <c r="C1000" s="16" t="s">
        <v>4625</v>
      </c>
      <c r="D1000" s="17" t="str">
        <f t="shared" si="111"/>
        <v>5oz</v>
      </c>
      <c r="E1000" s="18" t="s">
        <v>6</v>
      </c>
      <c r="F1000" s="19">
        <v>9.1999999999999993</v>
      </c>
      <c r="G1000" s="19">
        <f t="shared" si="108"/>
        <v>3.9099999999999997</v>
      </c>
      <c r="H1000" s="1">
        <f t="shared" si="109"/>
        <v>9.1999999999999993</v>
      </c>
      <c r="I1000" s="21">
        <v>6</v>
      </c>
    </row>
    <row r="1001" spans="1:9" ht="14" x14ac:dyDescent="0.15">
      <c r="A1001" s="14" t="s">
        <v>2295</v>
      </c>
      <c r="B1001" s="15">
        <v>1</v>
      </c>
      <c r="C1001" s="16" t="s">
        <v>4629</v>
      </c>
      <c r="D1001" s="17" t="str">
        <f t="shared" si="111"/>
        <v>1lb</v>
      </c>
      <c r="E1001" s="18" t="s">
        <v>6</v>
      </c>
      <c r="F1001" s="19">
        <v>23.2</v>
      </c>
      <c r="G1001" s="19">
        <f t="shared" si="108"/>
        <v>9.86</v>
      </c>
      <c r="H1001" s="1">
        <f t="shared" si="109"/>
        <v>23.2</v>
      </c>
      <c r="I1001" s="21">
        <v>18</v>
      </c>
    </row>
    <row r="1002" spans="1:9" ht="14" x14ac:dyDescent="0.15">
      <c r="A1002" s="14" t="s">
        <v>2299</v>
      </c>
      <c r="B1002" s="15">
        <v>1</v>
      </c>
      <c r="C1002" s="16" t="s">
        <v>4633</v>
      </c>
      <c r="D1002" s="17" t="str">
        <f t="shared" si="111"/>
        <v>5lb</v>
      </c>
      <c r="E1002" s="18" t="s">
        <v>6</v>
      </c>
      <c r="F1002" s="19">
        <v>86.85</v>
      </c>
      <c r="G1002" s="19">
        <f t="shared" si="108"/>
        <v>36.911249999999995</v>
      </c>
      <c r="H1002" s="1">
        <f t="shared" si="109"/>
        <v>86.85</v>
      </c>
      <c r="I1002" s="21">
        <v>84</v>
      </c>
    </row>
    <row r="1003" spans="1:9" ht="14" x14ac:dyDescent="0.15">
      <c r="A1003" s="14" t="s">
        <v>2292</v>
      </c>
      <c r="B1003" s="15">
        <v>1</v>
      </c>
      <c r="C1003" s="16" t="s">
        <v>4626</v>
      </c>
      <c r="D1003" s="17" t="str">
        <f t="shared" si="111"/>
        <v>5oz</v>
      </c>
      <c r="E1003" s="18" t="s">
        <v>6</v>
      </c>
      <c r="F1003" s="19">
        <v>9.1999999999999993</v>
      </c>
      <c r="G1003" s="19">
        <f t="shared" si="108"/>
        <v>3.9099999999999997</v>
      </c>
      <c r="H1003" s="1">
        <f t="shared" si="109"/>
        <v>9.1999999999999993</v>
      </c>
      <c r="I1003" s="21">
        <v>6</v>
      </c>
    </row>
    <row r="1004" spans="1:9" ht="14" x14ac:dyDescent="0.15">
      <c r="A1004" s="14" t="s">
        <v>2296</v>
      </c>
      <c r="B1004" s="15">
        <v>1</v>
      </c>
      <c r="C1004" s="16" t="s">
        <v>4630</v>
      </c>
      <c r="D1004" s="17" t="str">
        <f t="shared" si="111"/>
        <v>1lb</v>
      </c>
      <c r="E1004" s="18" t="s">
        <v>6</v>
      </c>
      <c r="F1004" s="19">
        <v>23.2</v>
      </c>
      <c r="G1004" s="19">
        <f t="shared" si="108"/>
        <v>9.86</v>
      </c>
      <c r="H1004" s="1">
        <f t="shared" si="109"/>
        <v>23.2</v>
      </c>
      <c r="I1004" s="21">
        <v>18</v>
      </c>
    </row>
    <row r="1005" spans="1:9" ht="14" x14ac:dyDescent="0.15">
      <c r="A1005" s="14" t="s">
        <v>2300</v>
      </c>
      <c r="B1005" s="15">
        <v>1</v>
      </c>
      <c r="C1005" s="16" t="s">
        <v>4634</v>
      </c>
      <c r="D1005" s="17" t="str">
        <f t="shared" si="111"/>
        <v>5lb</v>
      </c>
      <c r="E1005" s="18" t="s">
        <v>6</v>
      </c>
      <c r="F1005" s="19">
        <v>86.85</v>
      </c>
      <c r="G1005" s="19">
        <f t="shared" si="108"/>
        <v>36.911249999999995</v>
      </c>
      <c r="H1005" s="1">
        <f t="shared" si="109"/>
        <v>86.85</v>
      </c>
      <c r="I1005" s="21">
        <v>84</v>
      </c>
    </row>
    <row r="1006" spans="1:9" ht="14" x14ac:dyDescent="0.15">
      <c r="A1006" s="14" t="s">
        <v>2293</v>
      </c>
      <c r="B1006" s="15">
        <v>1</v>
      </c>
      <c r="C1006" s="16" t="s">
        <v>4627</v>
      </c>
      <c r="D1006" s="17" t="str">
        <f t="shared" si="111"/>
        <v>5oz</v>
      </c>
      <c r="E1006" s="18" t="s">
        <v>6</v>
      </c>
      <c r="F1006" s="19">
        <v>9.1999999999999993</v>
      </c>
      <c r="G1006" s="19">
        <f t="shared" si="108"/>
        <v>3.9099999999999997</v>
      </c>
      <c r="H1006" s="1">
        <f t="shared" si="109"/>
        <v>9.1999999999999993</v>
      </c>
      <c r="I1006" s="21">
        <v>6</v>
      </c>
    </row>
    <row r="1007" spans="1:9" ht="14" x14ac:dyDescent="0.15">
      <c r="A1007" s="14" t="s">
        <v>2297</v>
      </c>
      <c r="B1007" s="15">
        <v>1</v>
      </c>
      <c r="C1007" s="16" t="s">
        <v>4631</v>
      </c>
      <c r="D1007" s="17" t="str">
        <f t="shared" si="111"/>
        <v>1lb</v>
      </c>
      <c r="E1007" s="18" t="s">
        <v>6</v>
      </c>
      <c r="F1007" s="19">
        <v>23.2</v>
      </c>
      <c r="G1007" s="19">
        <f t="shared" si="108"/>
        <v>9.86</v>
      </c>
      <c r="H1007" s="1">
        <f t="shared" si="109"/>
        <v>23.2</v>
      </c>
      <c r="I1007" s="21">
        <v>18</v>
      </c>
    </row>
    <row r="1008" spans="1:9" ht="14" x14ac:dyDescent="0.15">
      <c r="A1008" s="14" t="s">
        <v>2301</v>
      </c>
      <c r="B1008" s="15">
        <v>1</v>
      </c>
      <c r="C1008" s="16" t="s">
        <v>4635</v>
      </c>
      <c r="D1008" s="17" t="str">
        <f t="shared" si="111"/>
        <v>5lb</v>
      </c>
      <c r="E1008" s="18" t="s">
        <v>6</v>
      </c>
      <c r="F1008" s="19">
        <v>86.85</v>
      </c>
      <c r="G1008" s="19">
        <f t="shared" ref="G1008:G1018" si="112">F1008*0.425</f>
        <v>36.911249999999995</v>
      </c>
      <c r="H1008" s="1">
        <f t="shared" si="109"/>
        <v>86.85</v>
      </c>
      <c r="I1008" s="21">
        <v>84</v>
      </c>
    </row>
    <row r="1009" spans="1:9" ht="14" x14ac:dyDescent="0.15">
      <c r="A1009" s="14" t="s">
        <v>2294</v>
      </c>
      <c r="B1009" s="15">
        <v>1</v>
      </c>
      <c r="C1009" s="16" t="s">
        <v>4628</v>
      </c>
      <c r="D1009" s="17" t="str">
        <f t="shared" si="111"/>
        <v>5oz</v>
      </c>
      <c r="E1009" s="18" t="s">
        <v>6</v>
      </c>
      <c r="F1009" s="19">
        <v>10.85</v>
      </c>
      <c r="G1009" s="19">
        <f t="shared" si="112"/>
        <v>4.6112500000000001</v>
      </c>
      <c r="H1009" s="1">
        <f t="shared" si="109"/>
        <v>10.85</v>
      </c>
      <c r="I1009" s="21">
        <v>6</v>
      </c>
    </row>
    <row r="1010" spans="1:9" ht="14" x14ac:dyDescent="0.15">
      <c r="A1010" s="14" t="s">
        <v>2298</v>
      </c>
      <c r="B1010" s="15">
        <v>1</v>
      </c>
      <c r="C1010" s="16" t="s">
        <v>4632</v>
      </c>
      <c r="D1010" s="17" t="str">
        <f t="shared" si="111"/>
        <v>1lb</v>
      </c>
      <c r="E1010" s="18" t="s">
        <v>6</v>
      </c>
      <c r="F1010" s="19">
        <v>28.45</v>
      </c>
      <c r="G1010" s="19">
        <f t="shared" si="112"/>
        <v>12.091249999999999</v>
      </c>
      <c r="H1010" s="1">
        <f t="shared" si="109"/>
        <v>28.45</v>
      </c>
      <c r="I1010" s="21">
        <v>18</v>
      </c>
    </row>
    <row r="1011" spans="1:9" ht="14" x14ac:dyDescent="0.15">
      <c r="A1011" s="14" t="s">
        <v>2302</v>
      </c>
      <c r="B1011" s="15">
        <v>1</v>
      </c>
      <c r="C1011" s="16" t="s">
        <v>4636</v>
      </c>
      <c r="D1011" s="17" t="str">
        <f t="shared" si="111"/>
        <v>5lb</v>
      </c>
      <c r="E1011" s="18" t="s">
        <v>6</v>
      </c>
      <c r="F1011" s="19">
        <v>113.15</v>
      </c>
      <c r="G1011" s="19">
        <f t="shared" si="112"/>
        <v>48.088750000000005</v>
      </c>
      <c r="H1011" s="1">
        <f t="shared" si="109"/>
        <v>113.15</v>
      </c>
      <c r="I1011" s="21">
        <v>84</v>
      </c>
    </row>
    <row r="1012" spans="1:9" ht="14" x14ac:dyDescent="0.15">
      <c r="A1012" s="14" t="s">
        <v>335</v>
      </c>
      <c r="B1012" s="15">
        <v>1</v>
      </c>
      <c r="C1012" s="16" t="s">
        <v>3463</v>
      </c>
      <c r="D1012" s="17" t="str">
        <f t="shared" si="111"/>
        <v>10X10</v>
      </c>
      <c r="E1012" s="18" t="s">
        <v>6</v>
      </c>
      <c r="F1012" s="19">
        <v>19.5</v>
      </c>
      <c r="G1012" s="19">
        <f t="shared" si="112"/>
        <v>8.2874999999999996</v>
      </c>
      <c r="H1012" s="1">
        <f t="shared" si="109"/>
        <v>19.5</v>
      </c>
      <c r="I1012" s="21">
        <v>18</v>
      </c>
    </row>
    <row r="1013" spans="1:9" ht="14" x14ac:dyDescent="0.15">
      <c r="A1013" s="14" t="s">
        <v>336</v>
      </c>
      <c r="B1013" s="15">
        <v>1</v>
      </c>
      <c r="C1013" s="16" t="s">
        <v>3464</v>
      </c>
      <c r="D1013" s="17" t="str">
        <f t="shared" si="111"/>
        <v>FULL</v>
      </c>
      <c r="E1013" s="18" t="s">
        <v>6</v>
      </c>
      <c r="F1013" s="19">
        <v>112.65</v>
      </c>
      <c r="G1013" s="19">
        <f t="shared" si="112"/>
        <v>47.876249999999999</v>
      </c>
      <c r="H1013" s="1">
        <f t="shared" si="109"/>
        <v>112.65</v>
      </c>
      <c r="I1013" s="26">
        <v>128</v>
      </c>
    </row>
    <row r="1014" spans="1:9" ht="14" x14ac:dyDescent="0.15">
      <c r="A1014" s="14" t="s">
        <v>337</v>
      </c>
      <c r="B1014" s="15">
        <v>1</v>
      </c>
      <c r="C1014" s="16" t="s">
        <v>3464</v>
      </c>
      <c r="D1014" s="17" t="str">
        <f t="shared" si="111"/>
        <v>17x20</v>
      </c>
      <c r="E1014" s="18" t="s">
        <v>6</v>
      </c>
      <c r="F1014" s="19">
        <v>57.9</v>
      </c>
      <c r="G1014" s="19">
        <f t="shared" si="112"/>
        <v>24.607499999999998</v>
      </c>
      <c r="H1014" s="1">
        <f t="shared" si="109"/>
        <v>57.9</v>
      </c>
      <c r="I1014" s="21">
        <v>64</v>
      </c>
    </row>
    <row r="1015" spans="1:9" ht="14" x14ac:dyDescent="0.15">
      <c r="A1015" s="14" t="s">
        <v>338</v>
      </c>
      <c r="B1015" s="15">
        <v>1</v>
      </c>
      <c r="C1015" s="16" t="s">
        <v>3465</v>
      </c>
      <c r="D1015" s="17" t="str">
        <f t="shared" si="111"/>
        <v>10X10</v>
      </c>
      <c r="E1015" s="18" t="s">
        <v>6</v>
      </c>
      <c r="F1015" s="19">
        <v>26.55</v>
      </c>
      <c r="G1015" s="19">
        <f t="shared" si="112"/>
        <v>11.28375</v>
      </c>
      <c r="H1015" s="1">
        <f t="shared" si="109"/>
        <v>26.55</v>
      </c>
      <c r="I1015" s="21">
        <v>12</v>
      </c>
    </row>
    <row r="1016" spans="1:9" ht="14" x14ac:dyDescent="0.15">
      <c r="A1016" s="14" t="s">
        <v>339</v>
      </c>
      <c r="B1016" s="15">
        <v>1</v>
      </c>
      <c r="C1016" s="16" t="s">
        <v>3465</v>
      </c>
      <c r="D1016" s="17" t="str">
        <f t="shared" si="111"/>
        <v>17x20</v>
      </c>
      <c r="E1016" s="18" t="s">
        <v>6</v>
      </c>
      <c r="F1016" s="19">
        <v>67.900000000000006</v>
      </c>
      <c r="G1016" s="19">
        <f t="shared" si="112"/>
        <v>28.857500000000002</v>
      </c>
      <c r="H1016" s="1">
        <f t="shared" si="109"/>
        <v>67.900000000000006</v>
      </c>
      <c r="I1016" s="21">
        <v>44</v>
      </c>
    </row>
    <row r="1017" spans="1:9" x14ac:dyDescent="0.15">
      <c r="A1017" s="14" t="s">
        <v>5913</v>
      </c>
      <c r="B1017" s="15">
        <v>1</v>
      </c>
      <c r="C1017" s="16" t="s">
        <v>5914</v>
      </c>
      <c r="D1017" s="17" t="s">
        <v>5719</v>
      </c>
      <c r="E1017" s="18"/>
      <c r="F1017" s="19">
        <v>16.5</v>
      </c>
      <c r="G1017" s="19">
        <f t="shared" si="112"/>
        <v>7.0125000000000002</v>
      </c>
      <c r="H1017" s="1">
        <f t="shared" si="109"/>
        <v>16.5</v>
      </c>
      <c r="I1017" s="21">
        <v>10</v>
      </c>
    </row>
    <row r="1018" spans="1:9" ht="14" x14ac:dyDescent="0.15">
      <c r="A1018" s="14" t="s">
        <v>1674</v>
      </c>
      <c r="B1018" s="15">
        <v>1</v>
      </c>
      <c r="C1018" s="16" t="s">
        <v>6816</v>
      </c>
      <c r="D1018" s="17" t="str">
        <f>VLOOKUP(RIGHT(A1018,4),N:O,2,0)</f>
        <v>1lb</v>
      </c>
      <c r="E1018" s="18" t="s">
        <v>5704</v>
      </c>
      <c r="F1018" s="19">
        <v>34.65</v>
      </c>
      <c r="G1018" s="19">
        <f t="shared" si="112"/>
        <v>14.726249999999999</v>
      </c>
      <c r="H1018" s="1">
        <f t="shared" si="109"/>
        <v>34.65</v>
      </c>
      <c r="I1018" s="21">
        <v>18</v>
      </c>
    </row>
    <row r="1019" spans="1:9" x14ac:dyDescent="0.15">
      <c r="A1019" s="75" t="s">
        <v>6599</v>
      </c>
      <c r="B1019" s="76">
        <v>1</v>
      </c>
      <c r="C1019" s="241" t="s">
        <v>6924</v>
      </c>
      <c r="D1019" s="124" t="s">
        <v>5819</v>
      </c>
      <c r="E1019" s="78"/>
      <c r="F1019" s="79">
        <v>38.340000000000003</v>
      </c>
      <c r="G1019" s="79">
        <v>38.340000000000003</v>
      </c>
      <c r="H1019" s="79">
        <f>F1019</f>
        <v>38.340000000000003</v>
      </c>
      <c r="I1019" s="78">
        <v>44</v>
      </c>
    </row>
    <row r="1020" spans="1:9" ht="14" x14ac:dyDescent="0.15">
      <c r="A1020" s="14" t="s">
        <v>2303</v>
      </c>
      <c r="B1020" s="15">
        <v>1</v>
      </c>
      <c r="C1020" s="16" t="s">
        <v>4637</v>
      </c>
      <c r="D1020" s="17" t="str">
        <f t="shared" ref="D1020:D1051" si="113">VLOOKUP(RIGHT(A1020,4),N:O,2,0)</f>
        <v>5oz</v>
      </c>
      <c r="E1020" s="18" t="s">
        <v>5699</v>
      </c>
      <c r="F1020" s="19">
        <v>13.9</v>
      </c>
      <c r="G1020" s="19">
        <f t="shared" ref="G1020:G1051" si="114">F1020*0.425</f>
        <v>5.9074999999999998</v>
      </c>
      <c r="H1020" s="1">
        <f t="shared" ref="H1020:H1051" si="115">B1020*F1020</f>
        <v>13.9</v>
      </c>
      <c r="I1020" s="21">
        <v>6</v>
      </c>
    </row>
    <row r="1021" spans="1:9" ht="14" x14ac:dyDescent="0.15">
      <c r="A1021" s="14" t="s">
        <v>2307</v>
      </c>
      <c r="B1021" s="15">
        <v>1</v>
      </c>
      <c r="C1021" s="16" t="s">
        <v>4641</v>
      </c>
      <c r="D1021" s="17" t="str">
        <f t="shared" si="113"/>
        <v>1lb</v>
      </c>
      <c r="E1021" s="18" t="s">
        <v>5699</v>
      </c>
      <c r="F1021" s="19">
        <v>38.25</v>
      </c>
      <c r="G1021" s="19">
        <f t="shared" si="114"/>
        <v>16.256249999999998</v>
      </c>
      <c r="H1021" s="1">
        <f t="shared" si="115"/>
        <v>38.25</v>
      </c>
      <c r="I1021" s="21">
        <v>18</v>
      </c>
    </row>
    <row r="1022" spans="1:9" ht="14" x14ac:dyDescent="0.15">
      <c r="A1022" s="14" t="s">
        <v>2311</v>
      </c>
      <c r="B1022" s="15">
        <v>1</v>
      </c>
      <c r="C1022" s="16" t="s">
        <v>4645</v>
      </c>
      <c r="D1022" s="17" t="str">
        <f t="shared" si="113"/>
        <v>5lb</v>
      </c>
      <c r="E1022" s="18" t="s">
        <v>5699</v>
      </c>
      <c r="F1022" s="19">
        <v>162.1</v>
      </c>
      <c r="G1022" s="19">
        <f t="shared" si="114"/>
        <v>68.892499999999998</v>
      </c>
      <c r="H1022" s="1">
        <f t="shared" si="115"/>
        <v>162.1</v>
      </c>
      <c r="I1022" s="21">
        <v>84</v>
      </c>
    </row>
    <row r="1023" spans="1:9" ht="14" x14ac:dyDescent="0.15">
      <c r="A1023" s="14" t="s">
        <v>2304</v>
      </c>
      <c r="B1023" s="15">
        <v>1</v>
      </c>
      <c r="C1023" s="16" t="s">
        <v>4638</v>
      </c>
      <c r="D1023" s="17" t="str">
        <f t="shared" si="113"/>
        <v>5oz</v>
      </c>
      <c r="E1023" s="18" t="s">
        <v>5699</v>
      </c>
      <c r="F1023" s="19">
        <v>13.9</v>
      </c>
      <c r="G1023" s="19">
        <f t="shared" si="114"/>
        <v>5.9074999999999998</v>
      </c>
      <c r="H1023" s="1">
        <f t="shared" si="115"/>
        <v>13.9</v>
      </c>
      <c r="I1023" s="21">
        <v>6</v>
      </c>
    </row>
    <row r="1024" spans="1:9" ht="14" x14ac:dyDescent="0.15">
      <c r="A1024" s="14" t="s">
        <v>2308</v>
      </c>
      <c r="B1024" s="15">
        <v>1</v>
      </c>
      <c r="C1024" s="16" t="s">
        <v>4642</v>
      </c>
      <c r="D1024" s="17" t="str">
        <f t="shared" si="113"/>
        <v>1lb</v>
      </c>
      <c r="E1024" s="18" t="s">
        <v>5699</v>
      </c>
      <c r="F1024" s="19">
        <v>38.25</v>
      </c>
      <c r="G1024" s="19">
        <f t="shared" si="114"/>
        <v>16.256249999999998</v>
      </c>
      <c r="H1024" s="1">
        <f t="shared" si="115"/>
        <v>38.25</v>
      </c>
      <c r="I1024" s="21">
        <v>18</v>
      </c>
    </row>
    <row r="1025" spans="1:9" ht="14" x14ac:dyDescent="0.15">
      <c r="A1025" s="14" t="s">
        <v>2312</v>
      </c>
      <c r="B1025" s="15">
        <v>1</v>
      </c>
      <c r="C1025" s="16" t="s">
        <v>4646</v>
      </c>
      <c r="D1025" s="17" t="str">
        <f t="shared" si="113"/>
        <v>5lb</v>
      </c>
      <c r="E1025" s="18" t="s">
        <v>5699</v>
      </c>
      <c r="F1025" s="19">
        <v>162.1</v>
      </c>
      <c r="G1025" s="19">
        <f t="shared" si="114"/>
        <v>68.892499999999998</v>
      </c>
      <c r="H1025" s="1">
        <f t="shared" si="115"/>
        <v>162.1</v>
      </c>
      <c r="I1025" s="21">
        <v>84</v>
      </c>
    </row>
    <row r="1026" spans="1:9" ht="14" x14ac:dyDescent="0.15">
      <c r="A1026" s="14" t="s">
        <v>2305</v>
      </c>
      <c r="B1026" s="15">
        <v>1</v>
      </c>
      <c r="C1026" s="16" t="s">
        <v>4639</v>
      </c>
      <c r="D1026" s="17" t="str">
        <f t="shared" si="113"/>
        <v>5oz</v>
      </c>
      <c r="E1026" s="18" t="s">
        <v>5699</v>
      </c>
      <c r="F1026" s="19">
        <v>13.9</v>
      </c>
      <c r="G1026" s="19">
        <f t="shared" si="114"/>
        <v>5.9074999999999998</v>
      </c>
      <c r="H1026" s="1">
        <f t="shared" si="115"/>
        <v>13.9</v>
      </c>
      <c r="I1026" s="21">
        <v>6</v>
      </c>
    </row>
    <row r="1027" spans="1:9" ht="14" x14ac:dyDescent="0.15">
      <c r="A1027" s="14" t="s">
        <v>2309</v>
      </c>
      <c r="B1027" s="15">
        <v>1</v>
      </c>
      <c r="C1027" s="16" t="s">
        <v>4643</v>
      </c>
      <c r="D1027" s="17" t="str">
        <f t="shared" si="113"/>
        <v>1lb</v>
      </c>
      <c r="E1027" s="18" t="s">
        <v>5699</v>
      </c>
      <c r="F1027" s="19">
        <v>38.25</v>
      </c>
      <c r="G1027" s="19">
        <f t="shared" si="114"/>
        <v>16.256249999999998</v>
      </c>
      <c r="H1027" s="1">
        <f t="shared" si="115"/>
        <v>38.25</v>
      </c>
      <c r="I1027" s="21">
        <v>18</v>
      </c>
    </row>
    <row r="1028" spans="1:9" ht="14" x14ac:dyDescent="0.15">
      <c r="A1028" s="14" t="s">
        <v>2313</v>
      </c>
      <c r="B1028" s="15">
        <v>1</v>
      </c>
      <c r="C1028" s="16" t="s">
        <v>4647</v>
      </c>
      <c r="D1028" s="17" t="str">
        <f t="shared" si="113"/>
        <v>5lb</v>
      </c>
      <c r="E1028" s="18" t="s">
        <v>5699</v>
      </c>
      <c r="F1028" s="19">
        <v>162.1</v>
      </c>
      <c r="G1028" s="19">
        <f t="shared" si="114"/>
        <v>68.892499999999998</v>
      </c>
      <c r="H1028" s="1">
        <f t="shared" si="115"/>
        <v>162.1</v>
      </c>
      <c r="I1028" s="21">
        <v>84</v>
      </c>
    </row>
    <row r="1029" spans="1:9" ht="14" x14ac:dyDescent="0.15">
      <c r="A1029" s="14" t="s">
        <v>1759</v>
      </c>
      <c r="B1029" s="15">
        <v>1</v>
      </c>
      <c r="C1029" s="16" t="s">
        <v>4094</v>
      </c>
      <c r="D1029" s="17" t="str">
        <f t="shared" si="113"/>
        <v>4oz</v>
      </c>
      <c r="E1029" s="18" t="s">
        <v>5700</v>
      </c>
      <c r="F1029" s="19">
        <v>39.25</v>
      </c>
      <c r="G1029" s="19">
        <f t="shared" si="114"/>
        <v>16.681249999999999</v>
      </c>
      <c r="H1029" s="1">
        <f t="shared" si="115"/>
        <v>39.25</v>
      </c>
      <c r="I1029" s="21">
        <v>5</v>
      </c>
    </row>
    <row r="1030" spans="1:9" ht="14" x14ac:dyDescent="0.15">
      <c r="A1030" s="14" t="s">
        <v>1760</v>
      </c>
      <c r="B1030" s="15">
        <v>1</v>
      </c>
      <c r="C1030" s="16" t="s">
        <v>4095</v>
      </c>
      <c r="D1030" s="17" t="str">
        <f t="shared" si="113"/>
        <v>1lb</v>
      </c>
      <c r="E1030" s="18" t="s">
        <v>5700</v>
      </c>
      <c r="F1030" s="19">
        <v>130.80000000000001</v>
      </c>
      <c r="G1030" s="19">
        <f t="shared" si="114"/>
        <v>55.59</v>
      </c>
      <c r="H1030" s="1">
        <f t="shared" si="115"/>
        <v>130.80000000000001</v>
      </c>
      <c r="I1030" s="21">
        <v>18</v>
      </c>
    </row>
    <row r="1031" spans="1:9" ht="14" x14ac:dyDescent="0.15">
      <c r="A1031" s="14" t="s">
        <v>2306</v>
      </c>
      <c r="B1031" s="15">
        <v>1</v>
      </c>
      <c r="C1031" s="16" t="s">
        <v>4640</v>
      </c>
      <c r="D1031" s="17" t="str">
        <f t="shared" si="113"/>
        <v>5oz</v>
      </c>
      <c r="E1031" s="18" t="s">
        <v>5699</v>
      </c>
      <c r="F1031" s="19">
        <v>15.55</v>
      </c>
      <c r="G1031" s="19">
        <f t="shared" si="114"/>
        <v>6.6087500000000006</v>
      </c>
      <c r="H1031" s="1">
        <f t="shared" si="115"/>
        <v>15.55</v>
      </c>
      <c r="I1031" s="21">
        <v>6</v>
      </c>
    </row>
    <row r="1032" spans="1:9" ht="14" x14ac:dyDescent="0.15">
      <c r="A1032" s="14" t="s">
        <v>2310</v>
      </c>
      <c r="B1032" s="15">
        <v>1</v>
      </c>
      <c r="C1032" s="16" t="s">
        <v>4644</v>
      </c>
      <c r="D1032" s="17" t="str">
        <f t="shared" si="113"/>
        <v>1lb</v>
      </c>
      <c r="E1032" s="18" t="s">
        <v>5699</v>
      </c>
      <c r="F1032" s="19">
        <v>43.5</v>
      </c>
      <c r="G1032" s="19">
        <f t="shared" si="114"/>
        <v>18.487500000000001</v>
      </c>
      <c r="H1032" s="1">
        <f t="shared" si="115"/>
        <v>43.5</v>
      </c>
      <c r="I1032" s="21">
        <v>18</v>
      </c>
    </row>
    <row r="1033" spans="1:9" ht="14" x14ac:dyDescent="0.15">
      <c r="A1033" s="14" t="s">
        <v>2314</v>
      </c>
      <c r="B1033" s="15">
        <v>1</v>
      </c>
      <c r="C1033" s="16" t="s">
        <v>4648</v>
      </c>
      <c r="D1033" s="17" t="str">
        <f t="shared" si="113"/>
        <v>5lb</v>
      </c>
      <c r="E1033" s="18" t="s">
        <v>5699</v>
      </c>
      <c r="F1033" s="19">
        <v>188.35</v>
      </c>
      <c r="G1033" s="19">
        <f t="shared" si="114"/>
        <v>80.048749999999998</v>
      </c>
      <c r="H1033" s="1">
        <f t="shared" si="115"/>
        <v>188.35</v>
      </c>
      <c r="I1033" s="21">
        <v>84</v>
      </c>
    </row>
    <row r="1034" spans="1:9" ht="14" x14ac:dyDescent="0.15">
      <c r="A1034" s="14" t="s">
        <v>340</v>
      </c>
      <c r="B1034" s="15">
        <v>1</v>
      </c>
      <c r="C1034" s="16" t="s">
        <v>3466</v>
      </c>
      <c r="D1034" s="17" t="str">
        <f t="shared" si="113"/>
        <v>10X10</v>
      </c>
      <c r="E1034" s="18" t="s">
        <v>5699</v>
      </c>
      <c r="F1034" s="19">
        <v>40.6</v>
      </c>
      <c r="G1034" s="19">
        <f t="shared" si="114"/>
        <v>17.254999999999999</v>
      </c>
      <c r="H1034" s="1">
        <f t="shared" si="115"/>
        <v>40.6</v>
      </c>
      <c r="I1034" s="21">
        <v>18</v>
      </c>
    </row>
    <row r="1035" spans="1:9" ht="14" x14ac:dyDescent="0.15">
      <c r="A1035" s="14" t="s">
        <v>341</v>
      </c>
      <c r="B1035" s="15">
        <v>1</v>
      </c>
      <c r="C1035" s="16" t="s">
        <v>3466</v>
      </c>
      <c r="D1035" s="17" t="str">
        <f t="shared" si="113"/>
        <v>FULL</v>
      </c>
      <c r="E1035" s="18" t="s">
        <v>5699</v>
      </c>
      <c r="F1035" s="19">
        <v>234.35</v>
      </c>
      <c r="G1035" s="19">
        <f t="shared" si="114"/>
        <v>99.598749999999995</v>
      </c>
      <c r="H1035" s="1">
        <f t="shared" si="115"/>
        <v>234.35</v>
      </c>
      <c r="I1035" s="26">
        <v>128</v>
      </c>
    </row>
    <row r="1036" spans="1:9" ht="14" x14ac:dyDescent="0.15">
      <c r="A1036" s="14" t="s">
        <v>342</v>
      </c>
      <c r="B1036" s="15">
        <v>1</v>
      </c>
      <c r="C1036" s="16" t="s">
        <v>3466</v>
      </c>
      <c r="D1036" s="17" t="str">
        <f t="shared" si="113"/>
        <v>17x20</v>
      </c>
      <c r="E1036" s="18" t="s">
        <v>5699</v>
      </c>
      <c r="F1036" s="19">
        <v>120.45</v>
      </c>
      <c r="G1036" s="19">
        <f t="shared" si="114"/>
        <v>51.191249999999997</v>
      </c>
      <c r="H1036" s="1">
        <f t="shared" si="115"/>
        <v>120.45</v>
      </c>
      <c r="I1036" s="21">
        <v>64</v>
      </c>
    </row>
    <row r="1037" spans="1:9" ht="14" x14ac:dyDescent="0.15">
      <c r="A1037" s="14" t="s">
        <v>343</v>
      </c>
      <c r="B1037" s="15">
        <v>1</v>
      </c>
      <c r="C1037" s="16" t="s">
        <v>3467</v>
      </c>
      <c r="D1037" s="17" t="str">
        <f t="shared" si="113"/>
        <v>10X10</v>
      </c>
      <c r="E1037" s="18" t="s">
        <v>5699</v>
      </c>
      <c r="F1037" s="19">
        <v>50.5</v>
      </c>
      <c r="G1037" s="19">
        <f t="shared" si="114"/>
        <v>21.462499999999999</v>
      </c>
      <c r="H1037" s="1">
        <f t="shared" si="115"/>
        <v>50.5</v>
      </c>
      <c r="I1037" s="21">
        <v>12</v>
      </c>
    </row>
    <row r="1038" spans="1:9" ht="14" x14ac:dyDescent="0.15">
      <c r="A1038" s="14" t="s">
        <v>344</v>
      </c>
      <c r="B1038" s="15">
        <v>1</v>
      </c>
      <c r="C1038" s="16" t="s">
        <v>3467</v>
      </c>
      <c r="D1038" s="17" t="str">
        <f t="shared" si="113"/>
        <v>17x20</v>
      </c>
      <c r="E1038" s="18" t="s">
        <v>5699</v>
      </c>
      <c r="F1038" s="19">
        <v>145.80000000000001</v>
      </c>
      <c r="G1038" s="19">
        <f t="shared" si="114"/>
        <v>61.965000000000003</v>
      </c>
      <c r="H1038" s="1">
        <f t="shared" si="115"/>
        <v>145.80000000000001</v>
      </c>
      <c r="I1038" s="21">
        <v>44</v>
      </c>
    </row>
    <row r="1039" spans="1:9" ht="14" x14ac:dyDescent="0.15">
      <c r="A1039" s="14" t="s">
        <v>1534</v>
      </c>
      <c r="B1039" s="15">
        <v>1</v>
      </c>
      <c r="C1039" s="16" t="s">
        <v>3950</v>
      </c>
      <c r="D1039" s="17" t="str">
        <f t="shared" si="113"/>
        <v>Tube</v>
      </c>
      <c r="E1039" s="18" t="s">
        <v>5700</v>
      </c>
      <c r="F1039" s="19">
        <v>31.05</v>
      </c>
      <c r="G1039" s="19">
        <f t="shared" si="114"/>
        <v>13.196249999999999</v>
      </c>
      <c r="H1039" s="1">
        <f t="shared" si="115"/>
        <v>31.05</v>
      </c>
      <c r="I1039" s="21">
        <v>4</v>
      </c>
    </row>
    <row r="1040" spans="1:9" ht="14" x14ac:dyDescent="0.15">
      <c r="A1040" s="14" t="s">
        <v>1535</v>
      </c>
      <c r="B1040" s="15">
        <v>1</v>
      </c>
      <c r="C1040" s="16" t="s">
        <v>3951</v>
      </c>
      <c r="D1040" s="17" t="str">
        <f t="shared" si="113"/>
        <v>Tube</v>
      </c>
      <c r="E1040" s="18" t="s">
        <v>5700</v>
      </c>
      <c r="F1040" s="19">
        <v>31.05</v>
      </c>
      <c r="G1040" s="19">
        <f t="shared" si="114"/>
        <v>13.196249999999999</v>
      </c>
      <c r="H1040" s="1">
        <f t="shared" si="115"/>
        <v>31.05</v>
      </c>
      <c r="I1040" s="21">
        <v>4</v>
      </c>
    </row>
    <row r="1041" spans="1:9" ht="14" x14ac:dyDescent="0.15">
      <c r="A1041" s="14" t="s">
        <v>1675</v>
      </c>
      <c r="B1041" s="15">
        <v>1</v>
      </c>
      <c r="C1041" s="16" t="s">
        <v>6817</v>
      </c>
      <c r="D1041" s="17" t="str">
        <f t="shared" si="113"/>
        <v>1lb</v>
      </c>
      <c r="E1041" s="18" t="s">
        <v>5706</v>
      </c>
      <c r="F1041" s="19">
        <v>50.7</v>
      </c>
      <c r="G1041" s="19">
        <f t="shared" si="114"/>
        <v>21.547499999999999</v>
      </c>
      <c r="H1041" s="1">
        <f t="shared" si="115"/>
        <v>50.7</v>
      </c>
      <c r="I1041" s="21">
        <v>18</v>
      </c>
    </row>
    <row r="1042" spans="1:9" ht="14" x14ac:dyDescent="0.15">
      <c r="A1042" s="14" t="s">
        <v>2315</v>
      </c>
      <c r="B1042" s="15">
        <v>1</v>
      </c>
      <c r="C1042" s="16" t="s">
        <v>4649</v>
      </c>
      <c r="D1042" s="17" t="str">
        <f t="shared" si="113"/>
        <v>5oz</v>
      </c>
      <c r="E1042" s="18" t="s">
        <v>6</v>
      </c>
      <c r="F1042" s="19">
        <v>9.1999999999999993</v>
      </c>
      <c r="G1042" s="19">
        <f t="shared" si="114"/>
        <v>3.9099999999999997</v>
      </c>
      <c r="H1042" s="1">
        <f t="shared" si="115"/>
        <v>9.1999999999999993</v>
      </c>
      <c r="I1042" s="21">
        <v>6</v>
      </c>
    </row>
    <row r="1043" spans="1:9" ht="14" x14ac:dyDescent="0.15">
      <c r="A1043" s="14" t="s">
        <v>2319</v>
      </c>
      <c r="B1043" s="15">
        <v>1</v>
      </c>
      <c r="C1043" s="16" t="s">
        <v>4653</v>
      </c>
      <c r="D1043" s="17" t="str">
        <f t="shared" si="113"/>
        <v>1lb</v>
      </c>
      <c r="E1043" s="18" t="s">
        <v>6</v>
      </c>
      <c r="F1043" s="19">
        <v>23.2</v>
      </c>
      <c r="G1043" s="19">
        <f t="shared" si="114"/>
        <v>9.86</v>
      </c>
      <c r="H1043" s="1">
        <f t="shared" si="115"/>
        <v>23.2</v>
      </c>
      <c r="I1043" s="21">
        <v>18</v>
      </c>
    </row>
    <row r="1044" spans="1:9" ht="14" x14ac:dyDescent="0.15">
      <c r="A1044" s="14" t="s">
        <v>2323</v>
      </c>
      <c r="B1044" s="15">
        <v>1</v>
      </c>
      <c r="C1044" s="16" t="s">
        <v>4657</v>
      </c>
      <c r="D1044" s="17" t="str">
        <f t="shared" si="113"/>
        <v>5lb</v>
      </c>
      <c r="E1044" s="18" t="s">
        <v>6</v>
      </c>
      <c r="F1044" s="19">
        <v>86.85</v>
      </c>
      <c r="G1044" s="19">
        <f t="shared" si="114"/>
        <v>36.911249999999995</v>
      </c>
      <c r="H1044" s="1">
        <f t="shared" si="115"/>
        <v>86.85</v>
      </c>
      <c r="I1044" s="21">
        <v>84</v>
      </c>
    </row>
    <row r="1045" spans="1:9" ht="14" x14ac:dyDescent="0.15">
      <c r="A1045" s="14" t="s">
        <v>2316</v>
      </c>
      <c r="B1045" s="15">
        <v>1</v>
      </c>
      <c r="C1045" s="16" t="s">
        <v>4650</v>
      </c>
      <c r="D1045" s="17" t="str">
        <f t="shared" si="113"/>
        <v>5oz</v>
      </c>
      <c r="E1045" s="18" t="s">
        <v>6</v>
      </c>
      <c r="F1045" s="19">
        <v>9.1999999999999993</v>
      </c>
      <c r="G1045" s="19">
        <f t="shared" si="114"/>
        <v>3.9099999999999997</v>
      </c>
      <c r="H1045" s="1">
        <f t="shared" si="115"/>
        <v>9.1999999999999993</v>
      </c>
      <c r="I1045" s="21">
        <v>6</v>
      </c>
    </row>
    <row r="1046" spans="1:9" ht="14" x14ac:dyDescent="0.15">
      <c r="A1046" s="14" t="s">
        <v>2320</v>
      </c>
      <c r="B1046" s="15">
        <v>1</v>
      </c>
      <c r="C1046" s="16" t="s">
        <v>4654</v>
      </c>
      <c r="D1046" s="17" t="str">
        <f t="shared" si="113"/>
        <v>1lb</v>
      </c>
      <c r="E1046" s="18" t="s">
        <v>6</v>
      </c>
      <c r="F1046" s="19">
        <v>23.2</v>
      </c>
      <c r="G1046" s="19">
        <f t="shared" si="114"/>
        <v>9.86</v>
      </c>
      <c r="H1046" s="1">
        <f t="shared" si="115"/>
        <v>23.2</v>
      </c>
      <c r="I1046" s="21">
        <v>18</v>
      </c>
    </row>
    <row r="1047" spans="1:9" ht="14" x14ac:dyDescent="0.15">
      <c r="A1047" s="14" t="s">
        <v>2324</v>
      </c>
      <c r="B1047" s="15">
        <v>1</v>
      </c>
      <c r="C1047" s="16" t="s">
        <v>4658</v>
      </c>
      <c r="D1047" s="17" t="str">
        <f t="shared" si="113"/>
        <v>5lb</v>
      </c>
      <c r="E1047" s="18" t="s">
        <v>6</v>
      </c>
      <c r="F1047" s="19">
        <v>86.85</v>
      </c>
      <c r="G1047" s="19">
        <f t="shared" si="114"/>
        <v>36.911249999999995</v>
      </c>
      <c r="H1047" s="1">
        <f t="shared" si="115"/>
        <v>86.85</v>
      </c>
      <c r="I1047" s="21">
        <v>84</v>
      </c>
    </row>
    <row r="1048" spans="1:9" ht="14" x14ac:dyDescent="0.15">
      <c r="A1048" s="14" t="s">
        <v>2317</v>
      </c>
      <c r="B1048" s="15">
        <v>1</v>
      </c>
      <c r="C1048" s="16" t="s">
        <v>4651</v>
      </c>
      <c r="D1048" s="17" t="str">
        <f t="shared" si="113"/>
        <v>5oz</v>
      </c>
      <c r="E1048" s="18" t="s">
        <v>6</v>
      </c>
      <c r="F1048" s="19">
        <v>9.1999999999999993</v>
      </c>
      <c r="G1048" s="19">
        <f t="shared" si="114"/>
        <v>3.9099999999999997</v>
      </c>
      <c r="H1048" s="1">
        <f t="shared" si="115"/>
        <v>9.1999999999999993</v>
      </c>
      <c r="I1048" s="21">
        <v>6</v>
      </c>
    </row>
    <row r="1049" spans="1:9" ht="14" x14ac:dyDescent="0.15">
      <c r="A1049" s="14" t="s">
        <v>2321</v>
      </c>
      <c r="B1049" s="15">
        <v>1</v>
      </c>
      <c r="C1049" s="16" t="s">
        <v>4655</v>
      </c>
      <c r="D1049" s="17" t="str">
        <f t="shared" si="113"/>
        <v>1lb</v>
      </c>
      <c r="E1049" s="18" t="s">
        <v>6</v>
      </c>
      <c r="F1049" s="19">
        <v>23.2</v>
      </c>
      <c r="G1049" s="19">
        <f t="shared" si="114"/>
        <v>9.86</v>
      </c>
      <c r="H1049" s="1">
        <f t="shared" si="115"/>
        <v>23.2</v>
      </c>
      <c r="I1049" s="21">
        <v>18</v>
      </c>
    </row>
    <row r="1050" spans="1:9" ht="14" x14ac:dyDescent="0.15">
      <c r="A1050" s="14" t="s">
        <v>2325</v>
      </c>
      <c r="B1050" s="15">
        <v>1</v>
      </c>
      <c r="C1050" s="16" t="s">
        <v>4659</v>
      </c>
      <c r="D1050" s="17" t="str">
        <f t="shared" si="113"/>
        <v>5lb</v>
      </c>
      <c r="E1050" s="18" t="s">
        <v>6</v>
      </c>
      <c r="F1050" s="19">
        <v>86.85</v>
      </c>
      <c r="G1050" s="19">
        <f t="shared" si="114"/>
        <v>36.911249999999995</v>
      </c>
      <c r="H1050" s="1">
        <f t="shared" si="115"/>
        <v>86.85</v>
      </c>
      <c r="I1050" s="21">
        <v>84</v>
      </c>
    </row>
    <row r="1051" spans="1:9" ht="14" x14ac:dyDescent="0.15">
      <c r="A1051" s="14" t="s">
        <v>2318</v>
      </c>
      <c r="B1051" s="15">
        <v>1</v>
      </c>
      <c r="C1051" s="16" t="s">
        <v>4652</v>
      </c>
      <c r="D1051" s="17" t="str">
        <f t="shared" si="113"/>
        <v>5oz</v>
      </c>
      <c r="E1051" s="18" t="s">
        <v>6</v>
      </c>
      <c r="F1051" s="19">
        <v>10.85</v>
      </c>
      <c r="G1051" s="19">
        <f t="shared" si="114"/>
        <v>4.6112500000000001</v>
      </c>
      <c r="H1051" s="1">
        <f t="shared" si="115"/>
        <v>10.85</v>
      </c>
      <c r="I1051" s="21">
        <v>6</v>
      </c>
    </row>
    <row r="1052" spans="1:9" ht="14" x14ac:dyDescent="0.15">
      <c r="A1052" s="14" t="s">
        <v>2322</v>
      </c>
      <c r="B1052" s="15">
        <v>1</v>
      </c>
      <c r="C1052" s="16" t="s">
        <v>4656</v>
      </c>
      <c r="D1052" s="17" t="str">
        <f t="shared" ref="D1052:D1083" si="116">VLOOKUP(RIGHT(A1052,4),N:O,2,0)</f>
        <v>1lb</v>
      </c>
      <c r="E1052" s="18" t="s">
        <v>6</v>
      </c>
      <c r="F1052" s="19">
        <v>28.45</v>
      </c>
      <c r="G1052" s="19">
        <f t="shared" ref="G1052:G1083" si="117">F1052*0.425</f>
        <v>12.091249999999999</v>
      </c>
      <c r="H1052" s="1">
        <f t="shared" ref="H1052:H1083" si="118">B1052*F1052</f>
        <v>28.45</v>
      </c>
      <c r="I1052" s="21">
        <v>18</v>
      </c>
    </row>
    <row r="1053" spans="1:9" ht="14" x14ac:dyDescent="0.15">
      <c r="A1053" s="14" t="s">
        <v>2326</v>
      </c>
      <c r="B1053" s="15">
        <v>1</v>
      </c>
      <c r="C1053" s="16" t="s">
        <v>4660</v>
      </c>
      <c r="D1053" s="17" t="str">
        <f t="shared" si="116"/>
        <v>5lb</v>
      </c>
      <c r="E1053" s="18" t="s">
        <v>6</v>
      </c>
      <c r="F1053" s="19">
        <v>113.15</v>
      </c>
      <c r="G1053" s="19">
        <f t="shared" si="117"/>
        <v>48.088750000000005</v>
      </c>
      <c r="H1053" s="1">
        <f t="shared" si="118"/>
        <v>113.15</v>
      </c>
      <c r="I1053" s="21">
        <v>84</v>
      </c>
    </row>
    <row r="1054" spans="1:9" ht="14" x14ac:dyDescent="0.15">
      <c r="A1054" s="14" t="s">
        <v>345</v>
      </c>
      <c r="B1054" s="15">
        <v>1</v>
      </c>
      <c r="C1054" s="16" t="s">
        <v>3468</v>
      </c>
      <c r="D1054" s="17" t="str">
        <f t="shared" si="116"/>
        <v>10X10</v>
      </c>
      <c r="E1054" s="18" t="s">
        <v>6</v>
      </c>
      <c r="F1054" s="19">
        <v>19.5</v>
      </c>
      <c r="G1054" s="19">
        <f t="shared" si="117"/>
        <v>8.2874999999999996</v>
      </c>
      <c r="H1054" s="1">
        <f t="shared" si="118"/>
        <v>19.5</v>
      </c>
      <c r="I1054" s="21">
        <v>18</v>
      </c>
    </row>
    <row r="1055" spans="1:9" ht="14" x14ac:dyDescent="0.15">
      <c r="A1055" s="14" t="s">
        <v>346</v>
      </c>
      <c r="B1055" s="15">
        <v>1</v>
      </c>
      <c r="C1055" s="16" t="s">
        <v>3468</v>
      </c>
      <c r="D1055" s="17" t="str">
        <f t="shared" si="116"/>
        <v>FULL</v>
      </c>
      <c r="E1055" s="18" t="s">
        <v>6</v>
      </c>
      <c r="F1055" s="19">
        <v>112.65</v>
      </c>
      <c r="G1055" s="19">
        <f t="shared" si="117"/>
        <v>47.876249999999999</v>
      </c>
      <c r="H1055" s="1">
        <f t="shared" si="118"/>
        <v>112.65</v>
      </c>
      <c r="I1055" s="26">
        <v>128</v>
      </c>
    </row>
    <row r="1056" spans="1:9" ht="14" x14ac:dyDescent="0.15">
      <c r="A1056" s="14" t="s">
        <v>347</v>
      </c>
      <c r="B1056" s="15">
        <v>1</v>
      </c>
      <c r="C1056" s="16" t="s">
        <v>3468</v>
      </c>
      <c r="D1056" s="17" t="str">
        <f t="shared" si="116"/>
        <v>17x20</v>
      </c>
      <c r="E1056" s="18" t="s">
        <v>6</v>
      </c>
      <c r="F1056" s="19">
        <v>57.9</v>
      </c>
      <c r="G1056" s="19">
        <f t="shared" si="117"/>
        <v>24.607499999999998</v>
      </c>
      <c r="H1056" s="1">
        <f t="shared" si="118"/>
        <v>57.9</v>
      </c>
      <c r="I1056" s="21">
        <v>64</v>
      </c>
    </row>
    <row r="1057" spans="1:9" ht="14" x14ac:dyDescent="0.15">
      <c r="A1057" s="14" t="s">
        <v>348</v>
      </c>
      <c r="B1057" s="15">
        <v>1</v>
      </c>
      <c r="C1057" s="16" t="s">
        <v>3469</v>
      </c>
      <c r="D1057" s="17" t="str">
        <f t="shared" si="116"/>
        <v>10X10</v>
      </c>
      <c r="E1057" s="18" t="s">
        <v>6</v>
      </c>
      <c r="F1057" s="19">
        <v>26.55</v>
      </c>
      <c r="G1057" s="19">
        <f t="shared" si="117"/>
        <v>11.28375</v>
      </c>
      <c r="H1057" s="1">
        <f t="shared" si="118"/>
        <v>26.55</v>
      </c>
      <c r="I1057" s="21">
        <v>12</v>
      </c>
    </row>
    <row r="1058" spans="1:9" ht="14" x14ac:dyDescent="0.15">
      <c r="A1058" s="14" t="s">
        <v>349</v>
      </c>
      <c r="B1058" s="15">
        <v>1</v>
      </c>
      <c r="C1058" s="16" t="s">
        <v>3469</v>
      </c>
      <c r="D1058" s="17" t="str">
        <f t="shared" si="116"/>
        <v>17x20</v>
      </c>
      <c r="E1058" s="18" t="s">
        <v>6</v>
      </c>
      <c r="F1058" s="19">
        <v>67.900000000000006</v>
      </c>
      <c r="G1058" s="19">
        <f t="shared" si="117"/>
        <v>28.857500000000002</v>
      </c>
      <c r="H1058" s="1">
        <f t="shared" si="118"/>
        <v>67.900000000000006</v>
      </c>
      <c r="I1058" s="21">
        <v>44</v>
      </c>
    </row>
    <row r="1059" spans="1:9" ht="14" x14ac:dyDescent="0.15">
      <c r="A1059" s="14" t="s">
        <v>1676</v>
      </c>
      <c r="B1059" s="15">
        <v>1</v>
      </c>
      <c r="C1059" s="16" t="s">
        <v>6818</v>
      </c>
      <c r="D1059" s="17" t="str">
        <f t="shared" si="116"/>
        <v>1lb</v>
      </c>
      <c r="E1059" s="18" t="s">
        <v>5703</v>
      </c>
      <c r="F1059" s="19">
        <v>43.35</v>
      </c>
      <c r="G1059" s="19">
        <f t="shared" si="117"/>
        <v>18.423750000000002</v>
      </c>
      <c r="H1059" s="1">
        <f t="shared" si="118"/>
        <v>43.35</v>
      </c>
      <c r="I1059" s="21">
        <v>18</v>
      </c>
    </row>
    <row r="1060" spans="1:9" ht="14" x14ac:dyDescent="0.15">
      <c r="A1060" s="14" t="s">
        <v>2327</v>
      </c>
      <c r="B1060" s="15">
        <v>1</v>
      </c>
      <c r="C1060" s="16" t="s">
        <v>4661</v>
      </c>
      <c r="D1060" s="17" t="str">
        <f t="shared" si="116"/>
        <v>5oz</v>
      </c>
      <c r="E1060" s="18" t="s">
        <v>5699</v>
      </c>
      <c r="F1060" s="19">
        <v>13.9</v>
      </c>
      <c r="G1060" s="19">
        <f t="shared" si="117"/>
        <v>5.9074999999999998</v>
      </c>
      <c r="H1060" s="1">
        <f t="shared" si="118"/>
        <v>13.9</v>
      </c>
      <c r="I1060" s="21">
        <v>6</v>
      </c>
    </row>
    <row r="1061" spans="1:9" ht="14" x14ac:dyDescent="0.15">
      <c r="A1061" s="14" t="s">
        <v>2331</v>
      </c>
      <c r="B1061" s="15">
        <v>1</v>
      </c>
      <c r="C1061" s="16" t="s">
        <v>4665</v>
      </c>
      <c r="D1061" s="17" t="str">
        <f t="shared" si="116"/>
        <v>1lb</v>
      </c>
      <c r="E1061" s="18" t="s">
        <v>5699</v>
      </c>
      <c r="F1061" s="19">
        <v>38.25</v>
      </c>
      <c r="G1061" s="19">
        <f t="shared" si="117"/>
        <v>16.256249999999998</v>
      </c>
      <c r="H1061" s="1">
        <f t="shared" si="118"/>
        <v>38.25</v>
      </c>
      <c r="I1061" s="21">
        <v>18</v>
      </c>
    </row>
    <row r="1062" spans="1:9" ht="14" x14ac:dyDescent="0.15">
      <c r="A1062" s="14" t="s">
        <v>2335</v>
      </c>
      <c r="B1062" s="15">
        <v>1</v>
      </c>
      <c r="C1062" s="16" t="s">
        <v>4669</v>
      </c>
      <c r="D1062" s="17" t="str">
        <f t="shared" si="116"/>
        <v>5lb</v>
      </c>
      <c r="E1062" s="18" t="s">
        <v>5699</v>
      </c>
      <c r="F1062" s="19">
        <v>162.1</v>
      </c>
      <c r="G1062" s="19">
        <f t="shared" si="117"/>
        <v>68.892499999999998</v>
      </c>
      <c r="H1062" s="1">
        <f t="shared" si="118"/>
        <v>162.1</v>
      </c>
      <c r="I1062" s="21">
        <v>84</v>
      </c>
    </row>
    <row r="1063" spans="1:9" ht="14" x14ac:dyDescent="0.15">
      <c r="A1063" s="14" t="s">
        <v>2328</v>
      </c>
      <c r="B1063" s="15">
        <v>1</v>
      </c>
      <c r="C1063" s="16" t="s">
        <v>4662</v>
      </c>
      <c r="D1063" s="17" t="str">
        <f t="shared" si="116"/>
        <v>5oz</v>
      </c>
      <c r="E1063" s="18" t="s">
        <v>5699</v>
      </c>
      <c r="F1063" s="19">
        <v>13.9</v>
      </c>
      <c r="G1063" s="19">
        <f t="shared" si="117"/>
        <v>5.9074999999999998</v>
      </c>
      <c r="H1063" s="1">
        <f t="shared" si="118"/>
        <v>13.9</v>
      </c>
      <c r="I1063" s="21">
        <v>6</v>
      </c>
    </row>
    <row r="1064" spans="1:9" ht="14" x14ac:dyDescent="0.15">
      <c r="A1064" s="14" t="s">
        <v>2332</v>
      </c>
      <c r="B1064" s="15">
        <v>1</v>
      </c>
      <c r="C1064" s="16" t="s">
        <v>4666</v>
      </c>
      <c r="D1064" s="17" t="str">
        <f t="shared" si="116"/>
        <v>1lb</v>
      </c>
      <c r="E1064" s="18" t="s">
        <v>5699</v>
      </c>
      <c r="F1064" s="19">
        <v>38.25</v>
      </c>
      <c r="G1064" s="19">
        <f t="shared" si="117"/>
        <v>16.256249999999998</v>
      </c>
      <c r="H1064" s="1">
        <f t="shared" si="118"/>
        <v>38.25</v>
      </c>
      <c r="I1064" s="21">
        <v>18</v>
      </c>
    </row>
    <row r="1065" spans="1:9" ht="14" x14ac:dyDescent="0.15">
      <c r="A1065" s="14" t="s">
        <v>2336</v>
      </c>
      <c r="B1065" s="15">
        <v>1</v>
      </c>
      <c r="C1065" s="16" t="s">
        <v>4670</v>
      </c>
      <c r="D1065" s="17" t="str">
        <f t="shared" si="116"/>
        <v>5lb</v>
      </c>
      <c r="E1065" s="18" t="s">
        <v>5699</v>
      </c>
      <c r="F1065" s="19">
        <v>162.1</v>
      </c>
      <c r="G1065" s="19">
        <f t="shared" si="117"/>
        <v>68.892499999999998</v>
      </c>
      <c r="H1065" s="1">
        <f t="shared" si="118"/>
        <v>162.1</v>
      </c>
      <c r="I1065" s="21">
        <v>84</v>
      </c>
    </row>
    <row r="1066" spans="1:9" ht="14" x14ac:dyDescent="0.15">
      <c r="A1066" s="14" t="s">
        <v>2329</v>
      </c>
      <c r="B1066" s="15">
        <v>1</v>
      </c>
      <c r="C1066" s="16" t="s">
        <v>4663</v>
      </c>
      <c r="D1066" s="17" t="str">
        <f t="shared" si="116"/>
        <v>5oz</v>
      </c>
      <c r="E1066" s="18" t="s">
        <v>5699</v>
      </c>
      <c r="F1066" s="19">
        <v>13.9</v>
      </c>
      <c r="G1066" s="19">
        <f t="shared" si="117"/>
        <v>5.9074999999999998</v>
      </c>
      <c r="H1066" s="1">
        <f t="shared" si="118"/>
        <v>13.9</v>
      </c>
      <c r="I1066" s="21">
        <v>6</v>
      </c>
    </row>
    <row r="1067" spans="1:9" ht="14" x14ac:dyDescent="0.15">
      <c r="A1067" s="14" t="s">
        <v>2333</v>
      </c>
      <c r="B1067" s="15">
        <v>1</v>
      </c>
      <c r="C1067" s="16" t="s">
        <v>4667</v>
      </c>
      <c r="D1067" s="17" t="str">
        <f t="shared" si="116"/>
        <v>1lb</v>
      </c>
      <c r="E1067" s="18" t="s">
        <v>5699</v>
      </c>
      <c r="F1067" s="19">
        <v>38.25</v>
      </c>
      <c r="G1067" s="19">
        <f t="shared" si="117"/>
        <v>16.256249999999998</v>
      </c>
      <c r="H1067" s="1">
        <f t="shared" si="118"/>
        <v>38.25</v>
      </c>
      <c r="I1067" s="21">
        <v>18</v>
      </c>
    </row>
    <row r="1068" spans="1:9" ht="14" x14ac:dyDescent="0.15">
      <c r="A1068" s="14" t="s">
        <v>2337</v>
      </c>
      <c r="B1068" s="15">
        <v>1</v>
      </c>
      <c r="C1068" s="16" t="s">
        <v>4671</v>
      </c>
      <c r="D1068" s="17" t="str">
        <f t="shared" si="116"/>
        <v>5lb</v>
      </c>
      <c r="E1068" s="18" t="s">
        <v>5699</v>
      </c>
      <c r="F1068" s="19">
        <v>162.1</v>
      </c>
      <c r="G1068" s="19">
        <f t="shared" si="117"/>
        <v>68.892499999999998</v>
      </c>
      <c r="H1068" s="1">
        <f t="shared" si="118"/>
        <v>162.1</v>
      </c>
      <c r="I1068" s="21">
        <v>84</v>
      </c>
    </row>
    <row r="1069" spans="1:9" ht="14" x14ac:dyDescent="0.15">
      <c r="A1069" s="14" t="s">
        <v>2330</v>
      </c>
      <c r="B1069" s="15">
        <v>1</v>
      </c>
      <c r="C1069" s="16" t="s">
        <v>4664</v>
      </c>
      <c r="D1069" s="17" t="str">
        <f t="shared" si="116"/>
        <v>5oz</v>
      </c>
      <c r="E1069" s="18" t="s">
        <v>5699</v>
      </c>
      <c r="F1069" s="19">
        <v>15.55</v>
      </c>
      <c r="G1069" s="19">
        <f t="shared" si="117"/>
        <v>6.6087500000000006</v>
      </c>
      <c r="H1069" s="1">
        <f t="shared" si="118"/>
        <v>15.55</v>
      </c>
      <c r="I1069" s="21">
        <v>6</v>
      </c>
    </row>
    <row r="1070" spans="1:9" ht="14" x14ac:dyDescent="0.15">
      <c r="A1070" s="14" t="s">
        <v>2334</v>
      </c>
      <c r="B1070" s="15">
        <v>1</v>
      </c>
      <c r="C1070" s="16" t="s">
        <v>4668</v>
      </c>
      <c r="D1070" s="17" t="str">
        <f t="shared" si="116"/>
        <v>1lb</v>
      </c>
      <c r="E1070" s="18" t="s">
        <v>5699</v>
      </c>
      <c r="F1070" s="19">
        <v>43.5</v>
      </c>
      <c r="G1070" s="19">
        <f t="shared" si="117"/>
        <v>18.487500000000001</v>
      </c>
      <c r="H1070" s="1">
        <f t="shared" si="118"/>
        <v>43.5</v>
      </c>
      <c r="I1070" s="21">
        <v>18</v>
      </c>
    </row>
    <row r="1071" spans="1:9" ht="14" x14ac:dyDescent="0.15">
      <c r="A1071" s="14" t="s">
        <v>2338</v>
      </c>
      <c r="B1071" s="15">
        <v>1</v>
      </c>
      <c r="C1071" s="16" t="s">
        <v>4672</v>
      </c>
      <c r="D1071" s="17" t="str">
        <f t="shared" si="116"/>
        <v>5lb</v>
      </c>
      <c r="E1071" s="18" t="s">
        <v>5699</v>
      </c>
      <c r="F1071" s="19">
        <v>188.35</v>
      </c>
      <c r="G1071" s="19">
        <f t="shared" si="117"/>
        <v>80.048749999999998</v>
      </c>
      <c r="H1071" s="1">
        <f t="shared" si="118"/>
        <v>188.35</v>
      </c>
      <c r="I1071" s="21">
        <v>84</v>
      </c>
    </row>
    <row r="1072" spans="1:9" ht="14" x14ac:dyDescent="0.15">
      <c r="A1072" s="14" t="s">
        <v>350</v>
      </c>
      <c r="B1072" s="15">
        <v>1</v>
      </c>
      <c r="C1072" s="16" t="s">
        <v>3470</v>
      </c>
      <c r="D1072" s="17" t="str">
        <f t="shared" si="116"/>
        <v>10X10</v>
      </c>
      <c r="E1072" s="18" t="s">
        <v>5699</v>
      </c>
      <c r="F1072" s="19">
        <v>40.6</v>
      </c>
      <c r="G1072" s="19">
        <f t="shared" si="117"/>
        <v>17.254999999999999</v>
      </c>
      <c r="H1072" s="1">
        <f t="shared" si="118"/>
        <v>40.6</v>
      </c>
      <c r="I1072" s="21">
        <v>18</v>
      </c>
    </row>
    <row r="1073" spans="1:9" ht="14" x14ac:dyDescent="0.15">
      <c r="A1073" s="14" t="s">
        <v>351</v>
      </c>
      <c r="B1073" s="15">
        <v>1</v>
      </c>
      <c r="C1073" s="16" t="s">
        <v>3470</v>
      </c>
      <c r="D1073" s="17" t="str">
        <f t="shared" si="116"/>
        <v>FULL</v>
      </c>
      <c r="E1073" s="18" t="s">
        <v>5699</v>
      </c>
      <c r="F1073" s="19">
        <v>234.35</v>
      </c>
      <c r="G1073" s="19">
        <f t="shared" si="117"/>
        <v>99.598749999999995</v>
      </c>
      <c r="H1073" s="1">
        <f t="shared" si="118"/>
        <v>234.35</v>
      </c>
      <c r="I1073" s="26">
        <v>128</v>
      </c>
    </row>
    <row r="1074" spans="1:9" ht="14" x14ac:dyDescent="0.15">
      <c r="A1074" s="14" t="s">
        <v>352</v>
      </c>
      <c r="B1074" s="15">
        <v>1</v>
      </c>
      <c r="C1074" s="16" t="s">
        <v>3470</v>
      </c>
      <c r="D1074" s="17" t="str">
        <f t="shared" si="116"/>
        <v>17x20</v>
      </c>
      <c r="E1074" s="18" t="s">
        <v>5699</v>
      </c>
      <c r="F1074" s="19">
        <v>120.45</v>
      </c>
      <c r="G1074" s="19">
        <f t="shared" si="117"/>
        <v>51.191249999999997</v>
      </c>
      <c r="H1074" s="1">
        <f t="shared" si="118"/>
        <v>120.45</v>
      </c>
      <c r="I1074" s="21">
        <v>64</v>
      </c>
    </row>
    <row r="1075" spans="1:9" ht="14" x14ac:dyDescent="0.15">
      <c r="A1075" s="14" t="s">
        <v>353</v>
      </c>
      <c r="B1075" s="15">
        <v>1</v>
      </c>
      <c r="C1075" s="16" t="s">
        <v>3471</v>
      </c>
      <c r="D1075" s="17" t="str">
        <f t="shared" si="116"/>
        <v>10X10</v>
      </c>
      <c r="E1075" s="18" t="s">
        <v>5699</v>
      </c>
      <c r="F1075" s="19">
        <v>50.5</v>
      </c>
      <c r="G1075" s="19">
        <f t="shared" si="117"/>
        <v>21.462499999999999</v>
      </c>
      <c r="H1075" s="1">
        <f t="shared" si="118"/>
        <v>50.5</v>
      </c>
      <c r="I1075" s="21">
        <v>12</v>
      </c>
    </row>
    <row r="1076" spans="1:9" ht="14" x14ac:dyDescent="0.15">
      <c r="A1076" s="14" t="s">
        <v>354</v>
      </c>
      <c r="B1076" s="15">
        <v>1</v>
      </c>
      <c r="C1076" s="16" t="s">
        <v>3471</v>
      </c>
      <c r="D1076" s="17" t="str">
        <f t="shared" si="116"/>
        <v>17x20</v>
      </c>
      <c r="E1076" s="18" t="s">
        <v>5699</v>
      </c>
      <c r="F1076" s="19">
        <v>145.80000000000001</v>
      </c>
      <c r="G1076" s="19">
        <f t="shared" si="117"/>
        <v>61.965000000000003</v>
      </c>
      <c r="H1076" s="1">
        <f t="shared" si="118"/>
        <v>145.80000000000001</v>
      </c>
      <c r="I1076" s="21">
        <v>44</v>
      </c>
    </row>
    <row r="1077" spans="1:9" ht="14" x14ac:dyDescent="0.15">
      <c r="A1077" s="14" t="s">
        <v>2339</v>
      </c>
      <c r="B1077" s="15">
        <v>1</v>
      </c>
      <c r="C1077" s="16" t="s">
        <v>4673</v>
      </c>
      <c r="D1077" s="17" t="str">
        <f t="shared" si="116"/>
        <v>5oz</v>
      </c>
      <c r="E1077" s="18" t="s">
        <v>5697</v>
      </c>
      <c r="F1077" s="19">
        <v>9.8000000000000007</v>
      </c>
      <c r="G1077" s="19">
        <f t="shared" si="117"/>
        <v>4.165</v>
      </c>
      <c r="H1077" s="1">
        <f t="shared" si="118"/>
        <v>9.8000000000000007</v>
      </c>
      <c r="I1077" s="21">
        <v>6</v>
      </c>
    </row>
    <row r="1078" spans="1:9" ht="14" x14ac:dyDescent="0.15">
      <c r="A1078" s="14" t="s">
        <v>2343</v>
      </c>
      <c r="B1078" s="15">
        <v>1</v>
      </c>
      <c r="C1078" s="16" t="s">
        <v>4677</v>
      </c>
      <c r="D1078" s="17" t="str">
        <f t="shared" si="116"/>
        <v>1lb</v>
      </c>
      <c r="E1078" s="18" t="s">
        <v>5697</v>
      </c>
      <c r="F1078" s="19">
        <v>25.05</v>
      </c>
      <c r="G1078" s="19">
        <f t="shared" si="117"/>
        <v>10.64625</v>
      </c>
      <c r="H1078" s="1">
        <f t="shared" si="118"/>
        <v>25.05</v>
      </c>
      <c r="I1078" s="21">
        <v>18</v>
      </c>
    </row>
    <row r="1079" spans="1:9" ht="14" x14ac:dyDescent="0.15">
      <c r="A1079" s="14" t="s">
        <v>2347</v>
      </c>
      <c r="B1079" s="15">
        <v>1</v>
      </c>
      <c r="C1079" s="16" t="s">
        <v>4681</v>
      </c>
      <c r="D1079" s="17" t="str">
        <f t="shared" si="116"/>
        <v>5lb</v>
      </c>
      <c r="E1079" s="18" t="s">
        <v>5697</v>
      </c>
      <c r="F1079" s="19">
        <v>96.25</v>
      </c>
      <c r="G1079" s="19">
        <f t="shared" si="117"/>
        <v>40.90625</v>
      </c>
      <c r="H1079" s="1">
        <f t="shared" si="118"/>
        <v>96.25</v>
      </c>
      <c r="I1079" s="21">
        <v>84</v>
      </c>
    </row>
    <row r="1080" spans="1:9" ht="14" x14ac:dyDescent="0.15">
      <c r="A1080" s="14" t="s">
        <v>2340</v>
      </c>
      <c r="B1080" s="15">
        <v>1</v>
      </c>
      <c r="C1080" s="16" t="s">
        <v>4674</v>
      </c>
      <c r="D1080" s="17" t="str">
        <f t="shared" si="116"/>
        <v>5oz</v>
      </c>
      <c r="E1080" s="18" t="s">
        <v>5697</v>
      </c>
      <c r="F1080" s="19">
        <v>9.8000000000000007</v>
      </c>
      <c r="G1080" s="19">
        <f t="shared" si="117"/>
        <v>4.165</v>
      </c>
      <c r="H1080" s="1">
        <f t="shared" si="118"/>
        <v>9.8000000000000007</v>
      </c>
      <c r="I1080" s="21">
        <v>6</v>
      </c>
    </row>
    <row r="1081" spans="1:9" ht="14" x14ac:dyDescent="0.15">
      <c r="A1081" s="14" t="s">
        <v>2344</v>
      </c>
      <c r="B1081" s="15">
        <v>1</v>
      </c>
      <c r="C1081" s="16" t="s">
        <v>4678</v>
      </c>
      <c r="D1081" s="17" t="str">
        <f t="shared" si="116"/>
        <v>1lb</v>
      </c>
      <c r="E1081" s="18" t="s">
        <v>5697</v>
      </c>
      <c r="F1081" s="19">
        <v>25.05</v>
      </c>
      <c r="G1081" s="19">
        <f t="shared" si="117"/>
        <v>10.64625</v>
      </c>
      <c r="H1081" s="1">
        <f t="shared" si="118"/>
        <v>25.05</v>
      </c>
      <c r="I1081" s="21">
        <v>18</v>
      </c>
    </row>
    <row r="1082" spans="1:9" ht="14" x14ac:dyDescent="0.15">
      <c r="A1082" s="14" t="s">
        <v>2348</v>
      </c>
      <c r="B1082" s="15">
        <v>1</v>
      </c>
      <c r="C1082" s="16" t="s">
        <v>4682</v>
      </c>
      <c r="D1082" s="17" t="str">
        <f t="shared" si="116"/>
        <v>5lb</v>
      </c>
      <c r="E1082" s="18" t="s">
        <v>5697</v>
      </c>
      <c r="F1082" s="19">
        <v>96.25</v>
      </c>
      <c r="G1082" s="19">
        <f t="shared" si="117"/>
        <v>40.90625</v>
      </c>
      <c r="H1082" s="1">
        <f t="shared" si="118"/>
        <v>96.25</v>
      </c>
      <c r="I1082" s="21">
        <v>84</v>
      </c>
    </row>
    <row r="1083" spans="1:9" ht="14" x14ac:dyDescent="0.15">
      <c r="A1083" s="14" t="s">
        <v>2341</v>
      </c>
      <c r="B1083" s="15">
        <v>1</v>
      </c>
      <c r="C1083" s="16" t="s">
        <v>4675</v>
      </c>
      <c r="D1083" s="17" t="str">
        <f t="shared" si="116"/>
        <v>5oz</v>
      </c>
      <c r="E1083" s="18" t="s">
        <v>5697</v>
      </c>
      <c r="F1083" s="19">
        <v>9.8000000000000007</v>
      </c>
      <c r="G1083" s="19">
        <f t="shared" si="117"/>
        <v>4.165</v>
      </c>
      <c r="H1083" s="1">
        <f t="shared" si="118"/>
        <v>9.8000000000000007</v>
      </c>
      <c r="I1083" s="21">
        <v>6</v>
      </c>
    </row>
    <row r="1084" spans="1:9" ht="14" x14ac:dyDescent="0.15">
      <c r="A1084" s="14" t="s">
        <v>2345</v>
      </c>
      <c r="B1084" s="15">
        <v>1</v>
      </c>
      <c r="C1084" s="16" t="s">
        <v>4679</v>
      </c>
      <c r="D1084" s="17" t="str">
        <f t="shared" ref="D1084:D1115" si="119">VLOOKUP(RIGHT(A1084,4),N:O,2,0)</f>
        <v>1lb</v>
      </c>
      <c r="E1084" s="18" t="s">
        <v>5697</v>
      </c>
      <c r="F1084" s="19">
        <v>25.05</v>
      </c>
      <c r="G1084" s="19">
        <f t="shared" ref="G1084:G1115" si="120">F1084*0.425</f>
        <v>10.64625</v>
      </c>
      <c r="H1084" s="1">
        <f t="shared" ref="H1084:H1115" si="121">B1084*F1084</f>
        <v>25.05</v>
      </c>
      <c r="I1084" s="21">
        <v>18</v>
      </c>
    </row>
    <row r="1085" spans="1:9" ht="14" x14ac:dyDescent="0.15">
      <c r="A1085" s="14" t="s">
        <v>2349</v>
      </c>
      <c r="B1085" s="15">
        <v>1</v>
      </c>
      <c r="C1085" s="16" t="s">
        <v>4683</v>
      </c>
      <c r="D1085" s="17" t="str">
        <f t="shared" si="119"/>
        <v>5lb</v>
      </c>
      <c r="E1085" s="18" t="s">
        <v>5697</v>
      </c>
      <c r="F1085" s="19">
        <v>96.25</v>
      </c>
      <c r="G1085" s="19">
        <f t="shared" si="120"/>
        <v>40.90625</v>
      </c>
      <c r="H1085" s="1">
        <f t="shared" si="121"/>
        <v>96.25</v>
      </c>
      <c r="I1085" s="21">
        <v>84</v>
      </c>
    </row>
    <row r="1086" spans="1:9" ht="14" x14ac:dyDescent="0.15">
      <c r="A1086" s="14" t="s">
        <v>2342</v>
      </c>
      <c r="B1086" s="15">
        <v>1</v>
      </c>
      <c r="C1086" s="16" t="s">
        <v>4676</v>
      </c>
      <c r="D1086" s="17" t="str">
        <f t="shared" si="119"/>
        <v>5oz</v>
      </c>
      <c r="E1086" s="18" t="s">
        <v>5697</v>
      </c>
      <c r="F1086" s="19">
        <v>11.45</v>
      </c>
      <c r="G1086" s="19">
        <f t="shared" si="120"/>
        <v>4.86625</v>
      </c>
      <c r="H1086" s="1">
        <f t="shared" si="121"/>
        <v>11.45</v>
      </c>
      <c r="I1086" s="21">
        <v>6</v>
      </c>
    </row>
    <row r="1087" spans="1:9" ht="14" x14ac:dyDescent="0.15">
      <c r="A1087" s="14" t="s">
        <v>2346</v>
      </c>
      <c r="B1087" s="15">
        <v>1</v>
      </c>
      <c r="C1087" s="16" t="s">
        <v>4680</v>
      </c>
      <c r="D1087" s="17" t="str">
        <f t="shared" si="119"/>
        <v>1lb</v>
      </c>
      <c r="E1087" s="18" t="s">
        <v>5697</v>
      </c>
      <c r="F1087" s="19">
        <v>30.3</v>
      </c>
      <c r="G1087" s="19">
        <f t="shared" si="120"/>
        <v>12.8775</v>
      </c>
      <c r="H1087" s="1">
        <f t="shared" si="121"/>
        <v>30.3</v>
      </c>
      <c r="I1087" s="21">
        <v>18</v>
      </c>
    </row>
    <row r="1088" spans="1:9" ht="14" x14ac:dyDescent="0.15">
      <c r="A1088" s="14" t="s">
        <v>2350</v>
      </c>
      <c r="B1088" s="15">
        <v>1</v>
      </c>
      <c r="C1088" s="16" t="s">
        <v>4684</v>
      </c>
      <c r="D1088" s="17" t="str">
        <f t="shared" si="119"/>
        <v>5lb</v>
      </c>
      <c r="E1088" s="18" t="s">
        <v>5697</v>
      </c>
      <c r="F1088" s="19">
        <v>122.5</v>
      </c>
      <c r="G1088" s="19">
        <f t="shared" si="120"/>
        <v>52.0625</v>
      </c>
      <c r="H1088" s="1">
        <f t="shared" si="121"/>
        <v>122.5</v>
      </c>
      <c r="I1088" s="21">
        <v>84</v>
      </c>
    </row>
    <row r="1089" spans="1:9" ht="14" x14ac:dyDescent="0.15">
      <c r="A1089" s="14" t="s">
        <v>355</v>
      </c>
      <c r="B1089" s="15">
        <v>1</v>
      </c>
      <c r="C1089" s="16" t="s">
        <v>3472</v>
      </c>
      <c r="D1089" s="17" t="str">
        <f t="shared" si="119"/>
        <v>10X10</v>
      </c>
      <c r="E1089" s="18" t="s">
        <v>5697</v>
      </c>
      <c r="F1089" s="19">
        <v>21.9</v>
      </c>
      <c r="G1089" s="19">
        <f t="shared" si="120"/>
        <v>9.3074999999999992</v>
      </c>
      <c r="H1089" s="1">
        <f t="shared" si="121"/>
        <v>21.9</v>
      </c>
      <c r="I1089" s="21">
        <v>18</v>
      </c>
    </row>
    <row r="1090" spans="1:9" ht="14" x14ac:dyDescent="0.15">
      <c r="A1090" s="14" t="s">
        <v>356</v>
      </c>
      <c r="B1090" s="15">
        <v>1</v>
      </c>
      <c r="C1090" s="16" t="s">
        <v>3472</v>
      </c>
      <c r="D1090" s="17" t="str">
        <f t="shared" si="119"/>
        <v>FULL</v>
      </c>
      <c r="E1090" s="18" t="s">
        <v>5697</v>
      </c>
      <c r="F1090" s="19">
        <v>126.3</v>
      </c>
      <c r="G1090" s="19">
        <f t="shared" si="120"/>
        <v>53.677499999999995</v>
      </c>
      <c r="H1090" s="1">
        <f t="shared" si="121"/>
        <v>126.3</v>
      </c>
      <c r="I1090" s="26">
        <v>128</v>
      </c>
    </row>
    <row r="1091" spans="1:9" ht="14" x14ac:dyDescent="0.15">
      <c r="A1091" s="14" t="s">
        <v>357</v>
      </c>
      <c r="B1091" s="15">
        <v>1</v>
      </c>
      <c r="C1091" s="16" t="s">
        <v>3472</v>
      </c>
      <c r="D1091" s="17" t="str">
        <f t="shared" si="119"/>
        <v>17x20</v>
      </c>
      <c r="E1091" s="18" t="s">
        <v>5697</v>
      </c>
      <c r="F1091" s="19">
        <v>64.95</v>
      </c>
      <c r="G1091" s="19">
        <f t="shared" si="120"/>
        <v>27.603750000000002</v>
      </c>
      <c r="H1091" s="1">
        <f t="shared" si="121"/>
        <v>64.95</v>
      </c>
      <c r="I1091" s="21">
        <v>64</v>
      </c>
    </row>
    <row r="1092" spans="1:9" ht="14" x14ac:dyDescent="0.15">
      <c r="A1092" s="14" t="s">
        <v>358</v>
      </c>
      <c r="B1092" s="15">
        <v>1</v>
      </c>
      <c r="C1092" s="16" t="s">
        <v>3473</v>
      </c>
      <c r="D1092" s="17" t="str">
        <f t="shared" si="119"/>
        <v>10X10</v>
      </c>
      <c r="E1092" s="18" t="s">
        <v>5697</v>
      </c>
      <c r="F1092" s="19">
        <v>26.55</v>
      </c>
      <c r="G1092" s="19">
        <f t="shared" si="120"/>
        <v>11.28375</v>
      </c>
      <c r="H1092" s="1">
        <f t="shared" si="121"/>
        <v>26.55</v>
      </c>
      <c r="I1092" s="21">
        <v>12</v>
      </c>
    </row>
    <row r="1093" spans="1:9" ht="14" x14ac:dyDescent="0.15">
      <c r="A1093" s="14" t="s">
        <v>359</v>
      </c>
      <c r="B1093" s="15">
        <v>1</v>
      </c>
      <c r="C1093" s="16" t="s">
        <v>3473</v>
      </c>
      <c r="D1093" s="17" t="str">
        <f t="shared" si="119"/>
        <v>17x20</v>
      </c>
      <c r="E1093" s="18" t="s">
        <v>5697</v>
      </c>
      <c r="F1093" s="19">
        <v>76.650000000000006</v>
      </c>
      <c r="G1093" s="19">
        <f t="shared" si="120"/>
        <v>32.576250000000002</v>
      </c>
      <c r="H1093" s="1">
        <f t="shared" si="121"/>
        <v>76.650000000000006</v>
      </c>
      <c r="I1093" s="21">
        <v>44</v>
      </c>
    </row>
    <row r="1094" spans="1:9" ht="14" x14ac:dyDescent="0.15">
      <c r="A1094" s="14" t="s">
        <v>1677</v>
      </c>
      <c r="B1094" s="15">
        <v>1</v>
      </c>
      <c r="C1094" s="16" t="s">
        <v>6819</v>
      </c>
      <c r="D1094" s="17" t="str">
        <f t="shared" si="119"/>
        <v>1lb</v>
      </c>
      <c r="E1094" s="18" t="s">
        <v>5703</v>
      </c>
      <c r="F1094" s="19">
        <v>43.35</v>
      </c>
      <c r="G1094" s="19">
        <f t="shared" si="120"/>
        <v>18.423750000000002</v>
      </c>
      <c r="H1094" s="1">
        <f t="shared" si="121"/>
        <v>43.35</v>
      </c>
      <c r="I1094" s="21">
        <v>18</v>
      </c>
    </row>
    <row r="1095" spans="1:9" ht="14" x14ac:dyDescent="0.15">
      <c r="A1095" s="14" t="s">
        <v>2351</v>
      </c>
      <c r="B1095" s="15">
        <v>1</v>
      </c>
      <c r="C1095" s="16" t="s">
        <v>4685</v>
      </c>
      <c r="D1095" s="17" t="str">
        <f t="shared" si="119"/>
        <v>5oz</v>
      </c>
      <c r="E1095" s="18" t="s">
        <v>5697</v>
      </c>
      <c r="F1095" s="19">
        <v>9.8000000000000007</v>
      </c>
      <c r="G1095" s="19">
        <f t="shared" si="120"/>
        <v>4.165</v>
      </c>
      <c r="H1095" s="1">
        <f t="shared" si="121"/>
        <v>9.8000000000000007</v>
      </c>
      <c r="I1095" s="21">
        <v>6</v>
      </c>
    </row>
    <row r="1096" spans="1:9" ht="14" x14ac:dyDescent="0.15">
      <c r="A1096" s="14" t="s">
        <v>2355</v>
      </c>
      <c r="B1096" s="15">
        <v>1</v>
      </c>
      <c r="C1096" s="16" t="s">
        <v>4689</v>
      </c>
      <c r="D1096" s="17" t="str">
        <f t="shared" si="119"/>
        <v>1lb</v>
      </c>
      <c r="E1096" s="18" t="s">
        <v>5697</v>
      </c>
      <c r="F1096" s="19">
        <v>25.05</v>
      </c>
      <c r="G1096" s="19">
        <f t="shared" si="120"/>
        <v>10.64625</v>
      </c>
      <c r="H1096" s="1">
        <f t="shared" si="121"/>
        <v>25.05</v>
      </c>
      <c r="I1096" s="21">
        <v>18</v>
      </c>
    </row>
    <row r="1097" spans="1:9" ht="14" x14ac:dyDescent="0.15">
      <c r="A1097" s="14" t="s">
        <v>2359</v>
      </c>
      <c r="B1097" s="15">
        <v>1</v>
      </c>
      <c r="C1097" s="16" t="s">
        <v>4693</v>
      </c>
      <c r="D1097" s="17" t="str">
        <f t="shared" si="119"/>
        <v>5lb</v>
      </c>
      <c r="E1097" s="18" t="s">
        <v>5697</v>
      </c>
      <c r="F1097" s="19">
        <v>96.25</v>
      </c>
      <c r="G1097" s="19">
        <f t="shared" si="120"/>
        <v>40.90625</v>
      </c>
      <c r="H1097" s="1">
        <f t="shared" si="121"/>
        <v>96.25</v>
      </c>
      <c r="I1097" s="21">
        <v>84</v>
      </c>
    </row>
    <row r="1098" spans="1:9" ht="14" x14ac:dyDescent="0.15">
      <c r="A1098" s="14" t="s">
        <v>2352</v>
      </c>
      <c r="B1098" s="15">
        <v>1</v>
      </c>
      <c r="C1098" s="16" t="s">
        <v>4686</v>
      </c>
      <c r="D1098" s="17" t="str">
        <f t="shared" si="119"/>
        <v>5oz</v>
      </c>
      <c r="E1098" s="18" t="s">
        <v>5697</v>
      </c>
      <c r="F1098" s="19">
        <v>9.8000000000000007</v>
      </c>
      <c r="G1098" s="19">
        <f t="shared" si="120"/>
        <v>4.165</v>
      </c>
      <c r="H1098" s="1">
        <f t="shared" si="121"/>
        <v>9.8000000000000007</v>
      </c>
      <c r="I1098" s="21">
        <v>6</v>
      </c>
    </row>
    <row r="1099" spans="1:9" ht="14" x14ac:dyDescent="0.15">
      <c r="A1099" s="14" t="s">
        <v>2356</v>
      </c>
      <c r="B1099" s="15">
        <v>1</v>
      </c>
      <c r="C1099" s="16" t="s">
        <v>4690</v>
      </c>
      <c r="D1099" s="17" t="str">
        <f t="shared" si="119"/>
        <v>1lb</v>
      </c>
      <c r="E1099" s="18" t="s">
        <v>5697</v>
      </c>
      <c r="F1099" s="19">
        <v>25.05</v>
      </c>
      <c r="G1099" s="19">
        <f t="shared" si="120"/>
        <v>10.64625</v>
      </c>
      <c r="H1099" s="1">
        <f t="shared" si="121"/>
        <v>25.05</v>
      </c>
      <c r="I1099" s="21">
        <v>18</v>
      </c>
    </row>
    <row r="1100" spans="1:9" ht="14" x14ac:dyDescent="0.15">
      <c r="A1100" s="14" t="s">
        <v>2360</v>
      </c>
      <c r="B1100" s="15">
        <v>1</v>
      </c>
      <c r="C1100" s="16" t="s">
        <v>4694</v>
      </c>
      <c r="D1100" s="17" t="str">
        <f t="shared" si="119"/>
        <v>5lb</v>
      </c>
      <c r="E1100" s="18" t="s">
        <v>5697</v>
      </c>
      <c r="F1100" s="19">
        <v>96.25</v>
      </c>
      <c r="G1100" s="19">
        <f t="shared" si="120"/>
        <v>40.90625</v>
      </c>
      <c r="H1100" s="1">
        <f t="shared" si="121"/>
        <v>96.25</v>
      </c>
      <c r="I1100" s="21">
        <v>84</v>
      </c>
    </row>
    <row r="1101" spans="1:9" ht="14" x14ac:dyDescent="0.15">
      <c r="A1101" s="14" t="s">
        <v>2353</v>
      </c>
      <c r="B1101" s="15">
        <v>1</v>
      </c>
      <c r="C1101" s="16" t="s">
        <v>4687</v>
      </c>
      <c r="D1101" s="17" t="str">
        <f t="shared" si="119"/>
        <v>5oz</v>
      </c>
      <c r="E1101" s="18" t="s">
        <v>5697</v>
      </c>
      <c r="F1101" s="19">
        <v>9.8000000000000007</v>
      </c>
      <c r="G1101" s="19">
        <f t="shared" si="120"/>
        <v>4.165</v>
      </c>
      <c r="H1101" s="1">
        <f t="shared" si="121"/>
        <v>9.8000000000000007</v>
      </c>
      <c r="I1101" s="21">
        <v>6</v>
      </c>
    </row>
    <row r="1102" spans="1:9" ht="14" x14ac:dyDescent="0.15">
      <c r="A1102" s="14" t="s">
        <v>2357</v>
      </c>
      <c r="B1102" s="15">
        <v>1</v>
      </c>
      <c r="C1102" s="16" t="s">
        <v>4691</v>
      </c>
      <c r="D1102" s="17" t="str">
        <f t="shared" si="119"/>
        <v>1lb</v>
      </c>
      <c r="E1102" s="18" t="s">
        <v>5697</v>
      </c>
      <c r="F1102" s="19">
        <v>25.05</v>
      </c>
      <c r="G1102" s="19">
        <f t="shared" si="120"/>
        <v>10.64625</v>
      </c>
      <c r="H1102" s="1">
        <f t="shared" si="121"/>
        <v>25.05</v>
      </c>
      <c r="I1102" s="21">
        <v>18</v>
      </c>
    </row>
    <row r="1103" spans="1:9" ht="14" x14ac:dyDescent="0.15">
      <c r="A1103" s="14" t="s">
        <v>2361</v>
      </c>
      <c r="B1103" s="15">
        <v>1</v>
      </c>
      <c r="C1103" s="16" t="s">
        <v>4695</v>
      </c>
      <c r="D1103" s="17" t="str">
        <f t="shared" si="119"/>
        <v>5lb</v>
      </c>
      <c r="E1103" s="18" t="s">
        <v>5697</v>
      </c>
      <c r="F1103" s="19">
        <v>96.25</v>
      </c>
      <c r="G1103" s="19">
        <f t="shared" si="120"/>
        <v>40.90625</v>
      </c>
      <c r="H1103" s="1">
        <f t="shared" si="121"/>
        <v>96.25</v>
      </c>
      <c r="I1103" s="21">
        <v>84</v>
      </c>
    </row>
    <row r="1104" spans="1:9" ht="14" x14ac:dyDescent="0.15">
      <c r="A1104" s="14" t="s">
        <v>2354</v>
      </c>
      <c r="B1104" s="15">
        <v>1</v>
      </c>
      <c r="C1104" s="16" t="s">
        <v>4688</v>
      </c>
      <c r="D1104" s="17" t="str">
        <f t="shared" si="119"/>
        <v>5oz</v>
      </c>
      <c r="E1104" s="18" t="s">
        <v>5697</v>
      </c>
      <c r="F1104" s="19">
        <v>11.45</v>
      </c>
      <c r="G1104" s="19">
        <f t="shared" si="120"/>
        <v>4.86625</v>
      </c>
      <c r="H1104" s="1">
        <f t="shared" si="121"/>
        <v>11.45</v>
      </c>
      <c r="I1104" s="21">
        <v>6</v>
      </c>
    </row>
    <row r="1105" spans="1:9" ht="14" x14ac:dyDescent="0.15">
      <c r="A1105" s="14" t="s">
        <v>2358</v>
      </c>
      <c r="B1105" s="15">
        <v>1</v>
      </c>
      <c r="C1105" s="16" t="s">
        <v>4692</v>
      </c>
      <c r="D1105" s="17" t="str">
        <f t="shared" si="119"/>
        <v>1lb</v>
      </c>
      <c r="E1105" s="18" t="s">
        <v>5697</v>
      </c>
      <c r="F1105" s="19">
        <v>30.3</v>
      </c>
      <c r="G1105" s="19">
        <f t="shared" si="120"/>
        <v>12.8775</v>
      </c>
      <c r="H1105" s="1">
        <f t="shared" si="121"/>
        <v>30.3</v>
      </c>
      <c r="I1105" s="21">
        <v>18</v>
      </c>
    </row>
    <row r="1106" spans="1:9" ht="14" x14ac:dyDescent="0.15">
      <c r="A1106" s="14" t="s">
        <v>2362</v>
      </c>
      <c r="B1106" s="15">
        <v>1</v>
      </c>
      <c r="C1106" s="16" t="s">
        <v>4696</v>
      </c>
      <c r="D1106" s="17" t="str">
        <f t="shared" si="119"/>
        <v>5lb</v>
      </c>
      <c r="E1106" s="18" t="s">
        <v>5697</v>
      </c>
      <c r="F1106" s="19">
        <v>122.5</v>
      </c>
      <c r="G1106" s="19">
        <f t="shared" si="120"/>
        <v>52.0625</v>
      </c>
      <c r="H1106" s="1">
        <f t="shared" si="121"/>
        <v>122.5</v>
      </c>
      <c r="I1106" s="21">
        <v>84</v>
      </c>
    </row>
    <row r="1107" spans="1:9" ht="14" x14ac:dyDescent="0.15">
      <c r="A1107" s="14" t="s">
        <v>360</v>
      </c>
      <c r="B1107" s="15">
        <v>1</v>
      </c>
      <c r="C1107" s="16" t="s">
        <v>3474</v>
      </c>
      <c r="D1107" s="17" t="str">
        <f t="shared" si="119"/>
        <v>10X10</v>
      </c>
      <c r="E1107" s="18" t="s">
        <v>5697</v>
      </c>
      <c r="F1107" s="19">
        <v>21.9</v>
      </c>
      <c r="G1107" s="19">
        <f t="shared" si="120"/>
        <v>9.3074999999999992</v>
      </c>
      <c r="H1107" s="1">
        <f t="shared" si="121"/>
        <v>21.9</v>
      </c>
      <c r="I1107" s="21">
        <v>18</v>
      </c>
    </row>
    <row r="1108" spans="1:9" ht="14" x14ac:dyDescent="0.15">
      <c r="A1108" s="14" t="s">
        <v>361</v>
      </c>
      <c r="B1108" s="15">
        <v>1</v>
      </c>
      <c r="C1108" s="16" t="s">
        <v>3474</v>
      </c>
      <c r="D1108" s="17" t="str">
        <f t="shared" si="119"/>
        <v>FULL</v>
      </c>
      <c r="E1108" s="18" t="s">
        <v>5697</v>
      </c>
      <c r="F1108" s="19">
        <v>126.3</v>
      </c>
      <c r="G1108" s="19">
        <f t="shared" si="120"/>
        <v>53.677499999999995</v>
      </c>
      <c r="H1108" s="1">
        <f t="shared" si="121"/>
        <v>126.3</v>
      </c>
      <c r="I1108" s="26">
        <v>128</v>
      </c>
    </row>
    <row r="1109" spans="1:9" ht="14" x14ac:dyDescent="0.15">
      <c r="A1109" s="14" t="s">
        <v>362</v>
      </c>
      <c r="B1109" s="15">
        <v>1</v>
      </c>
      <c r="C1109" s="16" t="s">
        <v>3474</v>
      </c>
      <c r="D1109" s="17" t="str">
        <f t="shared" si="119"/>
        <v>17x20</v>
      </c>
      <c r="E1109" s="18" t="s">
        <v>5697</v>
      </c>
      <c r="F1109" s="19">
        <v>64.95</v>
      </c>
      <c r="G1109" s="19">
        <f t="shared" si="120"/>
        <v>27.603750000000002</v>
      </c>
      <c r="H1109" s="1">
        <f t="shared" si="121"/>
        <v>64.95</v>
      </c>
      <c r="I1109" s="21">
        <v>64</v>
      </c>
    </row>
    <row r="1110" spans="1:9" ht="14" x14ac:dyDescent="0.15">
      <c r="A1110" s="14" t="s">
        <v>363</v>
      </c>
      <c r="B1110" s="15">
        <v>1</v>
      </c>
      <c r="C1110" s="16" t="s">
        <v>3475</v>
      </c>
      <c r="D1110" s="17" t="str">
        <f t="shared" si="119"/>
        <v>10X10</v>
      </c>
      <c r="E1110" s="18" t="s">
        <v>5697</v>
      </c>
      <c r="F1110" s="19">
        <v>26.55</v>
      </c>
      <c r="G1110" s="19">
        <f t="shared" si="120"/>
        <v>11.28375</v>
      </c>
      <c r="H1110" s="1">
        <f t="shared" si="121"/>
        <v>26.55</v>
      </c>
      <c r="I1110" s="21">
        <v>12</v>
      </c>
    </row>
    <row r="1111" spans="1:9" ht="14" x14ac:dyDescent="0.15">
      <c r="A1111" s="14" t="s">
        <v>364</v>
      </c>
      <c r="B1111" s="15">
        <v>1</v>
      </c>
      <c r="C1111" s="16" t="s">
        <v>3475</v>
      </c>
      <c r="D1111" s="17" t="str">
        <f t="shared" si="119"/>
        <v>17x20</v>
      </c>
      <c r="E1111" s="18" t="s">
        <v>5697</v>
      </c>
      <c r="F1111" s="19">
        <v>76.650000000000006</v>
      </c>
      <c r="G1111" s="19">
        <f t="shared" si="120"/>
        <v>32.576250000000002</v>
      </c>
      <c r="H1111" s="1">
        <f t="shared" si="121"/>
        <v>76.650000000000006</v>
      </c>
      <c r="I1111" s="21">
        <v>44</v>
      </c>
    </row>
    <row r="1112" spans="1:9" ht="14" x14ac:dyDescent="0.15">
      <c r="A1112" s="14" t="s">
        <v>2363</v>
      </c>
      <c r="B1112" s="15">
        <v>1</v>
      </c>
      <c r="C1112" s="16" t="s">
        <v>4697</v>
      </c>
      <c r="D1112" s="17" t="str">
        <f t="shared" si="119"/>
        <v>5oz</v>
      </c>
      <c r="E1112" s="18" t="s">
        <v>5</v>
      </c>
      <c r="F1112" s="43">
        <v>8.6999999999999993</v>
      </c>
      <c r="G1112" s="19">
        <f t="shared" si="120"/>
        <v>3.6974999999999998</v>
      </c>
      <c r="H1112" s="1">
        <f t="shared" si="121"/>
        <v>8.6999999999999993</v>
      </c>
      <c r="I1112" s="21">
        <v>6</v>
      </c>
    </row>
    <row r="1113" spans="1:9" ht="14" x14ac:dyDescent="0.15">
      <c r="A1113" s="14" t="s">
        <v>2367</v>
      </c>
      <c r="B1113" s="15">
        <v>1</v>
      </c>
      <c r="C1113" s="16" t="s">
        <v>4701</v>
      </c>
      <c r="D1113" s="17" t="str">
        <f t="shared" si="119"/>
        <v>1lb</v>
      </c>
      <c r="E1113" s="18" t="s">
        <v>5</v>
      </c>
      <c r="F1113" s="19">
        <v>21.5</v>
      </c>
      <c r="G1113" s="19">
        <f t="shared" si="120"/>
        <v>9.1374999999999993</v>
      </c>
      <c r="H1113" s="1">
        <f t="shared" si="121"/>
        <v>21.5</v>
      </c>
      <c r="I1113" s="21">
        <v>18</v>
      </c>
    </row>
    <row r="1114" spans="1:9" ht="14" x14ac:dyDescent="0.15">
      <c r="A1114" s="14" t="s">
        <v>2371</v>
      </c>
      <c r="B1114" s="15">
        <v>1</v>
      </c>
      <c r="C1114" s="16" t="s">
        <v>4705</v>
      </c>
      <c r="D1114" s="17" t="str">
        <f t="shared" si="119"/>
        <v>5lb</v>
      </c>
      <c r="E1114" s="18" t="s">
        <v>5</v>
      </c>
      <c r="F1114" s="19">
        <v>78.5</v>
      </c>
      <c r="G1114" s="19">
        <f t="shared" si="120"/>
        <v>33.362499999999997</v>
      </c>
      <c r="H1114" s="1">
        <f t="shared" si="121"/>
        <v>78.5</v>
      </c>
      <c r="I1114" s="21">
        <v>84</v>
      </c>
    </row>
    <row r="1115" spans="1:9" ht="14" x14ac:dyDescent="0.15">
      <c r="A1115" s="14" t="s">
        <v>2364</v>
      </c>
      <c r="B1115" s="15">
        <v>1</v>
      </c>
      <c r="C1115" s="16" t="s">
        <v>4698</v>
      </c>
      <c r="D1115" s="17" t="str">
        <f t="shared" si="119"/>
        <v>5oz</v>
      </c>
      <c r="E1115" s="18" t="s">
        <v>5</v>
      </c>
      <c r="F1115" s="43">
        <v>8.6999999999999993</v>
      </c>
      <c r="G1115" s="19">
        <f t="shared" si="120"/>
        <v>3.6974999999999998</v>
      </c>
      <c r="H1115" s="1">
        <f t="shared" si="121"/>
        <v>8.6999999999999993</v>
      </c>
      <c r="I1115" s="21">
        <v>6</v>
      </c>
    </row>
    <row r="1116" spans="1:9" ht="14" x14ac:dyDescent="0.15">
      <c r="A1116" s="14" t="s">
        <v>2368</v>
      </c>
      <c r="B1116" s="15">
        <v>1</v>
      </c>
      <c r="C1116" s="16" t="s">
        <v>4702</v>
      </c>
      <c r="D1116" s="17" t="str">
        <f t="shared" ref="D1116:D1131" si="122">VLOOKUP(RIGHT(A1116,4),N:O,2,0)</f>
        <v>1lb</v>
      </c>
      <c r="E1116" s="18" t="s">
        <v>5</v>
      </c>
      <c r="F1116" s="19">
        <v>21.5</v>
      </c>
      <c r="G1116" s="19">
        <f t="shared" ref="G1116:G1147" si="123">F1116*0.425</f>
        <v>9.1374999999999993</v>
      </c>
      <c r="H1116" s="1">
        <f t="shared" ref="H1116:H1131" si="124">B1116*F1116</f>
        <v>21.5</v>
      </c>
      <c r="I1116" s="21">
        <v>18</v>
      </c>
    </row>
    <row r="1117" spans="1:9" ht="14" x14ac:dyDescent="0.15">
      <c r="A1117" s="14" t="s">
        <v>2372</v>
      </c>
      <c r="B1117" s="15">
        <v>1</v>
      </c>
      <c r="C1117" s="16" t="s">
        <v>4706</v>
      </c>
      <c r="D1117" s="17" t="str">
        <f t="shared" si="122"/>
        <v>5lb</v>
      </c>
      <c r="E1117" s="18" t="s">
        <v>5</v>
      </c>
      <c r="F1117" s="19">
        <v>78.5</v>
      </c>
      <c r="G1117" s="19">
        <f t="shared" si="123"/>
        <v>33.362499999999997</v>
      </c>
      <c r="H1117" s="1">
        <f t="shared" si="124"/>
        <v>78.5</v>
      </c>
      <c r="I1117" s="21">
        <v>84</v>
      </c>
    </row>
    <row r="1118" spans="1:9" ht="14" x14ac:dyDescent="0.15">
      <c r="A1118" s="14" t="s">
        <v>2365</v>
      </c>
      <c r="B1118" s="15">
        <v>1</v>
      </c>
      <c r="C1118" s="16" t="s">
        <v>4699</v>
      </c>
      <c r="D1118" s="17" t="str">
        <f t="shared" si="122"/>
        <v>5oz</v>
      </c>
      <c r="E1118" s="18" t="s">
        <v>5</v>
      </c>
      <c r="F1118" s="43">
        <v>8.6999999999999993</v>
      </c>
      <c r="G1118" s="19">
        <f t="shared" si="123"/>
        <v>3.6974999999999998</v>
      </c>
      <c r="H1118" s="1">
        <f t="shared" si="124"/>
        <v>8.6999999999999993</v>
      </c>
      <c r="I1118" s="21">
        <v>6</v>
      </c>
    </row>
    <row r="1119" spans="1:9" ht="14" x14ac:dyDescent="0.15">
      <c r="A1119" s="14" t="s">
        <v>2369</v>
      </c>
      <c r="B1119" s="15">
        <v>1</v>
      </c>
      <c r="C1119" s="16" t="s">
        <v>4703</v>
      </c>
      <c r="D1119" s="17" t="str">
        <f t="shared" si="122"/>
        <v>1lb</v>
      </c>
      <c r="E1119" s="18" t="s">
        <v>5</v>
      </c>
      <c r="F1119" s="19">
        <v>21.5</v>
      </c>
      <c r="G1119" s="19">
        <f t="shared" si="123"/>
        <v>9.1374999999999993</v>
      </c>
      <c r="H1119" s="1">
        <f t="shared" si="124"/>
        <v>21.5</v>
      </c>
      <c r="I1119" s="21">
        <v>18</v>
      </c>
    </row>
    <row r="1120" spans="1:9" ht="14" x14ac:dyDescent="0.15">
      <c r="A1120" s="14" t="s">
        <v>2373</v>
      </c>
      <c r="B1120" s="15">
        <v>1</v>
      </c>
      <c r="C1120" s="16" t="s">
        <v>4707</v>
      </c>
      <c r="D1120" s="17" t="str">
        <f t="shared" si="122"/>
        <v>5lb</v>
      </c>
      <c r="E1120" s="18" t="s">
        <v>5</v>
      </c>
      <c r="F1120" s="19">
        <v>78.5</v>
      </c>
      <c r="G1120" s="19">
        <f t="shared" si="123"/>
        <v>33.362499999999997</v>
      </c>
      <c r="H1120" s="1">
        <f t="shared" si="124"/>
        <v>78.5</v>
      </c>
      <c r="I1120" s="21">
        <v>84</v>
      </c>
    </row>
    <row r="1121" spans="1:9" ht="14" x14ac:dyDescent="0.15">
      <c r="A1121" s="14" t="s">
        <v>2366</v>
      </c>
      <c r="B1121" s="15">
        <v>1</v>
      </c>
      <c r="C1121" s="16" t="s">
        <v>4700</v>
      </c>
      <c r="D1121" s="17" t="str">
        <f t="shared" si="122"/>
        <v>5oz</v>
      </c>
      <c r="E1121" s="18" t="s">
        <v>5</v>
      </c>
      <c r="F1121" s="43">
        <v>10.35</v>
      </c>
      <c r="G1121" s="19">
        <f t="shared" si="123"/>
        <v>4.3987499999999997</v>
      </c>
      <c r="H1121" s="1">
        <f t="shared" si="124"/>
        <v>10.35</v>
      </c>
      <c r="I1121" s="21">
        <v>6</v>
      </c>
    </row>
    <row r="1122" spans="1:9" ht="14" x14ac:dyDescent="0.15">
      <c r="A1122" s="14" t="s">
        <v>2370</v>
      </c>
      <c r="B1122" s="15">
        <v>1</v>
      </c>
      <c r="C1122" s="16" t="s">
        <v>4704</v>
      </c>
      <c r="D1122" s="17" t="str">
        <f t="shared" si="122"/>
        <v>1lb</v>
      </c>
      <c r="E1122" s="18" t="s">
        <v>5</v>
      </c>
      <c r="F1122" s="19">
        <v>26.8</v>
      </c>
      <c r="G1122" s="19">
        <f t="shared" si="123"/>
        <v>11.39</v>
      </c>
      <c r="H1122" s="1">
        <f t="shared" si="124"/>
        <v>26.8</v>
      </c>
      <c r="I1122" s="21">
        <v>18</v>
      </c>
    </row>
    <row r="1123" spans="1:9" ht="14" x14ac:dyDescent="0.15">
      <c r="A1123" s="14" t="s">
        <v>2374</v>
      </c>
      <c r="B1123" s="15">
        <v>1</v>
      </c>
      <c r="C1123" s="16" t="s">
        <v>4708</v>
      </c>
      <c r="D1123" s="17" t="str">
        <f t="shared" si="122"/>
        <v>5lb</v>
      </c>
      <c r="E1123" s="18" t="s">
        <v>5</v>
      </c>
      <c r="F1123" s="19">
        <v>104.8</v>
      </c>
      <c r="G1123" s="19">
        <f t="shared" si="123"/>
        <v>44.54</v>
      </c>
      <c r="H1123" s="1">
        <f t="shared" si="124"/>
        <v>104.8</v>
      </c>
      <c r="I1123" s="21">
        <v>84</v>
      </c>
    </row>
    <row r="1124" spans="1:9" ht="14" x14ac:dyDescent="0.15">
      <c r="A1124" s="14" t="s">
        <v>365</v>
      </c>
      <c r="B1124" s="15">
        <v>1</v>
      </c>
      <c r="C1124" s="16" t="s">
        <v>3476</v>
      </c>
      <c r="D1124" s="17" t="str">
        <f t="shared" si="122"/>
        <v>10X10</v>
      </c>
      <c r="E1124" s="18" t="s">
        <v>5</v>
      </c>
      <c r="F1124" s="19">
        <v>17.05</v>
      </c>
      <c r="G1124" s="19">
        <f t="shared" si="123"/>
        <v>7.2462499999999999</v>
      </c>
      <c r="H1124" s="1">
        <f t="shared" si="124"/>
        <v>17.05</v>
      </c>
      <c r="I1124" s="21">
        <v>18</v>
      </c>
    </row>
    <row r="1125" spans="1:9" ht="14" x14ac:dyDescent="0.15">
      <c r="A1125" s="14" t="s">
        <v>366</v>
      </c>
      <c r="B1125" s="15">
        <v>1</v>
      </c>
      <c r="C1125" s="16" t="s">
        <v>3476</v>
      </c>
      <c r="D1125" s="17" t="str">
        <f t="shared" si="122"/>
        <v>FULL</v>
      </c>
      <c r="E1125" s="18" t="s">
        <v>5</v>
      </c>
      <c r="F1125" s="19">
        <v>98.5</v>
      </c>
      <c r="G1125" s="19">
        <f t="shared" si="123"/>
        <v>41.862499999999997</v>
      </c>
      <c r="H1125" s="1">
        <f t="shared" si="124"/>
        <v>98.5</v>
      </c>
      <c r="I1125" s="26">
        <v>128</v>
      </c>
    </row>
    <row r="1126" spans="1:9" ht="14" x14ac:dyDescent="0.15">
      <c r="A1126" s="14" t="s">
        <v>367</v>
      </c>
      <c r="B1126" s="15">
        <v>1</v>
      </c>
      <c r="C1126" s="16" t="s">
        <v>3476</v>
      </c>
      <c r="D1126" s="17" t="str">
        <f t="shared" si="122"/>
        <v>17x20</v>
      </c>
      <c r="E1126" s="18" t="s">
        <v>5</v>
      </c>
      <c r="F1126" s="19">
        <v>50.65</v>
      </c>
      <c r="G1126" s="19">
        <f t="shared" si="123"/>
        <v>21.526249999999997</v>
      </c>
      <c r="H1126" s="1">
        <f t="shared" si="124"/>
        <v>50.65</v>
      </c>
      <c r="I1126" s="21">
        <v>64</v>
      </c>
    </row>
    <row r="1127" spans="1:9" ht="14" x14ac:dyDescent="0.15">
      <c r="A1127" s="14" t="s">
        <v>368</v>
      </c>
      <c r="B1127" s="15">
        <v>1</v>
      </c>
      <c r="C1127" s="16" t="s">
        <v>3477</v>
      </c>
      <c r="D1127" s="17" t="str">
        <f t="shared" si="122"/>
        <v>10X10</v>
      </c>
      <c r="E1127" s="18" t="s">
        <v>5</v>
      </c>
      <c r="F1127" s="19">
        <v>20.399999999999999</v>
      </c>
      <c r="G1127" s="19">
        <f t="shared" si="123"/>
        <v>8.67</v>
      </c>
      <c r="H1127" s="1">
        <f t="shared" si="124"/>
        <v>20.399999999999999</v>
      </c>
      <c r="I1127" s="21">
        <v>12</v>
      </c>
    </row>
    <row r="1128" spans="1:9" ht="14" x14ac:dyDescent="0.15">
      <c r="A1128" s="14" t="s">
        <v>369</v>
      </c>
      <c r="B1128" s="15">
        <v>1</v>
      </c>
      <c r="C1128" s="16" t="s">
        <v>3477</v>
      </c>
      <c r="D1128" s="17" t="str">
        <f t="shared" si="122"/>
        <v>17x20</v>
      </c>
      <c r="E1128" s="18" t="s">
        <v>5</v>
      </c>
      <c r="F1128" s="19">
        <v>58.85</v>
      </c>
      <c r="G1128" s="19">
        <f t="shared" si="123"/>
        <v>25.01125</v>
      </c>
      <c r="H1128" s="1">
        <f t="shared" si="124"/>
        <v>58.85</v>
      </c>
      <c r="I1128" s="21">
        <v>44</v>
      </c>
    </row>
    <row r="1129" spans="1:9" ht="14" x14ac:dyDescent="0.15">
      <c r="A1129" s="14" t="s">
        <v>6292</v>
      </c>
      <c r="B1129" s="15">
        <v>1</v>
      </c>
      <c r="C1129" s="16" t="s">
        <v>6291</v>
      </c>
      <c r="D1129" s="17" t="str">
        <f t="shared" si="122"/>
        <v>Tube</v>
      </c>
      <c r="E1129" s="18" t="s">
        <v>6261</v>
      </c>
      <c r="F1129" s="19">
        <v>31.05</v>
      </c>
      <c r="G1129" s="19">
        <f t="shared" si="123"/>
        <v>13.196249999999999</v>
      </c>
      <c r="H1129" s="1">
        <f t="shared" si="124"/>
        <v>31.05</v>
      </c>
      <c r="I1129" s="21">
        <v>4</v>
      </c>
    </row>
    <row r="1130" spans="1:9" ht="14" x14ac:dyDescent="0.15">
      <c r="A1130" s="14" t="s">
        <v>6289</v>
      </c>
      <c r="B1130" s="15">
        <v>1</v>
      </c>
      <c r="C1130" s="16" t="s">
        <v>6290</v>
      </c>
      <c r="D1130" s="17" t="str">
        <f t="shared" si="122"/>
        <v>Tube</v>
      </c>
      <c r="E1130" s="18" t="s">
        <v>5</v>
      </c>
      <c r="F1130" s="19">
        <v>31.05</v>
      </c>
      <c r="G1130" s="19">
        <f t="shared" si="123"/>
        <v>13.196249999999999</v>
      </c>
      <c r="H1130" s="1">
        <f t="shared" si="124"/>
        <v>31.05</v>
      </c>
      <c r="I1130" s="21">
        <v>4</v>
      </c>
    </row>
    <row r="1131" spans="1:9" ht="14" x14ac:dyDescent="0.15">
      <c r="A1131" s="14" t="s">
        <v>1678</v>
      </c>
      <c r="B1131" s="15">
        <v>1</v>
      </c>
      <c r="C1131" s="16" t="s">
        <v>6820</v>
      </c>
      <c r="D1131" s="17" t="str">
        <f t="shared" si="122"/>
        <v>1lb</v>
      </c>
      <c r="E1131" s="18" t="s">
        <v>5704</v>
      </c>
      <c r="F1131" s="19">
        <v>34.65</v>
      </c>
      <c r="G1131" s="19">
        <f t="shared" si="123"/>
        <v>14.726249999999999</v>
      </c>
      <c r="H1131" s="1">
        <f t="shared" si="124"/>
        <v>34.65</v>
      </c>
      <c r="I1131" s="21">
        <v>18</v>
      </c>
    </row>
    <row r="1132" spans="1:9" x14ac:dyDescent="0.15">
      <c r="A1132" s="106" t="s">
        <v>7230</v>
      </c>
      <c r="B1132" s="33">
        <v>1</v>
      </c>
      <c r="C1132" s="106" t="s">
        <v>7231</v>
      </c>
      <c r="D1132" s="125" t="s">
        <v>30</v>
      </c>
      <c r="F1132" s="60">
        <v>10.85</v>
      </c>
      <c r="G1132" s="60">
        <f t="shared" si="123"/>
        <v>4.6112500000000001</v>
      </c>
      <c r="H1132" s="60">
        <f>F1132</f>
        <v>10.85</v>
      </c>
      <c r="I1132" s="57">
        <v>6</v>
      </c>
    </row>
    <row r="1133" spans="1:9" x14ac:dyDescent="0.15">
      <c r="A1133" s="14" t="s">
        <v>6303</v>
      </c>
      <c r="B1133" s="15">
        <v>1</v>
      </c>
      <c r="C1133" s="16" t="s">
        <v>6304</v>
      </c>
      <c r="D1133" s="17" t="str">
        <f t="shared" ref="D1133:D1164" si="125">VLOOKUP(RIGHT(A1133,4),N:O,2,0)</f>
        <v>Tube</v>
      </c>
      <c r="E1133" s="18"/>
      <c r="F1133" s="19">
        <v>31.05</v>
      </c>
      <c r="G1133" s="19">
        <f t="shared" si="123"/>
        <v>13.196249999999999</v>
      </c>
      <c r="H1133" s="1">
        <f t="shared" ref="H1133:H1149" si="126">B1133*F1133</f>
        <v>31.05</v>
      </c>
      <c r="I1133" s="21">
        <v>4</v>
      </c>
    </row>
    <row r="1134" spans="1:9" ht="14" x14ac:dyDescent="0.15">
      <c r="A1134" s="14" t="s">
        <v>1679</v>
      </c>
      <c r="B1134" s="15">
        <v>1</v>
      </c>
      <c r="C1134" s="16" t="s">
        <v>6821</v>
      </c>
      <c r="D1134" s="17" t="str">
        <f t="shared" si="125"/>
        <v>1lb</v>
      </c>
      <c r="E1134" s="18" t="s">
        <v>5704</v>
      </c>
      <c r="F1134" s="19">
        <v>34.65</v>
      </c>
      <c r="G1134" s="19">
        <f t="shared" si="123"/>
        <v>14.726249999999999</v>
      </c>
      <c r="H1134" s="1">
        <f t="shared" si="126"/>
        <v>34.65</v>
      </c>
      <c r="I1134" s="21">
        <v>18</v>
      </c>
    </row>
    <row r="1135" spans="1:9" ht="14" x14ac:dyDescent="0.15">
      <c r="A1135" s="14" t="s">
        <v>2375</v>
      </c>
      <c r="B1135" s="15">
        <v>1</v>
      </c>
      <c r="C1135" s="16" t="s">
        <v>4709</v>
      </c>
      <c r="D1135" s="17" t="str">
        <f t="shared" si="125"/>
        <v>5oz</v>
      </c>
      <c r="E1135" s="18" t="s">
        <v>6</v>
      </c>
      <c r="F1135" s="19">
        <v>9.1999999999999993</v>
      </c>
      <c r="G1135" s="19">
        <f t="shared" si="123"/>
        <v>3.9099999999999997</v>
      </c>
      <c r="H1135" s="1">
        <f t="shared" si="126"/>
        <v>9.1999999999999993</v>
      </c>
      <c r="I1135" s="21">
        <v>6</v>
      </c>
    </row>
    <row r="1136" spans="1:9" ht="14" x14ac:dyDescent="0.15">
      <c r="A1136" s="14" t="s">
        <v>2379</v>
      </c>
      <c r="B1136" s="15">
        <v>1</v>
      </c>
      <c r="C1136" s="16" t="s">
        <v>4713</v>
      </c>
      <c r="D1136" s="17" t="str">
        <f t="shared" si="125"/>
        <v>1lb</v>
      </c>
      <c r="E1136" s="18" t="s">
        <v>6</v>
      </c>
      <c r="F1136" s="19">
        <v>23.2</v>
      </c>
      <c r="G1136" s="19">
        <f t="shared" si="123"/>
        <v>9.86</v>
      </c>
      <c r="H1136" s="1">
        <f t="shared" si="126"/>
        <v>23.2</v>
      </c>
      <c r="I1136" s="21">
        <v>18</v>
      </c>
    </row>
    <row r="1137" spans="1:9" ht="14" x14ac:dyDescent="0.15">
      <c r="A1137" s="14" t="s">
        <v>2383</v>
      </c>
      <c r="B1137" s="15">
        <v>1</v>
      </c>
      <c r="C1137" s="16" t="s">
        <v>4717</v>
      </c>
      <c r="D1137" s="17" t="str">
        <f t="shared" si="125"/>
        <v>5lb</v>
      </c>
      <c r="E1137" s="18" t="s">
        <v>6</v>
      </c>
      <c r="F1137" s="19">
        <v>86.85</v>
      </c>
      <c r="G1137" s="19">
        <f t="shared" si="123"/>
        <v>36.911249999999995</v>
      </c>
      <c r="H1137" s="1">
        <f t="shared" si="126"/>
        <v>86.85</v>
      </c>
      <c r="I1137" s="21">
        <v>84</v>
      </c>
    </row>
    <row r="1138" spans="1:9" ht="14" x14ac:dyDescent="0.15">
      <c r="A1138" s="14" t="s">
        <v>2376</v>
      </c>
      <c r="B1138" s="15">
        <v>1</v>
      </c>
      <c r="C1138" s="16" t="s">
        <v>4710</v>
      </c>
      <c r="D1138" s="17" t="str">
        <f t="shared" si="125"/>
        <v>5oz</v>
      </c>
      <c r="E1138" s="18" t="s">
        <v>6</v>
      </c>
      <c r="F1138" s="19">
        <v>9.1999999999999993</v>
      </c>
      <c r="G1138" s="19">
        <f t="shared" si="123"/>
        <v>3.9099999999999997</v>
      </c>
      <c r="H1138" s="1">
        <f t="shared" si="126"/>
        <v>9.1999999999999993</v>
      </c>
      <c r="I1138" s="21">
        <v>6</v>
      </c>
    </row>
    <row r="1139" spans="1:9" ht="14" x14ac:dyDescent="0.15">
      <c r="A1139" s="14" t="s">
        <v>2380</v>
      </c>
      <c r="B1139" s="15">
        <v>1</v>
      </c>
      <c r="C1139" s="16" t="s">
        <v>4714</v>
      </c>
      <c r="D1139" s="17" t="str">
        <f t="shared" si="125"/>
        <v>1lb</v>
      </c>
      <c r="E1139" s="18" t="s">
        <v>6</v>
      </c>
      <c r="F1139" s="19">
        <v>23.2</v>
      </c>
      <c r="G1139" s="19">
        <f t="shared" si="123"/>
        <v>9.86</v>
      </c>
      <c r="H1139" s="1">
        <f t="shared" si="126"/>
        <v>23.2</v>
      </c>
      <c r="I1139" s="21">
        <v>18</v>
      </c>
    </row>
    <row r="1140" spans="1:9" ht="14" x14ac:dyDescent="0.15">
      <c r="A1140" s="14" t="s">
        <v>2384</v>
      </c>
      <c r="B1140" s="15">
        <v>1</v>
      </c>
      <c r="C1140" s="16" t="s">
        <v>4718</v>
      </c>
      <c r="D1140" s="17" t="str">
        <f t="shared" si="125"/>
        <v>5lb</v>
      </c>
      <c r="E1140" s="18" t="s">
        <v>6</v>
      </c>
      <c r="F1140" s="19">
        <v>86.85</v>
      </c>
      <c r="G1140" s="19">
        <f t="shared" si="123"/>
        <v>36.911249999999995</v>
      </c>
      <c r="H1140" s="1">
        <f t="shared" si="126"/>
        <v>86.85</v>
      </c>
      <c r="I1140" s="21">
        <v>84</v>
      </c>
    </row>
    <row r="1141" spans="1:9" ht="14" x14ac:dyDescent="0.15">
      <c r="A1141" s="14" t="s">
        <v>2377</v>
      </c>
      <c r="B1141" s="15">
        <v>1</v>
      </c>
      <c r="C1141" s="16" t="s">
        <v>4711</v>
      </c>
      <c r="D1141" s="17" t="str">
        <f t="shared" si="125"/>
        <v>5oz</v>
      </c>
      <c r="E1141" s="18" t="s">
        <v>6</v>
      </c>
      <c r="F1141" s="290">
        <v>9.1999999999999993</v>
      </c>
      <c r="G1141" s="19">
        <f t="shared" si="123"/>
        <v>3.9099999999999997</v>
      </c>
      <c r="H1141" s="1">
        <f t="shared" si="126"/>
        <v>9.1999999999999993</v>
      </c>
      <c r="I1141" s="21">
        <v>6</v>
      </c>
    </row>
    <row r="1142" spans="1:9" ht="14" x14ac:dyDescent="0.15">
      <c r="A1142" s="14" t="s">
        <v>2381</v>
      </c>
      <c r="B1142" s="15">
        <v>1</v>
      </c>
      <c r="C1142" s="16" t="s">
        <v>4715</v>
      </c>
      <c r="D1142" s="17" t="str">
        <f t="shared" si="125"/>
        <v>1lb</v>
      </c>
      <c r="E1142" s="18" t="s">
        <v>6</v>
      </c>
      <c r="F1142" s="19">
        <v>23.2</v>
      </c>
      <c r="G1142" s="19">
        <f t="shared" si="123"/>
        <v>9.86</v>
      </c>
      <c r="H1142" s="1">
        <f t="shared" si="126"/>
        <v>23.2</v>
      </c>
      <c r="I1142" s="21">
        <v>18</v>
      </c>
    </row>
    <row r="1143" spans="1:9" ht="14" x14ac:dyDescent="0.15">
      <c r="A1143" s="14" t="s">
        <v>2385</v>
      </c>
      <c r="B1143" s="15">
        <v>1</v>
      </c>
      <c r="C1143" s="16" t="s">
        <v>4719</v>
      </c>
      <c r="D1143" s="17" t="str">
        <f t="shared" si="125"/>
        <v>5lb</v>
      </c>
      <c r="E1143" s="18" t="s">
        <v>6</v>
      </c>
      <c r="F1143" s="19">
        <v>86.85</v>
      </c>
      <c r="G1143" s="19">
        <f t="shared" si="123"/>
        <v>36.911249999999995</v>
      </c>
      <c r="H1143" s="1">
        <f t="shared" si="126"/>
        <v>86.85</v>
      </c>
      <c r="I1143" s="21">
        <v>84</v>
      </c>
    </row>
    <row r="1144" spans="1:9" ht="14" x14ac:dyDescent="0.15">
      <c r="A1144" s="14" t="s">
        <v>2378</v>
      </c>
      <c r="B1144" s="15">
        <v>1</v>
      </c>
      <c r="C1144" s="16" t="s">
        <v>4712</v>
      </c>
      <c r="D1144" s="17" t="str">
        <f t="shared" si="125"/>
        <v>5oz</v>
      </c>
      <c r="E1144" s="18" t="s">
        <v>6</v>
      </c>
      <c r="F1144" s="19">
        <v>10.85</v>
      </c>
      <c r="G1144" s="19">
        <f t="shared" si="123"/>
        <v>4.6112500000000001</v>
      </c>
      <c r="H1144" s="1">
        <f t="shared" si="126"/>
        <v>10.85</v>
      </c>
      <c r="I1144" s="21">
        <v>6</v>
      </c>
    </row>
    <row r="1145" spans="1:9" ht="14" x14ac:dyDescent="0.15">
      <c r="A1145" s="14" t="s">
        <v>2382</v>
      </c>
      <c r="B1145" s="15">
        <v>1</v>
      </c>
      <c r="C1145" s="16" t="s">
        <v>4716</v>
      </c>
      <c r="D1145" s="17" t="str">
        <f t="shared" si="125"/>
        <v>1lb</v>
      </c>
      <c r="E1145" s="18" t="s">
        <v>6</v>
      </c>
      <c r="F1145" s="19">
        <v>28.45</v>
      </c>
      <c r="G1145" s="19">
        <f t="shared" si="123"/>
        <v>12.091249999999999</v>
      </c>
      <c r="H1145" s="1">
        <f t="shared" si="126"/>
        <v>28.45</v>
      </c>
      <c r="I1145" s="21">
        <v>18</v>
      </c>
    </row>
    <row r="1146" spans="1:9" ht="14" x14ac:dyDescent="0.15">
      <c r="A1146" s="14" t="s">
        <v>2386</v>
      </c>
      <c r="B1146" s="15">
        <v>1</v>
      </c>
      <c r="C1146" s="16" t="s">
        <v>4720</v>
      </c>
      <c r="D1146" s="17" t="str">
        <f t="shared" si="125"/>
        <v>5lb</v>
      </c>
      <c r="E1146" s="18" t="s">
        <v>6</v>
      </c>
      <c r="F1146" s="19">
        <v>113.15</v>
      </c>
      <c r="G1146" s="19">
        <f t="shared" si="123"/>
        <v>48.088750000000005</v>
      </c>
      <c r="H1146" s="1">
        <f t="shared" si="126"/>
        <v>113.15</v>
      </c>
      <c r="I1146" s="21">
        <v>84</v>
      </c>
    </row>
    <row r="1147" spans="1:9" ht="14" x14ac:dyDescent="0.15">
      <c r="A1147" s="14" t="s">
        <v>370</v>
      </c>
      <c r="B1147" s="15">
        <v>1</v>
      </c>
      <c r="C1147" s="16" t="s">
        <v>3478</v>
      </c>
      <c r="D1147" s="17" t="str">
        <f t="shared" si="125"/>
        <v>10X10</v>
      </c>
      <c r="E1147" s="18" t="s">
        <v>6</v>
      </c>
      <c r="F1147" s="19">
        <v>19.5</v>
      </c>
      <c r="G1147" s="19">
        <f t="shared" si="123"/>
        <v>8.2874999999999996</v>
      </c>
      <c r="H1147" s="1">
        <f t="shared" si="126"/>
        <v>19.5</v>
      </c>
      <c r="I1147" s="21">
        <v>18</v>
      </c>
    </row>
    <row r="1148" spans="1:9" ht="14" x14ac:dyDescent="0.15">
      <c r="A1148" s="14" t="s">
        <v>371</v>
      </c>
      <c r="B1148" s="15">
        <v>1</v>
      </c>
      <c r="C1148" s="16" t="s">
        <v>3478</v>
      </c>
      <c r="D1148" s="17" t="str">
        <f t="shared" si="125"/>
        <v>FULL</v>
      </c>
      <c r="E1148" s="18" t="s">
        <v>6</v>
      </c>
      <c r="F1148" s="19">
        <v>112.65</v>
      </c>
      <c r="G1148" s="19">
        <f t="shared" ref="G1148:G1179" si="127">F1148*0.425</f>
        <v>47.876249999999999</v>
      </c>
      <c r="H1148" s="1">
        <f t="shared" si="126"/>
        <v>112.65</v>
      </c>
      <c r="I1148" s="26">
        <v>128</v>
      </c>
    </row>
    <row r="1149" spans="1:9" ht="14" x14ac:dyDescent="0.15">
      <c r="A1149" s="14" t="s">
        <v>372</v>
      </c>
      <c r="B1149" s="15">
        <v>1</v>
      </c>
      <c r="C1149" s="16" t="s">
        <v>3478</v>
      </c>
      <c r="D1149" s="17" t="str">
        <f t="shared" si="125"/>
        <v>17x20</v>
      </c>
      <c r="E1149" s="18" t="s">
        <v>6</v>
      </c>
      <c r="F1149" s="19">
        <v>57.9</v>
      </c>
      <c r="G1149" s="19">
        <f t="shared" si="127"/>
        <v>24.607499999999998</v>
      </c>
      <c r="H1149" s="1">
        <f t="shared" si="126"/>
        <v>57.9</v>
      </c>
      <c r="I1149" s="21">
        <v>64</v>
      </c>
    </row>
    <row r="1150" spans="1:9" ht="14" x14ac:dyDescent="0.15">
      <c r="A1150" s="14" t="s">
        <v>373</v>
      </c>
      <c r="B1150" s="15">
        <v>1</v>
      </c>
      <c r="C1150" s="16" t="s">
        <v>3479</v>
      </c>
      <c r="D1150" s="17" t="str">
        <f t="shared" si="125"/>
        <v>10X10</v>
      </c>
      <c r="E1150" s="18" t="s">
        <v>6</v>
      </c>
      <c r="F1150" s="19">
        <v>26.55</v>
      </c>
      <c r="G1150" s="19">
        <f t="shared" si="127"/>
        <v>11.28375</v>
      </c>
      <c r="H1150" s="1">
        <v>26.55</v>
      </c>
      <c r="I1150" s="21">
        <v>12</v>
      </c>
    </row>
    <row r="1151" spans="1:9" ht="14" x14ac:dyDescent="0.15">
      <c r="A1151" s="14" t="s">
        <v>374</v>
      </c>
      <c r="B1151" s="15">
        <v>1</v>
      </c>
      <c r="C1151" s="16" t="s">
        <v>3479</v>
      </c>
      <c r="D1151" s="17" t="str">
        <f t="shared" si="125"/>
        <v>17x20</v>
      </c>
      <c r="E1151" s="18" t="s">
        <v>6</v>
      </c>
      <c r="F1151" s="19">
        <v>67.900000000000006</v>
      </c>
      <c r="G1151" s="19">
        <f t="shared" si="127"/>
        <v>28.857500000000002</v>
      </c>
      <c r="H1151" s="1">
        <f t="shared" ref="H1151:H1190" si="128">B1151*F1151</f>
        <v>67.900000000000006</v>
      </c>
      <c r="I1151" s="21">
        <v>44</v>
      </c>
    </row>
    <row r="1152" spans="1:9" ht="14" x14ac:dyDescent="0.15">
      <c r="A1152" s="14" t="s">
        <v>2387</v>
      </c>
      <c r="B1152" s="15">
        <v>1</v>
      </c>
      <c r="C1152" s="16" t="s">
        <v>4721</v>
      </c>
      <c r="D1152" s="17" t="str">
        <f t="shared" si="125"/>
        <v>5oz</v>
      </c>
      <c r="E1152" s="18" t="s">
        <v>6</v>
      </c>
      <c r="F1152" s="19">
        <v>9.1999999999999993</v>
      </c>
      <c r="G1152" s="19">
        <f t="shared" si="127"/>
        <v>3.9099999999999997</v>
      </c>
      <c r="H1152" s="1">
        <f t="shared" si="128"/>
        <v>9.1999999999999993</v>
      </c>
      <c r="I1152" s="21">
        <v>6</v>
      </c>
    </row>
    <row r="1153" spans="1:9" ht="14" x14ac:dyDescent="0.15">
      <c r="A1153" s="14" t="s">
        <v>2391</v>
      </c>
      <c r="B1153" s="15">
        <v>1</v>
      </c>
      <c r="C1153" s="16" t="s">
        <v>4725</v>
      </c>
      <c r="D1153" s="17" t="str">
        <f t="shared" si="125"/>
        <v>1lb</v>
      </c>
      <c r="E1153" s="18" t="s">
        <v>6</v>
      </c>
      <c r="F1153" s="19">
        <v>23.2</v>
      </c>
      <c r="G1153" s="19">
        <f t="shared" si="127"/>
        <v>9.86</v>
      </c>
      <c r="H1153" s="1">
        <f t="shared" si="128"/>
        <v>23.2</v>
      </c>
      <c r="I1153" s="21">
        <v>18</v>
      </c>
    </row>
    <row r="1154" spans="1:9" ht="14" x14ac:dyDescent="0.15">
      <c r="A1154" s="14" t="s">
        <v>2395</v>
      </c>
      <c r="B1154" s="15">
        <v>1</v>
      </c>
      <c r="C1154" s="16" t="s">
        <v>4729</v>
      </c>
      <c r="D1154" s="17" t="str">
        <f t="shared" si="125"/>
        <v>5lb</v>
      </c>
      <c r="E1154" s="18" t="s">
        <v>6</v>
      </c>
      <c r="F1154" s="19">
        <v>86.85</v>
      </c>
      <c r="G1154" s="19">
        <f t="shared" si="127"/>
        <v>36.911249999999995</v>
      </c>
      <c r="H1154" s="1">
        <f t="shared" si="128"/>
        <v>86.85</v>
      </c>
      <c r="I1154" s="21">
        <v>84</v>
      </c>
    </row>
    <row r="1155" spans="1:9" ht="14" x14ac:dyDescent="0.15">
      <c r="A1155" s="14" t="s">
        <v>2388</v>
      </c>
      <c r="B1155" s="15">
        <v>1</v>
      </c>
      <c r="C1155" s="16" t="s">
        <v>4722</v>
      </c>
      <c r="D1155" s="17" t="str">
        <f t="shared" si="125"/>
        <v>5oz</v>
      </c>
      <c r="E1155" s="18" t="s">
        <v>6</v>
      </c>
      <c r="F1155" s="19">
        <v>9.1999999999999993</v>
      </c>
      <c r="G1155" s="19">
        <f t="shared" si="127"/>
        <v>3.9099999999999997</v>
      </c>
      <c r="H1155" s="1">
        <f t="shared" si="128"/>
        <v>9.1999999999999993</v>
      </c>
      <c r="I1155" s="21">
        <v>6</v>
      </c>
    </row>
    <row r="1156" spans="1:9" ht="14" x14ac:dyDescent="0.15">
      <c r="A1156" s="14" t="s">
        <v>2392</v>
      </c>
      <c r="B1156" s="15">
        <v>1</v>
      </c>
      <c r="C1156" s="16" t="s">
        <v>4726</v>
      </c>
      <c r="D1156" s="17" t="str">
        <f t="shared" si="125"/>
        <v>1lb</v>
      </c>
      <c r="E1156" s="18" t="s">
        <v>6</v>
      </c>
      <c r="F1156" s="19">
        <v>23.2</v>
      </c>
      <c r="G1156" s="19">
        <f t="shared" si="127"/>
        <v>9.86</v>
      </c>
      <c r="H1156" s="1">
        <f t="shared" si="128"/>
        <v>23.2</v>
      </c>
      <c r="I1156" s="21">
        <v>18</v>
      </c>
    </row>
    <row r="1157" spans="1:9" ht="14" x14ac:dyDescent="0.15">
      <c r="A1157" s="14" t="s">
        <v>2396</v>
      </c>
      <c r="B1157" s="15">
        <v>1</v>
      </c>
      <c r="C1157" s="16" t="s">
        <v>4730</v>
      </c>
      <c r="D1157" s="17" t="str">
        <f t="shared" si="125"/>
        <v>5lb</v>
      </c>
      <c r="E1157" s="18" t="s">
        <v>6</v>
      </c>
      <c r="F1157" s="19">
        <v>86.85</v>
      </c>
      <c r="G1157" s="19">
        <f t="shared" si="127"/>
        <v>36.911249999999995</v>
      </c>
      <c r="H1157" s="1">
        <f t="shared" si="128"/>
        <v>86.85</v>
      </c>
      <c r="I1157" s="21">
        <v>84</v>
      </c>
    </row>
    <row r="1158" spans="1:9" ht="14" x14ac:dyDescent="0.15">
      <c r="A1158" s="14" t="s">
        <v>2389</v>
      </c>
      <c r="B1158" s="15">
        <v>1</v>
      </c>
      <c r="C1158" s="16" t="s">
        <v>4723</v>
      </c>
      <c r="D1158" s="17" t="str">
        <f t="shared" si="125"/>
        <v>5oz</v>
      </c>
      <c r="E1158" s="18" t="s">
        <v>6</v>
      </c>
      <c r="F1158" s="19">
        <v>9.1999999999999993</v>
      </c>
      <c r="G1158" s="19">
        <f t="shared" si="127"/>
        <v>3.9099999999999997</v>
      </c>
      <c r="H1158" s="1">
        <f t="shared" si="128"/>
        <v>9.1999999999999993</v>
      </c>
      <c r="I1158" s="21">
        <v>6</v>
      </c>
    </row>
    <row r="1159" spans="1:9" ht="14" x14ac:dyDescent="0.15">
      <c r="A1159" s="14" t="s">
        <v>2393</v>
      </c>
      <c r="B1159" s="15">
        <v>1</v>
      </c>
      <c r="C1159" s="16" t="s">
        <v>4727</v>
      </c>
      <c r="D1159" s="17" t="str">
        <f t="shared" si="125"/>
        <v>1lb</v>
      </c>
      <c r="E1159" s="18" t="s">
        <v>6</v>
      </c>
      <c r="F1159" s="19">
        <v>23.2</v>
      </c>
      <c r="G1159" s="19">
        <f t="shared" si="127"/>
        <v>9.86</v>
      </c>
      <c r="H1159" s="1">
        <f t="shared" si="128"/>
        <v>23.2</v>
      </c>
      <c r="I1159" s="21">
        <v>18</v>
      </c>
    </row>
    <row r="1160" spans="1:9" ht="14" x14ac:dyDescent="0.15">
      <c r="A1160" s="14" t="s">
        <v>2397</v>
      </c>
      <c r="B1160" s="15">
        <v>1</v>
      </c>
      <c r="C1160" s="16" t="s">
        <v>4731</v>
      </c>
      <c r="D1160" s="17" t="str">
        <f t="shared" si="125"/>
        <v>5lb</v>
      </c>
      <c r="E1160" s="18" t="s">
        <v>6</v>
      </c>
      <c r="F1160" s="19">
        <v>86.85</v>
      </c>
      <c r="G1160" s="19">
        <f t="shared" si="127"/>
        <v>36.911249999999995</v>
      </c>
      <c r="H1160" s="1">
        <f t="shared" si="128"/>
        <v>86.85</v>
      </c>
      <c r="I1160" s="21">
        <v>84</v>
      </c>
    </row>
    <row r="1161" spans="1:9" ht="14" x14ac:dyDescent="0.15">
      <c r="A1161" s="14" t="s">
        <v>2390</v>
      </c>
      <c r="B1161" s="15">
        <v>1</v>
      </c>
      <c r="C1161" s="16" t="s">
        <v>4724</v>
      </c>
      <c r="D1161" s="17" t="str">
        <f t="shared" si="125"/>
        <v>5oz</v>
      </c>
      <c r="E1161" s="18" t="s">
        <v>6</v>
      </c>
      <c r="F1161" s="19">
        <v>10.85</v>
      </c>
      <c r="G1161" s="19">
        <f t="shared" si="127"/>
        <v>4.6112500000000001</v>
      </c>
      <c r="H1161" s="1">
        <f t="shared" si="128"/>
        <v>10.85</v>
      </c>
      <c r="I1161" s="21">
        <v>6</v>
      </c>
    </row>
    <row r="1162" spans="1:9" ht="14" x14ac:dyDescent="0.15">
      <c r="A1162" s="14" t="s">
        <v>2394</v>
      </c>
      <c r="B1162" s="15">
        <v>1</v>
      </c>
      <c r="C1162" s="16" t="s">
        <v>4728</v>
      </c>
      <c r="D1162" s="17" t="str">
        <f t="shared" si="125"/>
        <v>1lb</v>
      </c>
      <c r="E1162" s="18" t="s">
        <v>6</v>
      </c>
      <c r="F1162" s="19">
        <v>28.45</v>
      </c>
      <c r="G1162" s="19">
        <f t="shared" si="127"/>
        <v>12.091249999999999</v>
      </c>
      <c r="H1162" s="1">
        <f t="shared" si="128"/>
        <v>28.45</v>
      </c>
      <c r="I1162" s="21">
        <v>18</v>
      </c>
    </row>
    <row r="1163" spans="1:9" ht="14" x14ac:dyDescent="0.15">
      <c r="A1163" s="14" t="s">
        <v>2398</v>
      </c>
      <c r="B1163" s="15">
        <v>1</v>
      </c>
      <c r="C1163" s="16" t="s">
        <v>4732</v>
      </c>
      <c r="D1163" s="17" t="str">
        <f t="shared" si="125"/>
        <v>5lb</v>
      </c>
      <c r="E1163" s="18" t="s">
        <v>6</v>
      </c>
      <c r="F1163" s="19">
        <v>113.15</v>
      </c>
      <c r="G1163" s="19">
        <f t="shared" si="127"/>
        <v>48.088750000000005</v>
      </c>
      <c r="H1163" s="1">
        <f t="shared" si="128"/>
        <v>113.15</v>
      </c>
      <c r="I1163" s="21">
        <v>84</v>
      </c>
    </row>
    <row r="1164" spans="1:9" ht="14" x14ac:dyDescent="0.15">
      <c r="A1164" s="14" t="s">
        <v>375</v>
      </c>
      <c r="B1164" s="15">
        <v>1</v>
      </c>
      <c r="C1164" s="16" t="s">
        <v>3480</v>
      </c>
      <c r="D1164" s="17" t="str">
        <f t="shared" si="125"/>
        <v>10X10</v>
      </c>
      <c r="E1164" s="18" t="s">
        <v>6</v>
      </c>
      <c r="F1164" s="19">
        <v>19.5</v>
      </c>
      <c r="G1164" s="19">
        <f t="shared" si="127"/>
        <v>8.2874999999999996</v>
      </c>
      <c r="H1164" s="1">
        <f t="shared" si="128"/>
        <v>19.5</v>
      </c>
      <c r="I1164" s="21">
        <v>18</v>
      </c>
    </row>
    <row r="1165" spans="1:9" ht="14" x14ac:dyDescent="0.15">
      <c r="A1165" s="14" t="s">
        <v>376</v>
      </c>
      <c r="B1165" s="15">
        <v>1</v>
      </c>
      <c r="C1165" s="16" t="s">
        <v>3480</v>
      </c>
      <c r="D1165" s="17" t="str">
        <f t="shared" ref="D1165:D1190" si="129">VLOOKUP(RIGHT(A1165,4),N:O,2,0)</f>
        <v>FULL</v>
      </c>
      <c r="E1165" s="18" t="s">
        <v>6</v>
      </c>
      <c r="F1165" s="19">
        <v>112.65</v>
      </c>
      <c r="G1165" s="19">
        <f t="shared" si="127"/>
        <v>47.876249999999999</v>
      </c>
      <c r="H1165" s="1">
        <f t="shared" si="128"/>
        <v>112.65</v>
      </c>
      <c r="I1165" s="26">
        <v>128</v>
      </c>
    </row>
    <row r="1166" spans="1:9" ht="14" x14ac:dyDescent="0.15">
      <c r="A1166" s="14" t="s">
        <v>377</v>
      </c>
      <c r="B1166" s="15">
        <v>1</v>
      </c>
      <c r="C1166" s="16" t="s">
        <v>3480</v>
      </c>
      <c r="D1166" s="17" t="str">
        <f t="shared" si="129"/>
        <v>17x20</v>
      </c>
      <c r="E1166" s="18" t="s">
        <v>6</v>
      </c>
      <c r="F1166" s="19">
        <v>57.9</v>
      </c>
      <c r="G1166" s="19">
        <f t="shared" si="127"/>
        <v>24.607499999999998</v>
      </c>
      <c r="H1166" s="1">
        <f t="shared" si="128"/>
        <v>57.9</v>
      </c>
      <c r="I1166" s="21">
        <v>64</v>
      </c>
    </row>
    <row r="1167" spans="1:9" ht="14" x14ac:dyDescent="0.15">
      <c r="A1167" s="14" t="s">
        <v>378</v>
      </c>
      <c r="B1167" s="15">
        <v>1</v>
      </c>
      <c r="C1167" s="16" t="s">
        <v>3481</v>
      </c>
      <c r="D1167" s="17" t="str">
        <f t="shared" si="129"/>
        <v>10X10</v>
      </c>
      <c r="E1167" s="18" t="s">
        <v>6</v>
      </c>
      <c r="F1167" s="19">
        <v>26.55</v>
      </c>
      <c r="G1167" s="19">
        <f t="shared" si="127"/>
        <v>11.28375</v>
      </c>
      <c r="H1167" s="1">
        <f t="shared" si="128"/>
        <v>26.55</v>
      </c>
      <c r="I1167" s="21">
        <v>12</v>
      </c>
    </row>
    <row r="1168" spans="1:9" ht="14" x14ac:dyDescent="0.15">
      <c r="A1168" s="14" t="s">
        <v>379</v>
      </c>
      <c r="B1168" s="15">
        <v>1</v>
      </c>
      <c r="C1168" s="16" t="s">
        <v>3481</v>
      </c>
      <c r="D1168" s="17" t="str">
        <f t="shared" si="129"/>
        <v>17x20</v>
      </c>
      <c r="E1168" s="18" t="s">
        <v>6</v>
      </c>
      <c r="F1168" s="19">
        <v>67.900000000000006</v>
      </c>
      <c r="G1168" s="19">
        <f t="shared" si="127"/>
        <v>28.857500000000002</v>
      </c>
      <c r="H1168" s="1">
        <f t="shared" si="128"/>
        <v>67.900000000000006</v>
      </c>
      <c r="I1168" s="21">
        <v>44</v>
      </c>
    </row>
    <row r="1169" spans="1:9" ht="14" x14ac:dyDescent="0.15">
      <c r="A1169" s="14" t="s">
        <v>1536</v>
      </c>
      <c r="B1169" s="15">
        <v>1</v>
      </c>
      <c r="C1169" s="16" t="s">
        <v>3952</v>
      </c>
      <c r="D1169" s="17" t="str">
        <f t="shared" si="129"/>
        <v>Tube</v>
      </c>
      <c r="E1169" s="18" t="s">
        <v>5700</v>
      </c>
      <c r="F1169" s="19">
        <v>31.05</v>
      </c>
      <c r="G1169" s="19">
        <f t="shared" si="127"/>
        <v>13.196249999999999</v>
      </c>
      <c r="H1169" s="1">
        <f t="shared" si="128"/>
        <v>31.05</v>
      </c>
      <c r="I1169" s="21">
        <v>4</v>
      </c>
    </row>
    <row r="1170" spans="1:9" ht="14" x14ac:dyDescent="0.15">
      <c r="A1170" s="14" t="s">
        <v>1537</v>
      </c>
      <c r="B1170" s="15">
        <v>1</v>
      </c>
      <c r="C1170" s="16" t="s">
        <v>3953</v>
      </c>
      <c r="D1170" s="17" t="str">
        <f t="shared" si="129"/>
        <v>Tube</v>
      </c>
      <c r="E1170" s="18" t="s">
        <v>5700</v>
      </c>
      <c r="F1170" s="19">
        <v>31.05</v>
      </c>
      <c r="G1170" s="19">
        <f t="shared" si="127"/>
        <v>13.196249999999999</v>
      </c>
      <c r="H1170" s="1">
        <f t="shared" si="128"/>
        <v>31.05</v>
      </c>
      <c r="I1170" s="21">
        <v>4</v>
      </c>
    </row>
    <row r="1171" spans="1:9" ht="14" x14ac:dyDescent="0.15">
      <c r="A1171" s="14" t="s">
        <v>1680</v>
      </c>
      <c r="B1171" s="15">
        <v>1</v>
      </c>
      <c r="C1171" s="16" t="s">
        <v>6822</v>
      </c>
      <c r="D1171" s="17" t="str">
        <f t="shared" si="129"/>
        <v>1lb</v>
      </c>
      <c r="E1171" s="18" t="s">
        <v>5704</v>
      </c>
      <c r="F1171" s="19">
        <v>34.65</v>
      </c>
      <c r="G1171" s="19">
        <f t="shared" si="127"/>
        <v>14.726249999999999</v>
      </c>
      <c r="H1171" s="1">
        <f t="shared" si="128"/>
        <v>34.65</v>
      </c>
      <c r="I1171" s="21">
        <v>18</v>
      </c>
    </row>
    <row r="1172" spans="1:9" ht="14" x14ac:dyDescent="0.15">
      <c r="A1172" s="14" t="s">
        <v>2399</v>
      </c>
      <c r="B1172" s="15">
        <v>1</v>
      </c>
      <c r="C1172" s="16" t="s">
        <v>4733</v>
      </c>
      <c r="D1172" s="17" t="str">
        <f t="shared" si="129"/>
        <v>5oz</v>
      </c>
      <c r="E1172" s="18" t="s">
        <v>6</v>
      </c>
      <c r="F1172" s="19">
        <v>9.1999999999999993</v>
      </c>
      <c r="G1172" s="19">
        <f t="shared" si="127"/>
        <v>3.9099999999999997</v>
      </c>
      <c r="H1172" s="1">
        <f t="shared" si="128"/>
        <v>9.1999999999999993</v>
      </c>
      <c r="I1172" s="21">
        <v>6</v>
      </c>
    </row>
    <row r="1173" spans="1:9" ht="14" x14ac:dyDescent="0.15">
      <c r="A1173" s="14" t="s">
        <v>2403</v>
      </c>
      <c r="B1173" s="15">
        <v>1</v>
      </c>
      <c r="C1173" s="16" t="s">
        <v>4737</v>
      </c>
      <c r="D1173" s="17" t="str">
        <f t="shared" si="129"/>
        <v>1lb</v>
      </c>
      <c r="E1173" s="18" t="s">
        <v>6</v>
      </c>
      <c r="F1173" s="19">
        <v>23.2</v>
      </c>
      <c r="G1173" s="19">
        <f t="shared" si="127"/>
        <v>9.86</v>
      </c>
      <c r="H1173" s="1">
        <f t="shared" si="128"/>
        <v>23.2</v>
      </c>
      <c r="I1173" s="21">
        <v>18</v>
      </c>
    </row>
    <row r="1174" spans="1:9" ht="14" x14ac:dyDescent="0.15">
      <c r="A1174" s="14" t="s">
        <v>2407</v>
      </c>
      <c r="B1174" s="15">
        <v>1</v>
      </c>
      <c r="C1174" s="16" t="s">
        <v>4741</v>
      </c>
      <c r="D1174" s="17" t="str">
        <f t="shared" si="129"/>
        <v>5lb</v>
      </c>
      <c r="E1174" s="18" t="s">
        <v>6</v>
      </c>
      <c r="F1174" s="19">
        <v>86.85</v>
      </c>
      <c r="G1174" s="19">
        <f t="shared" si="127"/>
        <v>36.911249999999995</v>
      </c>
      <c r="H1174" s="1">
        <f t="shared" si="128"/>
        <v>86.85</v>
      </c>
      <c r="I1174" s="21">
        <v>84</v>
      </c>
    </row>
    <row r="1175" spans="1:9" ht="14" x14ac:dyDescent="0.15">
      <c r="A1175" s="14" t="s">
        <v>2400</v>
      </c>
      <c r="B1175" s="15">
        <v>1</v>
      </c>
      <c r="C1175" s="16" t="s">
        <v>4734</v>
      </c>
      <c r="D1175" s="17" t="str">
        <f t="shared" si="129"/>
        <v>5oz</v>
      </c>
      <c r="E1175" s="18" t="s">
        <v>6</v>
      </c>
      <c r="F1175" s="19">
        <v>9.1999999999999993</v>
      </c>
      <c r="G1175" s="19">
        <f t="shared" si="127"/>
        <v>3.9099999999999997</v>
      </c>
      <c r="H1175" s="1">
        <f t="shared" si="128"/>
        <v>9.1999999999999993</v>
      </c>
      <c r="I1175" s="21">
        <v>6</v>
      </c>
    </row>
    <row r="1176" spans="1:9" ht="14" x14ac:dyDescent="0.15">
      <c r="A1176" s="14" t="s">
        <v>2404</v>
      </c>
      <c r="B1176" s="15">
        <v>1</v>
      </c>
      <c r="C1176" s="16" t="s">
        <v>4738</v>
      </c>
      <c r="D1176" s="17" t="str">
        <f t="shared" si="129"/>
        <v>1lb</v>
      </c>
      <c r="E1176" s="18" t="s">
        <v>6</v>
      </c>
      <c r="F1176" s="19">
        <v>23.2</v>
      </c>
      <c r="G1176" s="19">
        <f t="shared" si="127"/>
        <v>9.86</v>
      </c>
      <c r="H1176" s="1">
        <f t="shared" si="128"/>
        <v>23.2</v>
      </c>
      <c r="I1176" s="21">
        <v>18</v>
      </c>
    </row>
    <row r="1177" spans="1:9" ht="14" x14ac:dyDescent="0.15">
      <c r="A1177" s="14" t="s">
        <v>2408</v>
      </c>
      <c r="B1177" s="15">
        <v>1</v>
      </c>
      <c r="C1177" s="16" t="s">
        <v>4742</v>
      </c>
      <c r="D1177" s="17" t="str">
        <f t="shared" si="129"/>
        <v>5lb</v>
      </c>
      <c r="E1177" s="18" t="s">
        <v>6</v>
      </c>
      <c r="F1177" s="19">
        <v>86.85</v>
      </c>
      <c r="G1177" s="19">
        <f t="shared" si="127"/>
        <v>36.911249999999995</v>
      </c>
      <c r="H1177" s="1">
        <f t="shared" si="128"/>
        <v>86.85</v>
      </c>
      <c r="I1177" s="21">
        <v>84</v>
      </c>
    </row>
    <row r="1178" spans="1:9" ht="14" x14ac:dyDescent="0.15">
      <c r="A1178" s="14" t="s">
        <v>2401</v>
      </c>
      <c r="B1178" s="15">
        <v>1</v>
      </c>
      <c r="C1178" s="16" t="s">
        <v>4735</v>
      </c>
      <c r="D1178" s="17" t="str">
        <f t="shared" si="129"/>
        <v>5oz</v>
      </c>
      <c r="E1178" s="18" t="s">
        <v>6</v>
      </c>
      <c r="F1178" s="19">
        <v>9.1999999999999993</v>
      </c>
      <c r="G1178" s="19">
        <f t="shared" si="127"/>
        <v>3.9099999999999997</v>
      </c>
      <c r="H1178" s="1">
        <f t="shared" si="128"/>
        <v>9.1999999999999993</v>
      </c>
      <c r="I1178" s="21">
        <v>6</v>
      </c>
    </row>
    <row r="1179" spans="1:9" ht="14" x14ac:dyDescent="0.15">
      <c r="A1179" s="14" t="s">
        <v>2405</v>
      </c>
      <c r="B1179" s="15">
        <v>1</v>
      </c>
      <c r="C1179" s="16" t="s">
        <v>4739</v>
      </c>
      <c r="D1179" s="17" t="str">
        <f t="shared" si="129"/>
        <v>1lb</v>
      </c>
      <c r="E1179" s="18" t="s">
        <v>6</v>
      </c>
      <c r="F1179" s="19">
        <v>23.2</v>
      </c>
      <c r="G1179" s="19">
        <f t="shared" si="127"/>
        <v>9.86</v>
      </c>
      <c r="H1179" s="1">
        <f t="shared" si="128"/>
        <v>23.2</v>
      </c>
      <c r="I1179" s="21">
        <v>18</v>
      </c>
    </row>
    <row r="1180" spans="1:9" ht="14" x14ac:dyDescent="0.15">
      <c r="A1180" s="14" t="s">
        <v>2409</v>
      </c>
      <c r="B1180" s="15">
        <v>1</v>
      </c>
      <c r="C1180" s="16" t="s">
        <v>4743</v>
      </c>
      <c r="D1180" s="17" t="str">
        <f t="shared" si="129"/>
        <v>5lb</v>
      </c>
      <c r="E1180" s="18" t="s">
        <v>6</v>
      </c>
      <c r="F1180" s="19">
        <v>86.85</v>
      </c>
      <c r="G1180" s="19">
        <f t="shared" ref="G1180:G1190" si="130">F1180*0.425</f>
        <v>36.911249999999995</v>
      </c>
      <c r="H1180" s="1">
        <f t="shared" si="128"/>
        <v>86.85</v>
      </c>
      <c r="I1180" s="21">
        <v>84</v>
      </c>
    </row>
    <row r="1181" spans="1:9" ht="14" x14ac:dyDescent="0.15">
      <c r="A1181" s="14" t="s">
        <v>2402</v>
      </c>
      <c r="B1181" s="15">
        <v>1</v>
      </c>
      <c r="C1181" s="16" t="s">
        <v>4736</v>
      </c>
      <c r="D1181" s="17" t="str">
        <f t="shared" si="129"/>
        <v>5oz</v>
      </c>
      <c r="E1181" s="18" t="s">
        <v>6</v>
      </c>
      <c r="F1181" s="19">
        <v>10.85</v>
      </c>
      <c r="G1181" s="19">
        <f t="shared" si="130"/>
        <v>4.6112500000000001</v>
      </c>
      <c r="H1181" s="1">
        <f t="shared" si="128"/>
        <v>10.85</v>
      </c>
      <c r="I1181" s="21">
        <v>6</v>
      </c>
    </row>
    <row r="1182" spans="1:9" ht="14" x14ac:dyDescent="0.15">
      <c r="A1182" s="14" t="s">
        <v>2406</v>
      </c>
      <c r="B1182" s="15">
        <v>1</v>
      </c>
      <c r="C1182" s="16" t="s">
        <v>4740</v>
      </c>
      <c r="D1182" s="17" t="str">
        <f t="shared" si="129"/>
        <v>1lb</v>
      </c>
      <c r="E1182" s="18" t="s">
        <v>6</v>
      </c>
      <c r="F1182" s="19">
        <v>28.45</v>
      </c>
      <c r="G1182" s="19">
        <f t="shared" si="130"/>
        <v>12.091249999999999</v>
      </c>
      <c r="H1182" s="1">
        <f t="shared" si="128"/>
        <v>28.45</v>
      </c>
      <c r="I1182" s="21">
        <v>18</v>
      </c>
    </row>
    <row r="1183" spans="1:9" ht="14" x14ac:dyDescent="0.15">
      <c r="A1183" s="14" t="s">
        <v>2410</v>
      </c>
      <c r="B1183" s="15">
        <v>1</v>
      </c>
      <c r="C1183" s="16" t="s">
        <v>4744</v>
      </c>
      <c r="D1183" s="17" t="str">
        <f t="shared" si="129"/>
        <v>5lb</v>
      </c>
      <c r="E1183" s="18" t="s">
        <v>6</v>
      </c>
      <c r="F1183" s="19">
        <v>113.15</v>
      </c>
      <c r="G1183" s="19">
        <f t="shared" si="130"/>
        <v>48.088750000000005</v>
      </c>
      <c r="H1183" s="1">
        <f t="shared" si="128"/>
        <v>113.15</v>
      </c>
      <c r="I1183" s="21">
        <v>84</v>
      </c>
    </row>
    <row r="1184" spans="1:9" ht="14" x14ac:dyDescent="0.15">
      <c r="A1184" s="14" t="s">
        <v>380</v>
      </c>
      <c r="B1184" s="15">
        <v>1</v>
      </c>
      <c r="C1184" s="16" t="s">
        <v>3482</v>
      </c>
      <c r="D1184" s="17" t="str">
        <f t="shared" si="129"/>
        <v>10X10</v>
      </c>
      <c r="E1184" s="18" t="s">
        <v>6</v>
      </c>
      <c r="F1184" s="19">
        <v>19.5</v>
      </c>
      <c r="G1184" s="19">
        <f t="shared" si="130"/>
        <v>8.2874999999999996</v>
      </c>
      <c r="H1184" s="1">
        <f t="shared" si="128"/>
        <v>19.5</v>
      </c>
      <c r="I1184" s="21">
        <v>18</v>
      </c>
    </row>
    <row r="1185" spans="1:9" ht="14" x14ac:dyDescent="0.15">
      <c r="A1185" s="14" t="s">
        <v>381</v>
      </c>
      <c r="B1185" s="15">
        <v>1</v>
      </c>
      <c r="C1185" s="16" t="s">
        <v>3482</v>
      </c>
      <c r="D1185" s="17" t="str">
        <f t="shared" si="129"/>
        <v>FULL</v>
      </c>
      <c r="E1185" s="18" t="s">
        <v>6</v>
      </c>
      <c r="F1185" s="19">
        <v>112.65</v>
      </c>
      <c r="G1185" s="19">
        <f t="shared" si="130"/>
        <v>47.876249999999999</v>
      </c>
      <c r="H1185" s="1">
        <f t="shared" si="128"/>
        <v>112.65</v>
      </c>
      <c r="I1185" s="26">
        <v>128</v>
      </c>
    </row>
    <row r="1186" spans="1:9" ht="14" x14ac:dyDescent="0.15">
      <c r="A1186" s="14" t="s">
        <v>382</v>
      </c>
      <c r="B1186" s="15">
        <v>1</v>
      </c>
      <c r="C1186" s="16" t="s">
        <v>3482</v>
      </c>
      <c r="D1186" s="17" t="str">
        <f t="shared" si="129"/>
        <v>17x20</v>
      </c>
      <c r="E1186" s="18" t="s">
        <v>6</v>
      </c>
      <c r="F1186" s="19">
        <v>57.9</v>
      </c>
      <c r="G1186" s="19">
        <f t="shared" si="130"/>
        <v>24.607499999999998</v>
      </c>
      <c r="H1186" s="1">
        <f t="shared" si="128"/>
        <v>57.9</v>
      </c>
      <c r="I1186" s="21">
        <v>64</v>
      </c>
    </row>
    <row r="1187" spans="1:9" ht="14" x14ac:dyDescent="0.15">
      <c r="A1187" s="14" t="s">
        <v>383</v>
      </c>
      <c r="B1187" s="15">
        <v>1</v>
      </c>
      <c r="C1187" s="16" t="s">
        <v>3483</v>
      </c>
      <c r="D1187" s="17" t="str">
        <f t="shared" si="129"/>
        <v>10X10</v>
      </c>
      <c r="E1187" s="18" t="s">
        <v>6</v>
      </c>
      <c r="F1187" s="19">
        <v>26.55</v>
      </c>
      <c r="G1187" s="19">
        <f t="shared" si="130"/>
        <v>11.28375</v>
      </c>
      <c r="H1187" s="1">
        <f t="shared" si="128"/>
        <v>26.55</v>
      </c>
      <c r="I1187" s="21">
        <v>12</v>
      </c>
    </row>
    <row r="1188" spans="1:9" ht="14" x14ac:dyDescent="0.15">
      <c r="A1188" s="14" t="s">
        <v>384</v>
      </c>
      <c r="B1188" s="15">
        <v>1</v>
      </c>
      <c r="C1188" s="16" t="s">
        <v>3483</v>
      </c>
      <c r="D1188" s="17" t="str">
        <f t="shared" si="129"/>
        <v>17x20</v>
      </c>
      <c r="E1188" s="18" t="s">
        <v>6</v>
      </c>
      <c r="F1188" s="19">
        <v>67.900000000000006</v>
      </c>
      <c r="G1188" s="19">
        <f t="shared" si="130"/>
        <v>28.857500000000002</v>
      </c>
      <c r="H1188" s="1">
        <f t="shared" si="128"/>
        <v>67.900000000000006</v>
      </c>
      <c r="I1188" s="21">
        <v>44</v>
      </c>
    </row>
    <row r="1189" spans="1:9" ht="14" x14ac:dyDescent="0.15">
      <c r="A1189" s="14" t="s">
        <v>1538</v>
      </c>
      <c r="B1189" s="15">
        <v>1</v>
      </c>
      <c r="C1189" s="16" t="s">
        <v>3954</v>
      </c>
      <c r="D1189" s="17" t="str">
        <f t="shared" si="129"/>
        <v>Tube</v>
      </c>
      <c r="E1189" s="18" t="s">
        <v>5700</v>
      </c>
      <c r="F1189" s="19">
        <v>31.05</v>
      </c>
      <c r="G1189" s="19">
        <f t="shared" si="130"/>
        <v>13.196249999999999</v>
      </c>
      <c r="H1189" s="1">
        <f t="shared" si="128"/>
        <v>31.05</v>
      </c>
      <c r="I1189" s="21">
        <v>4</v>
      </c>
    </row>
    <row r="1190" spans="1:9" ht="14" x14ac:dyDescent="0.15">
      <c r="A1190" s="14" t="s">
        <v>1539</v>
      </c>
      <c r="B1190" s="15">
        <v>1</v>
      </c>
      <c r="C1190" s="16" t="s">
        <v>3955</v>
      </c>
      <c r="D1190" s="17" t="str">
        <f t="shared" si="129"/>
        <v>Tube</v>
      </c>
      <c r="E1190" s="18" t="s">
        <v>5700</v>
      </c>
      <c r="F1190" s="19">
        <v>31.05</v>
      </c>
      <c r="G1190" s="19">
        <f t="shared" si="130"/>
        <v>13.196249999999999</v>
      </c>
      <c r="H1190" s="1">
        <f t="shared" si="128"/>
        <v>31.05</v>
      </c>
      <c r="I1190" s="21">
        <v>4</v>
      </c>
    </row>
    <row r="1191" spans="1:9" x14ac:dyDescent="0.15">
      <c r="A1191" s="106" t="s">
        <v>6627</v>
      </c>
      <c r="B1191" s="33">
        <v>1</v>
      </c>
      <c r="C1191" s="20" t="s">
        <v>6609</v>
      </c>
      <c r="D1191" s="116" t="s">
        <v>5975</v>
      </c>
      <c r="F1191" s="60">
        <v>2.5499999999999998</v>
      </c>
      <c r="G1191" s="60">
        <v>2.4500000000000002</v>
      </c>
      <c r="H1191" s="60">
        <f>F1191</f>
        <v>2.5499999999999998</v>
      </c>
      <c r="I1191" s="57">
        <v>1</v>
      </c>
    </row>
    <row r="1192" spans="1:9" ht="14" x14ac:dyDescent="0.15">
      <c r="A1192" s="14" t="s">
        <v>1681</v>
      </c>
      <c r="B1192" s="15">
        <v>1</v>
      </c>
      <c r="C1192" s="16" t="s">
        <v>6823</v>
      </c>
      <c r="D1192" s="17" t="str">
        <f t="shared" ref="D1192:D1223" si="131">VLOOKUP(RIGHT(A1192,4),N:O,2,0)</f>
        <v>1lb</v>
      </c>
      <c r="E1192" s="18" t="s">
        <v>5703</v>
      </c>
      <c r="F1192" s="19">
        <v>43.35</v>
      </c>
      <c r="G1192" s="19">
        <f t="shared" ref="G1192:G1223" si="132">F1192*0.425</f>
        <v>18.423750000000002</v>
      </c>
      <c r="H1192" s="1">
        <f t="shared" ref="H1192:H1223" si="133">B1192*F1192</f>
        <v>43.35</v>
      </c>
      <c r="I1192" s="21">
        <v>18</v>
      </c>
    </row>
    <row r="1193" spans="1:9" ht="14" x14ac:dyDescent="0.15">
      <c r="A1193" s="14" t="s">
        <v>2411</v>
      </c>
      <c r="B1193" s="15">
        <v>1</v>
      </c>
      <c r="C1193" s="16" t="s">
        <v>4745</v>
      </c>
      <c r="D1193" s="17" t="str">
        <f t="shared" si="131"/>
        <v>5oz</v>
      </c>
      <c r="E1193" s="18" t="s">
        <v>5699</v>
      </c>
      <c r="F1193" s="19">
        <v>13.9</v>
      </c>
      <c r="G1193" s="19">
        <f t="shared" si="132"/>
        <v>5.9074999999999998</v>
      </c>
      <c r="H1193" s="1">
        <f t="shared" si="133"/>
        <v>13.9</v>
      </c>
      <c r="I1193" s="21">
        <v>6</v>
      </c>
    </row>
    <row r="1194" spans="1:9" ht="14" x14ac:dyDescent="0.15">
      <c r="A1194" s="14" t="s">
        <v>2415</v>
      </c>
      <c r="B1194" s="15">
        <v>1</v>
      </c>
      <c r="C1194" s="16" t="s">
        <v>4749</v>
      </c>
      <c r="D1194" s="17" t="str">
        <f t="shared" si="131"/>
        <v>1lb</v>
      </c>
      <c r="E1194" s="18" t="s">
        <v>5699</v>
      </c>
      <c r="F1194" s="19">
        <v>38.25</v>
      </c>
      <c r="G1194" s="19">
        <f t="shared" si="132"/>
        <v>16.256249999999998</v>
      </c>
      <c r="H1194" s="1">
        <f t="shared" si="133"/>
        <v>38.25</v>
      </c>
      <c r="I1194" s="21">
        <v>18</v>
      </c>
    </row>
    <row r="1195" spans="1:9" ht="14" x14ac:dyDescent="0.15">
      <c r="A1195" s="14" t="s">
        <v>2412</v>
      </c>
      <c r="B1195" s="15">
        <v>1</v>
      </c>
      <c r="C1195" s="16" t="s">
        <v>4746</v>
      </c>
      <c r="D1195" s="17" t="str">
        <f t="shared" si="131"/>
        <v>5oz</v>
      </c>
      <c r="E1195" s="18" t="s">
        <v>5699</v>
      </c>
      <c r="F1195" s="19">
        <v>13.9</v>
      </c>
      <c r="G1195" s="19">
        <f t="shared" si="132"/>
        <v>5.9074999999999998</v>
      </c>
      <c r="H1195" s="1">
        <f t="shared" si="133"/>
        <v>13.9</v>
      </c>
      <c r="I1195" s="21">
        <v>6</v>
      </c>
    </row>
    <row r="1196" spans="1:9" ht="14" x14ac:dyDescent="0.15">
      <c r="A1196" s="14" t="s">
        <v>2416</v>
      </c>
      <c r="B1196" s="15">
        <v>1</v>
      </c>
      <c r="C1196" s="16" t="s">
        <v>4750</v>
      </c>
      <c r="D1196" s="17" t="str">
        <f t="shared" si="131"/>
        <v>1lb</v>
      </c>
      <c r="E1196" s="18" t="s">
        <v>5699</v>
      </c>
      <c r="F1196" s="19">
        <v>38.25</v>
      </c>
      <c r="G1196" s="19">
        <f t="shared" si="132"/>
        <v>16.256249999999998</v>
      </c>
      <c r="H1196" s="1">
        <f t="shared" si="133"/>
        <v>38.25</v>
      </c>
      <c r="I1196" s="21">
        <v>18</v>
      </c>
    </row>
    <row r="1197" spans="1:9" ht="14" x14ac:dyDescent="0.15">
      <c r="A1197" s="14" t="s">
        <v>2413</v>
      </c>
      <c r="B1197" s="15">
        <v>1</v>
      </c>
      <c r="C1197" s="16" t="s">
        <v>4747</v>
      </c>
      <c r="D1197" s="17" t="str">
        <f t="shared" si="131"/>
        <v>5oz</v>
      </c>
      <c r="E1197" s="18" t="s">
        <v>5699</v>
      </c>
      <c r="F1197" s="19">
        <v>13.9</v>
      </c>
      <c r="G1197" s="19">
        <f t="shared" si="132"/>
        <v>5.9074999999999998</v>
      </c>
      <c r="H1197" s="1">
        <f t="shared" si="133"/>
        <v>13.9</v>
      </c>
      <c r="I1197" s="21">
        <v>6</v>
      </c>
    </row>
    <row r="1198" spans="1:9" ht="14" x14ac:dyDescent="0.15">
      <c r="A1198" s="14" t="s">
        <v>2417</v>
      </c>
      <c r="B1198" s="15">
        <v>1</v>
      </c>
      <c r="C1198" s="16" t="s">
        <v>4751</v>
      </c>
      <c r="D1198" s="17" t="str">
        <f t="shared" si="131"/>
        <v>1lb</v>
      </c>
      <c r="E1198" s="18" t="s">
        <v>5699</v>
      </c>
      <c r="F1198" s="19">
        <v>38.25</v>
      </c>
      <c r="G1198" s="19">
        <f t="shared" si="132"/>
        <v>16.256249999999998</v>
      </c>
      <c r="H1198" s="1">
        <f t="shared" si="133"/>
        <v>38.25</v>
      </c>
      <c r="I1198" s="21">
        <v>18</v>
      </c>
    </row>
    <row r="1199" spans="1:9" ht="14" x14ac:dyDescent="0.15">
      <c r="A1199" s="14" t="s">
        <v>2414</v>
      </c>
      <c r="B1199" s="15">
        <v>1</v>
      </c>
      <c r="C1199" s="16" t="s">
        <v>4748</v>
      </c>
      <c r="D1199" s="17" t="str">
        <f t="shared" si="131"/>
        <v>5oz</v>
      </c>
      <c r="E1199" s="18" t="s">
        <v>5699</v>
      </c>
      <c r="F1199" s="19">
        <v>15.55</v>
      </c>
      <c r="G1199" s="19">
        <f t="shared" si="132"/>
        <v>6.6087500000000006</v>
      </c>
      <c r="H1199" s="1">
        <f t="shared" si="133"/>
        <v>15.55</v>
      </c>
      <c r="I1199" s="21">
        <v>6</v>
      </c>
    </row>
    <row r="1200" spans="1:9" ht="14" x14ac:dyDescent="0.15">
      <c r="A1200" s="14" t="s">
        <v>2418</v>
      </c>
      <c r="B1200" s="15">
        <v>1</v>
      </c>
      <c r="C1200" s="16" t="s">
        <v>4752</v>
      </c>
      <c r="D1200" s="17" t="str">
        <f t="shared" si="131"/>
        <v>1lb</v>
      </c>
      <c r="E1200" s="18" t="s">
        <v>5699</v>
      </c>
      <c r="F1200" s="19">
        <v>43.5</v>
      </c>
      <c r="G1200" s="19">
        <f t="shared" si="132"/>
        <v>18.487500000000001</v>
      </c>
      <c r="H1200" s="1">
        <f t="shared" si="133"/>
        <v>43.5</v>
      </c>
      <c r="I1200" s="21">
        <v>18</v>
      </c>
    </row>
    <row r="1201" spans="1:9" ht="14" x14ac:dyDescent="0.15">
      <c r="A1201" s="14" t="s">
        <v>385</v>
      </c>
      <c r="B1201" s="15">
        <v>1</v>
      </c>
      <c r="C1201" s="16" t="s">
        <v>3484</v>
      </c>
      <c r="D1201" s="17" t="str">
        <f t="shared" si="131"/>
        <v>10X10</v>
      </c>
      <c r="E1201" s="18" t="s">
        <v>5699</v>
      </c>
      <c r="F1201" s="19">
        <v>40.6</v>
      </c>
      <c r="G1201" s="19">
        <f t="shared" si="132"/>
        <v>17.254999999999999</v>
      </c>
      <c r="H1201" s="1">
        <f t="shared" si="133"/>
        <v>40.6</v>
      </c>
      <c r="I1201" s="21">
        <v>18</v>
      </c>
    </row>
    <row r="1202" spans="1:9" ht="14" x14ac:dyDescent="0.15">
      <c r="A1202" s="133" t="s">
        <v>386</v>
      </c>
      <c r="B1202" s="15">
        <v>1</v>
      </c>
      <c r="C1202" s="16" t="s">
        <v>3484</v>
      </c>
      <c r="D1202" s="17" t="str">
        <f t="shared" si="131"/>
        <v>FULL</v>
      </c>
      <c r="E1202" s="18" t="s">
        <v>5699</v>
      </c>
      <c r="F1202" s="19">
        <v>234.35</v>
      </c>
      <c r="G1202" s="19">
        <f t="shared" si="132"/>
        <v>99.598749999999995</v>
      </c>
      <c r="H1202" s="1">
        <f t="shared" si="133"/>
        <v>234.35</v>
      </c>
      <c r="I1202" s="26">
        <v>128</v>
      </c>
    </row>
    <row r="1203" spans="1:9" ht="14" x14ac:dyDescent="0.15">
      <c r="A1203" s="14" t="s">
        <v>387</v>
      </c>
      <c r="B1203" s="15">
        <v>1</v>
      </c>
      <c r="C1203" s="16" t="s">
        <v>3484</v>
      </c>
      <c r="D1203" s="17" t="str">
        <f t="shared" si="131"/>
        <v>17x20</v>
      </c>
      <c r="E1203" s="18" t="s">
        <v>5699</v>
      </c>
      <c r="F1203" s="19">
        <v>120.45</v>
      </c>
      <c r="G1203" s="19">
        <f t="shared" si="132"/>
        <v>51.191249999999997</v>
      </c>
      <c r="H1203" s="1">
        <f t="shared" si="133"/>
        <v>120.45</v>
      </c>
      <c r="I1203" s="21">
        <v>64</v>
      </c>
    </row>
    <row r="1204" spans="1:9" ht="14" x14ac:dyDescent="0.15">
      <c r="A1204" s="14" t="s">
        <v>388</v>
      </c>
      <c r="B1204" s="15">
        <v>1</v>
      </c>
      <c r="C1204" s="16" t="s">
        <v>3485</v>
      </c>
      <c r="D1204" s="17" t="str">
        <f t="shared" si="131"/>
        <v>10X10</v>
      </c>
      <c r="E1204" s="18" t="s">
        <v>5699</v>
      </c>
      <c r="F1204" s="19">
        <v>50.5</v>
      </c>
      <c r="G1204" s="19">
        <f t="shared" si="132"/>
        <v>21.462499999999999</v>
      </c>
      <c r="H1204" s="1">
        <f t="shared" si="133"/>
        <v>50.5</v>
      </c>
      <c r="I1204" s="21">
        <v>12</v>
      </c>
    </row>
    <row r="1205" spans="1:9" ht="14" x14ac:dyDescent="0.15">
      <c r="A1205" s="14" t="s">
        <v>389</v>
      </c>
      <c r="B1205" s="15">
        <v>1</v>
      </c>
      <c r="C1205" s="16" t="s">
        <v>3485</v>
      </c>
      <c r="D1205" s="17" t="str">
        <f t="shared" si="131"/>
        <v>17x20</v>
      </c>
      <c r="E1205" s="18" t="s">
        <v>5699</v>
      </c>
      <c r="F1205" s="19">
        <v>145.80000000000001</v>
      </c>
      <c r="G1205" s="19">
        <f t="shared" si="132"/>
        <v>61.965000000000003</v>
      </c>
      <c r="H1205" s="1">
        <f t="shared" si="133"/>
        <v>145.80000000000001</v>
      </c>
      <c r="I1205" s="21">
        <v>44</v>
      </c>
    </row>
    <row r="1206" spans="1:9" ht="14" x14ac:dyDescent="0.15">
      <c r="A1206" s="14" t="s">
        <v>2419</v>
      </c>
      <c r="B1206" s="15">
        <v>1</v>
      </c>
      <c r="C1206" s="16" t="s">
        <v>4757</v>
      </c>
      <c r="D1206" s="17" t="str">
        <f t="shared" si="131"/>
        <v>5oz</v>
      </c>
      <c r="E1206" s="18" t="s">
        <v>5699</v>
      </c>
      <c r="F1206" s="19">
        <v>13.9</v>
      </c>
      <c r="G1206" s="19">
        <f t="shared" si="132"/>
        <v>5.9074999999999998</v>
      </c>
      <c r="H1206" s="1">
        <f t="shared" si="133"/>
        <v>13.9</v>
      </c>
      <c r="I1206" s="21">
        <v>6</v>
      </c>
    </row>
    <row r="1207" spans="1:9" ht="14" x14ac:dyDescent="0.15">
      <c r="A1207" s="14" t="s">
        <v>2419</v>
      </c>
      <c r="B1207" s="15">
        <v>1</v>
      </c>
      <c r="C1207" s="16" t="s">
        <v>5228</v>
      </c>
      <c r="D1207" s="17" t="str">
        <f t="shared" si="131"/>
        <v>5oz</v>
      </c>
      <c r="E1207" s="18" t="s">
        <v>5701</v>
      </c>
      <c r="F1207" s="19">
        <v>19.100000000000001</v>
      </c>
      <c r="G1207" s="19">
        <f t="shared" si="132"/>
        <v>8.1174999999999997</v>
      </c>
      <c r="H1207" s="1">
        <f t="shared" si="133"/>
        <v>19.100000000000001</v>
      </c>
      <c r="I1207" s="21">
        <v>6</v>
      </c>
    </row>
    <row r="1208" spans="1:9" ht="14" x14ac:dyDescent="0.15">
      <c r="A1208" s="14" t="s">
        <v>2420</v>
      </c>
      <c r="B1208" s="15">
        <v>1</v>
      </c>
      <c r="C1208" s="16" t="s">
        <v>4758</v>
      </c>
      <c r="D1208" s="17" t="str">
        <f t="shared" si="131"/>
        <v>5oz</v>
      </c>
      <c r="E1208" s="18" t="s">
        <v>5699</v>
      </c>
      <c r="F1208" s="19">
        <v>13.9</v>
      </c>
      <c r="G1208" s="19">
        <f t="shared" si="132"/>
        <v>5.9074999999999998</v>
      </c>
      <c r="H1208" s="1">
        <f t="shared" si="133"/>
        <v>13.9</v>
      </c>
      <c r="I1208" s="21">
        <v>6</v>
      </c>
    </row>
    <row r="1209" spans="1:9" ht="14" x14ac:dyDescent="0.15">
      <c r="A1209" s="14" t="s">
        <v>2420</v>
      </c>
      <c r="B1209" s="15">
        <v>1</v>
      </c>
      <c r="C1209" s="16" t="s">
        <v>5229</v>
      </c>
      <c r="D1209" s="17" t="str">
        <f t="shared" si="131"/>
        <v>5oz</v>
      </c>
      <c r="E1209" s="18" t="s">
        <v>5701</v>
      </c>
      <c r="F1209" s="19">
        <v>19.100000000000001</v>
      </c>
      <c r="G1209" s="19">
        <f t="shared" si="132"/>
        <v>8.1174999999999997</v>
      </c>
      <c r="H1209" s="1">
        <f t="shared" si="133"/>
        <v>19.100000000000001</v>
      </c>
      <c r="I1209" s="21">
        <v>6</v>
      </c>
    </row>
    <row r="1210" spans="1:9" ht="14" x14ac:dyDescent="0.15">
      <c r="A1210" s="14" t="s">
        <v>2421</v>
      </c>
      <c r="B1210" s="15">
        <v>1</v>
      </c>
      <c r="C1210" s="16" t="s">
        <v>4759</v>
      </c>
      <c r="D1210" s="17" t="str">
        <f t="shared" si="131"/>
        <v>5oz</v>
      </c>
      <c r="E1210" s="18" t="s">
        <v>5699</v>
      </c>
      <c r="F1210" s="19">
        <v>13.9</v>
      </c>
      <c r="G1210" s="19">
        <f t="shared" si="132"/>
        <v>5.9074999999999998</v>
      </c>
      <c r="H1210" s="1">
        <f t="shared" si="133"/>
        <v>13.9</v>
      </c>
      <c r="I1210" s="21">
        <v>6</v>
      </c>
    </row>
    <row r="1211" spans="1:9" ht="14" x14ac:dyDescent="0.15">
      <c r="A1211" s="14" t="s">
        <v>2421</v>
      </c>
      <c r="B1211" s="15">
        <v>1</v>
      </c>
      <c r="C1211" s="16" t="s">
        <v>5230</v>
      </c>
      <c r="D1211" s="17" t="str">
        <f t="shared" si="131"/>
        <v>5oz</v>
      </c>
      <c r="E1211" s="18" t="s">
        <v>5701</v>
      </c>
      <c r="F1211" s="19">
        <v>19.100000000000001</v>
      </c>
      <c r="G1211" s="19">
        <f t="shared" si="132"/>
        <v>8.1174999999999997</v>
      </c>
      <c r="H1211" s="1">
        <f t="shared" si="133"/>
        <v>19.100000000000001</v>
      </c>
      <c r="I1211" s="21">
        <v>6</v>
      </c>
    </row>
    <row r="1212" spans="1:9" ht="14" x14ac:dyDescent="0.15">
      <c r="A1212" s="14" t="s">
        <v>2422</v>
      </c>
      <c r="B1212" s="15">
        <v>1</v>
      </c>
      <c r="C1212" s="16" t="s">
        <v>4760</v>
      </c>
      <c r="D1212" s="17" t="str">
        <f t="shared" si="131"/>
        <v>5oz</v>
      </c>
      <c r="E1212" s="18" t="s">
        <v>5699</v>
      </c>
      <c r="F1212" s="19">
        <v>15.55</v>
      </c>
      <c r="G1212" s="19">
        <f t="shared" si="132"/>
        <v>6.6087500000000006</v>
      </c>
      <c r="H1212" s="1">
        <f t="shared" si="133"/>
        <v>15.55</v>
      </c>
      <c r="I1212" s="21">
        <v>6</v>
      </c>
    </row>
    <row r="1213" spans="1:9" ht="14" x14ac:dyDescent="0.15">
      <c r="A1213" s="133" t="s">
        <v>7345</v>
      </c>
      <c r="B1213" s="15">
        <v>1</v>
      </c>
      <c r="C1213" s="131" t="s">
        <v>7346</v>
      </c>
      <c r="D1213" s="17" t="str">
        <f t="shared" si="131"/>
        <v>1lb</v>
      </c>
      <c r="E1213" s="18" t="s">
        <v>5701</v>
      </c>
      <c r="F1213" s="19">
        <v>43.5</v>
      </c>
      <c r="G1213" s="19">
        <f t="shared" si="132"/>
        <v>18.487500000000001</v>
      </c>
      <c r="H1213" s="1">
        <f t="shared" si="133"/>
        <v>43.5</v>
      </c>
      <c r="I1213" s="21">
        <v>18</v>
      </c>
    </row>
    <row r="1214" spans="1:9" ht="14" x14ac:dyDescent="0.15">
      <c r="A1214" s="14" t="s">
        <v>390</v>
      </c>
      <c r="B1214" s="15">
        <v>1</v>
      </c>
      <c r="C1214" s="16" t="s">
        <v>3486</v>
      </c>
      <c r="D1214" s="17" t="str">
        <f t="shared" si="131"/>
        <v>10X10</v>
      </c>
      <c r="E1214" s="18" t="s">
        <v>5699</v>
      </c>
      <c r="F1214" s="19">
        <v>40.6</v>
      </c>
      <c r="G1214" s="19">
        <f t="shared" si="132"/>
        <v>17.254999999999999</v>
      </c>
      <c r="H1214" s="1">
        <f t="shared" si="133"/>
        <v>40.6</v>
      </c>
      <c r="I1214" s="21">
        <v>18</v>
      </c>
    </row>
    <row r="1215" spans="1:9" ht="14" x14ac:dyDescent="0.15">
      <c r="A1215" s="133" t="s">
        <v>391</v>
      </c>
      <c r="B1215" s="15">
        <v>1</v>
      </c>
      <c r="C1215" s="16" t="s">
        <v>3486</v>
      </c>
      <c r="D1215" s="17" t="str">
        <f t="shared" si="131"/>
        <v>FULL</v>
      </c>
      <c r="E1215" s="18" t="s">
        <v>5699</v>
      </c>
      <c r="F1215" s="19">
        <v>234.35</v>
      </c>
      <c r="G1215" s="19">
        <f t="shared" si="132"/>
        <v>99.598749999999995</v>
      </c>
      <c r="H1215" s="1">
        <f t="shared" si="133"/>
        <v>234.35</v>
      </c>
      <c r="I1215" s="26">
        <v>128</v>
      </c>
    </row>
    <row r="1216" spans="1:9" ht="14" x14ac:dyDescent="0.15">
      <c r="A1216" s="14" t="s">
        <v>392</v>
      </c>
      <c r="B1216" s="15">
        <v>1</v>
      </c>
      <c r="C1216" s="16" t="s">
        <v>3486</v>
      </c>
      <c r="D1216" s="17" t="str">
        <f t="shared" si="131"/>
        <v>17x20</v>
      </c>
      <c r="E1216" s="18" t="s">
        <v>5699</v>
      </c>
      <c r="F1216" s="19">
        <v>120.45</v>
      </c>
      <c r="G1216" s="19">
        <f t="shared" si="132"/>
        <v>51.191249999999997</v>
      </c>
      <c r="H1216" s="1">
        <f t="shared" si="133"/>
        <v>120.45</v>
      </c>
      <c r="I1216" s="21">
        <v>64</v>
      </c>
    </row>
    <row r="1217" spans="1:9" ht="14" x14ac:dyDescent="0.15">
      <c r="A1217" s="14" t="s">
        <v>393</v>
      </c>
      <c r="B1217" s="15">
        <v>1</v>
      </c>
      <c r="C1217" s="16" t="s">
        <v>3487</v>
      </c>
      <c r="D1217" s="17" t="str">
        <f t="shared" si="131"/>
        <v>10X10</v>
      </c>
      <c r="E1217" s="18" t="s">
        <v>5699</v>
      </c>
      <c r="F1217" s="19">
        <v>50.5</v>
      </c>
      <c r="G1217" s="19">
        <f t="shared" si="132"/>
        <v>21.462499999999999</v>
      </c>
      <c r="H1217" s="1">
        <f t="shared" si="133"/>
        <v>50.5</v>
      </c>
      <c r="I1217" s="21">
        <v>12</v>
      </c>
    </row>
    <row r="1218" spans="1:9" ht="14" x14ac:dyDescent="0.15">
      <c r="A1218" s="14" t="s">
        <v>394</v>
      </c>
      <c r="B1218" s="15">
        <v>1</v>
      </c>
      <c r="C1218" s="16" t="s">
        <v>3487</v>
      </c>
      <c r="D1218" s="17" t="str">
        <f t="shared" si="131"/>
        <v>17x20</v>
      </c>
      <c r="E1218" s="18" t="s">
        <v>5699</v>
      </c>
      <c r="F1218" s="19">
        <v>145.80000000000001</v>
      </c>
      <c r="G1218" s="19">
        <f t="shared" si="132"/>
        <v>61.965000000000003</v>
      </c>
      <c r="H1218" s="1">
        <f t="shared" si="133"/>
        <v>145.80000000000001</v>
      </c>
      <c r="I1218" s="21">
        <v>44</v>
      </c>
    </row>
    <row r="1219" spans="1:9" ht="14" x14ac:dyDescent="0.15">
      <c r="A1219" s="14" t="s">
        <v>1540</v>
      </c>
      <c r="B1219" s="15">
        <v>1</v>
      </c>
      <c r="C1219" s="16" t="s">
        <v>3956</v>
      </c>
      <c r="D1219" s="17" t="str">
        <f t="shared" si="131"/>
        <v>Tube</v>
      </c>
      <c r="E1219" s="18" t="s">
        <v>5700</v>
      </c>
      <c r="F1219" s="19">
        <v>31.05</v>
      </c>
      <c r="G1219" s="19">
        <f t="shared" si="132"/>
        <v>13.196249999999999</v>
      </c>
      <c r="H1219" s="1">
        <f t="shared" si="133"/>
        <v>31.05</v>
      </c>
      <c r="I1219" s="21">
        <v>4</v>
      </c>
    </row>
    <row r="1220" spans="1:9" ht="14" x14ac:dyDescent="0.15">
      <c r="A1220" s="14" t="s">
        <v>1541</v>
      </c>
      <c r="B1220" s="15">
        <v>1</v>
      </c>
      <c r="C1220" s="16" t="s">
        <v>3957</v>
      </c>
      <c r="D1220" s="17" t="str">
        <f t="shared" si="131"/>
        <v>Tube</v>
      </c>
      <c r="E1220" s="18" t="s">
        <v>5700</v>
      </c>
      <c r="F1220" s="19">
        <v>31.05</v>
      </c>
      <c r="G1220" s="19">
        <f t="shared" si="132"/>
        <v>13.196249999999999</v>
      </c>
      <c r="H1220" s="1">
        <f t="shared" si="133"/>
        <v>31.05</v>
      </c>
      <c r="I1220" s="21">
        <v>4</v>
      </c>
    </row>
    <row r="1221" spans="1:9" ht="14" x14ac:dyDescent="0.15">
      <c r="A1221" s="14" t="s">
        <v>2423</v>
      </c>
      <c r="B1221" s="15">
        <v>1</v>
      </c>
      <c r="C1221" s="16" t="s">
        <v>4769</v>
      </c>
      <c r="D1221" s="17" t="str">
        <f t="shared" si="131"/>
        <v>5oz</v>
      </c>
      <c r="E1221" s="18" t="s">
        <v>5</v>
      </c>
      <c r="F1221" s="43">
        <v>8.6999999999999993</v>
      </c>
      <c r="G1221" s="19">
        <f t="shared" si="132"/>
        <v>3.6974999999999998</v>
      </c>
      <c r="H1221" s="1">
        <f t="shared" si="133"/>
        <v>8.6999999999999993</v>
      </c>
      <c r="I1221" s="21">
        <v>6</v>
      </c>
    </row>
    <row r="1222" spans="1:9" ht="14" x14ac:dyDescent="0.15">
      <c r="A1222" s="14" t="s">
        <v>2427</v>
      </c>
      <c r="B1222" s="15">
        <v>1</v>
      </c>
      <c r="C1222" s="16" t="s">
        <v>4773</v>
      </c>
      <c r="D1222" s="17" t="str">
        <f t="shared" si="131"/>
        <v>1lb</v>
      </c>
      <c r="E1222" s="18" t="s">
        <v>5</v>
      </c>
      <c r="F1222" s="19">
        <v>21.5</v>
      </c>
      <c r="G1222" s="19">
        <f t="shared" si="132"/>
        <v>9.1374999999999993</v>
      </c>
      <c r="H1222" s="1">
        <f t="shared" si="133"/>
        <v>21.5</v>
      </c>
      <c r="I1222" s="21">
        <v>18</v>
      </c>
    </row>
    <row r="1223" spans="1:9" ht="14" x14ac:dyDescent="0.15">
      <c r="A1223" s="14" t="s">
        <v>2424</v>
      </c>
      <c r="B1223" s="15">
        <v>1</v>
      </c>
      <c r="C1223" s="16" t="s">
        <v>4770</v>
      </c>
      <c r="D1223" s="17" t="str">
        <f t="shared" si="131"/>
        <v>5oz</v>
      </c>
      <c r="E1223" s="18" t="s">
        <v>5</v>
      </c>
      <c r="F1223" s="43">
        <v>8.6999999999999993</v>
      </c>
      <c r="G1223" s="19">
        <f t="shared" si="132"/>
        <v>3.6974999999999998</v>
      </c>
      <c r="H1223" s="1">
        <f t="shared" si="133"/>
        <v>8.6999999999999993</v>
      </c>
      <c r="I1223" s="21">
        <v>6</v>
      </c>
    </row>
    <row r="1224" spans="1:9" ht="14" x14ac:dyDescent="0.15">
      <c r="A1224" s="14" t="s">
        <v>2428</v>
      </c>
      <c r="B1224" s="15">
        <v>1</v>
      </c>
      <c r="C1224" s="16" t="s">
        <v>4774</v>
      </c>
      <c r="D1224" s="17" t="str">
        <f t="shared" ref="D1224:D1255" si="134">VLOOKUP(RIGHT(A1224,4),N:O,2,0)</f>
        <v>1lb</v>
      </c>
      <c r="E1224" s="18" t="s">
        <v>5</v>
      </c>
      <c r="F1224" s="19">
        <v>21.5</v>
      </c>
      <c r="G1224" s="19">
        <f t="shared" ref="G1224:G1255" si="135">F1224*0.425</f>
        <v>9.1374999999999993</v>
      </c>
      <c r="H1224" s="1">
        <f t="shared" ref="H1224:H1255" si="136">B1224*F1224</f>
        <v>21.5</v>
      </c>
      <c r="I1224" s="21">
        <v>18</v>
      </c>
    </row>
    <row r="1225" spans="1:9" ht="14" x14ac:dyDescent="0.15">
      <c r="A1225" s="14" t="s">
        <v>2425</v>
      </c>
      <c r="B1225" s="15">
        <v>1</v>
      </c>
      <c r="C1225" s="16" t="s">
        <v>4771</v>
      </c>
      <c r="D1225" s="17" t="str">
        <f t="shared" si="134"/>
        <v>5oz</v>
      </c>
      <c r="E1225" s="18" t="s">
        <v>5</v>
      </c>
      <c r="F1225" s="43">
        <v>8.6999999999999993</v>
      </c>
      <c r="G1225" s="19">
        <f t="shared" si="135"/>
        <v>3.6974999999999998</v>
      </c>
      <c r="H1225" s="1">
        <f t="shared" si="136"/>
        <v>8.6999999999999993</v>
      </c>
      <c r="I1225" s="21">
        <v>6</v>
      </c>
    </row>
    <row r="1226" spans="1:9" ht="14" x14ac:dyDescent="0.15">
      <c r="A1226" s="14" t="s">
        <v>2429</v>
      </c>
      <c r="B1226" s="15">
        <v>1</v>
      </c>
      <c r="C1226" s="16" t="s">
        <v>4775</v>
      </c>
      <c r="D1226" s="17" t="str">
        <f t="shared" si="134"/>
        <v>1lb</v>
      </c>
      <c r="E1226" s="18" t="s">
        <v>5</v>
      </c>
      <c r="F1226" s="19">
        <v>21.5</v>
      </c>
      <c r="G1226" s="19">
        <f t="shared" si="135"/>
        <v>9.1374999999999993</v>
      </c>
      <c r="H1226" s="1">
        <f t="shared" si="136"/>
        <v>21.5</v>
      </c>
      <c r="I1226" s="21">
        <v>18</v>
      </c>
    </row>
    <row r="1227" spans="1:9" ht="14" x14ac:dyDescent="0.15">
      <c r="A1227" s="14" t="s">
        <v>2426</v>
      </c>
      <c r="B1227" s="15">
        <v>1</v>
      </c>
      <c r="C1227" s="16" t="s">
        <v>4772</v>
      </c>
      <c r="D1227" s="17" t="str">
        <f t="shared" si="134"/>
        <v>5oz</v>
      </c>
      <c r="E1227" s="18" t="s">
        <v>5</v>
      </c>
      <c r="F1227" s="43">
        <v>10.35</v>
      </c>
      <c r="G1227" s="19">
        <f t="shared" si="135"/>
        <v>4.3987499999999997</v>
      </c>
      <c r="H1227" s="1">
        <f t="shared" si="136"/>
        <v>10.35</v>
      </c>
      <c r="I1227" s="21">
        <v>6</v>
      </c>
    </row>
    <row r="1228" spans="1:9" ht="14" x14ac:dyDescent="0.15">
      <c r="A1228" s="14" t="s">
        <v>2430</v>
      </c>
      <c r="B1228" s="15">
        <v>1</v>
      </c>
      <c r="C1228" s="16" t="s">
        <v>4776</v>
      </c>
      <c r="D1228" s="17" t="str">
        <f t="shared" si="134"/>
        <v>1lb</v>
      </c>
      <c r="E1228" s="18" t="s">
        <v>5</v>
      </c>
      <c r="F1228" s="19">
        <v>26.8</v>
      </c>
      <c r="G1228" s="19">
        <f t="shared" si="135"/>
        <v>11.39</v>
      </c>
      <c r="H1228" s="1">
        <f t="shared" si="136"/>
        <v>26.8</v>
      </c>
      <c r="I1228" s="21">
        <v>18</v>
      </c>
    </row>
    <row r="1229" spans="1:9" ht="14" x14ac:dyDescent="0.15">
      <c r="A1229" s="14" t="s">
        <v>395</v>
      </c>
      <c r="B1229" s="15">
        <v>1</v>
      </c>
      <c r="C1229" s="16" t="s">
        <v>3488</v>
      </c>
      <c r="D1229" s="17" t="str">
        <f t="shared" si="134"/>
        <v>10X10</v>
      </c>
      <c r="E1229" s="18" t="s">
        <v>5</v>
      </c>
      <c r="F1229" s="19">
        <v>17.05</v>
      </c>
      <c r="G1229" s="19">
        <f t="shared" si="135"/>
        <v>7.2462499999999999</v>
      </c>
      <c r="H1229" s="1">
        <f t="shared" si="136"/>
        <v>17.05</v>
      </c>
      <c r="I1229" s="21">
        <v>18</v>
      </c>
    </row>
    <row r="1230" spans="1:9" ht="14" x14ac:dyDescent="0.15">
      <c r="A1230" s="133" t="s">
        <v>396</v>
      </c>
      <c r="B1230" s="15">
        <v>1</v>
      </c>
      <c r="C1230" s="16" t="s">
        <v>3488</v>
      </c>
      <c r="D1230" s="17" t="str">
        <f t="shared" si="134"/>
        <v>FULL</v>
      </c>
      <c r="E1230" s="18" t="s">
        <v>5</v>
      </c>
      <c r="F1230" s="19">
        <v>98.5</v>
      </c>
      <c r="G1230" s="19">
        <f t="shared" si="135"/>
        <v>41.862499999999997</v>
      </c>
      <c r="H1230" s="1">
        <f t="shared" si="136"/>
        <v>98.5</v>
      </c>
      <c r="I1230" s="26">
        <v>128</v>
      </c>
    </row>
    <row r="1231" spans="1:9" ht="14" x14ac:dyDescent="0.15">
      <c r="A1231" s="14" t="s">
        <v>397</v>
      </c>
      <c r="B1231" s="15">
        <v>1</v>
      </c>
      <c r="C1231" s="16" t="s">
        <v>3488</v>
      </c>
      <c r="D1231" s="17" t="str">
        <f t="shared" si="134"/>
        <v>17x20</v>
      </c>
      <c r="E1231" s="18" t="s">
        <v>5</v>
      </c>
      <c r="F1231" s="19">
        <v>50.65</v>
      </c>
      <c r="G1231" s="19">
        <f t="shared" si="135"/>
        <v>21.526249999999997</v>
      </c>
      <c r="H1231" s="1">
        <f t="shared" si="136"/>
        <v>50.65</v>
      </c>
      <c r="I1231" s="21">
        <v>64</v>
      </c>
    </row>
    <row r="1232" spans="1:9" ht="14" x14ac:dyDescent="0.15">
      <c r="A1232" s="14" t="s">
        <v>398</v>
      </c>
      <c r="B1232" s="15">
        <v>1</v>
      </c>
      <c r="C1232" s="16" t="s">
        <v>3489</v>
      </c>
      <c r="D1232" s="17" t="str">
        <f t="shared" si="134"/>
        <v>10X10</v>
      </c>
      <c r="E1232" s="18" t="s">
        <v>5</v>
      </c>
      <c r="F1232" s="19">
        <v>20.399999999999999</v>
      </c>
      <c r="G1232" s="19">
        <f t="shared" si="135"/>
        <v>8.67</v>
      </c>
      <c r="H1232" s="1">
        <f t="shared" si="136"/>
        <v>20.399999999999999</v>
      </c>
      <c r="I1232" s="21">
        <v>12</v>
      </c>
    </row>
    <row r="1233" spans="1:9" ht="14" x14ac:dyDescent="0.15">
      <c r="A1233" s="14" t="s">
        <v>399</v>
      </c>
      <c r="B1233" s="15">
        <v>1</v>
      </c>
      <c r="C1233" s="16" t="s">
        <v>3489</v>
      </c>
      <c r="D1233" s="17" t="str">
        <f t="shared" si="134"/>
        <v>17x20</v>
      </c>
      <c r="E1233" s="18" t="s">
        <v>5</v>
      </c>
      <c r="F1233" s="19">
        <v>58.85</v>
      </c>
      <c r="G1233" s="19">
        <f t="shared" si="135"/>
        <v>25.01125</v>
      </c>
      <c r="H1233" s="1">
        <f t="shared" si="136"/>
        <v>58.85</v>
      </c>
      <c r="I1233" s="21">
        <v>44</v>
      </c>
    </row>
    <row r="1234" spans="1:9" ht="14" x14ac:dyDescent="0.15">
      <c r="A1234" s="14" t="s">
        <v>2431</v>
      </c>
      <c r="B1234" s="15">
        <v>1</v>
      </c>
      <c r="C1234" s="16" t="s">
        <v>4781</v>
      </c>
      <c r="D1234" s="17" t="str">
        <f t="shared" si="134"/>
        <v>5oz</v>
      </c>
      <c r="E1234" s="18" t="s">
        <v>6</v>
      </c>
      <c r="F1234" s="19">
        <v>9.1999999999999993</v>
      </c>
      <c r="G1234" s="19">
        <f t="shared" si="135"/>
        <v>3.9099999999999997</v>
      </c>
      <c r="H1234" s="1">
        <f t="shared" si="136"/>
        <v>9.1999999999999993</v>
      </c>
      <c r="I1234" s="21">
        <v>6</v>
      </c>
    </row>
    <row r="1235" spans="1:9" ht="14" x14ac:dyDescent="0.15">
      <c r="A1235" s="14" t="s">
        <v>2435</v>
      </c>
      <c r="B1235" s="15">
        <v>1</v>
      </c>
      <c r="C1235" s="16" t="s">
        <v>4785</v>
      </c>
      <c r="D1235" s="17" t="str">
        <f t="shared" si="134"/>
        <v>1lb</v>
      </c>
      <c r="E1235" s="18" t="s">
        <v>6</v>
      </c>
      <c r="F1235" s="19">
        <v>23.2</v>
      </c>
      <c r="G1235" s="19">
        <f t="shared" si="135"/>
        <v>9.86</v>
      </c>
      <c r="H1235" s="1">
        <f t="shared" si="136"/>
        <v>23.2</v>
      </c>
      <c r="I1235" s="21">
        <v>18</v>
      </c>
    </row>
    <row r="1236" spans="1:9" ht="14" x14ac:dyDescent="0.15">
      <c r="A1236" s="14" t="s">
        <v>2432</v>
      </c>
      <c r="B1236" s="15">
        <v>1</v>
      </c>
      <c r="C1236" s="16" t="s">
        <v>4782</v>
      </c>
      <c r="D1236" s="17" t="str">
        <f t="shared" si="134"/>
        <v>5oz</v>
      </c>
      <c r="E1236" s="18" t="s">
        <v>6</v>
      </c>
      <c r="F1236" s="19">
        <v>9.1999999999999993</v>
      </c>
      <c r="G1236" s="19">
        <f t="shared" si="135"/>
        <v>3.9099999999999997</v>
      </c>
      <c r="H1236" s="1">
        <f t="shared" si="136"/>
        <v>9.1999999999999993</v>
      </c>
      <c r="I1236" s="21">
        <v>6</v>
      </c>
    </row>
    <row r="1237" spans="1:9" ht="14" x14ac:dyDescent="0.15">
      <c r="A1237" s="14" t="s">
        <v>2436</v>
      </c>
      <c r="B1237" s="15">
        <v>1</v>
      </c>
      <c r="C1237" s="16" t="s">
        <v>4786</v>
      </c>
      <c r="D1237" s="17" t="str">
        <f t="shared" si="134"/>
        <v>1lb</v>
      </c>
      <c r="E1237" s="18" t="s">
        <v>6</v>
      </c>
      <c r="F1237" s="19">
        <v>23.2</v>
      </c>
      <c r="G1237" s="19">
        <f t="shared" si="135"/>
        <v>9.86</v>
      </c>
      <c r="H1237" s="1">
        <f t="shared" si="136"/>
        <v>23.2</v>
      </c>
      <c r="I1237" s="21">
        <v>18</v>
      </c>
    </row>
    <row r="1238" spans="1:9" ht="14" x14ac:dyDescent="0.15">
      <c r="A1238" s="14" t="s">
        <v>2433</v>
      </c>
      <c r="B1238" s="15">
        <v>1</v>
      </c>
      <c r="C1238" s="16" t="s">
        <v>4783</v>
      </c>
      <c r="D1238" s="17" t="str">
        <f t="shared" si="134"/>
        <v>5oz</v>
      </c>
      <c r="E1238" s="18" t="s">
        <v>6</v>
      </c>
      <c r="F1238" s="19">
        <v>9.1999999999999993</v>
      </c>
      <c r="G1238" s="19">
        <f t="shared" si="135"/>
        <v>3.9099999999999997</v>
      </c>
      <c r="H1238" s="1">
        <f t="shared" si="136"/>
        <v>9.1999999999999993</v>
      </c>
      <c r="I1238" s="21">
        <v>6</v>
      </c>
    </row>
    <row r="1239" spans="1:9" ht="14" x14ac:dyDescent="0.15">
      <c r="A1239" s="14" t="s">
        <v>2437</v>
      </c>
      <c r="B1239" s="15">
        <v>1</v>
      </c>
      <c r="C1239" s="16" t="s">
        <v>4787</v>
      </c>
      <c r="D1239" s="17" t="str">
        <f t="shared" si="134"/>
        <v>1lb</v>
      </c>
      <c r="E1239" s="18" t="s">
        <v>6</v>
      </c>
      <c r="F1239" s="19">
        <v>23.2</v>
      </c>
      <c r="G1239" s="19">
        <f t="shared" si="135"/>
        <v>9.86</v>
      </c>
      <c r="H1239" s="1">
        <f t="shared" si="136"/>
        <v>23.2</v>
      </c>
      <c r="I1239" s="21">
        <v>18</v>
      </c>
    </row>
    <row r="1240" spans="1:9" ht="14" x14ac:dyDescent="0.15">
      <c r="A1240" s="14" t="s">
        <v>2434</v>
      </c>
      <c r="B1240" s="15">
        <v>1</v>
      </c>
      <c r="C1240" s="16" t="s">
        <v>4784</v>
      </c>
      <c r="D1240" s="17" t="str">
        <f t="shared" si="134"/>
        <v>5oz</v>
      </c>
      <c r="E1240" s="18" t="s">
        <v>6</v>
      </c>
      <c r="F1240" s="19">
        <v>10.85</v>
      </c>
      <c r="G1240" s="19">
        <f t="shared" si="135"/>
        <v>4.6112500000000001</v>
      </c>
      <c r="H1240" s="1">
        <f t="shared" si="136"/>
        <v>10.85</v>
      </c>
      <c r="I1240" s="21">
        <v>6</v>
      </c>
    </row>
    <row r="1241" spans="1:9" ht="14" x14ac:dyDescent="0.15">
      <c r="A1241" s="14" t="s">
        <v>2438</v>
      </c>
      <c r="B1241" s="15">
        <v>1</v>
      </c>
      <c r="C1241" s="16" t="s">
        <v>4788</v>
      </c>
      <c r="D1241" s="17" t="str">
        <f t="shared" si="134"/>
        <v>1lb</v>
      </c>
      <c r="E1241" s="18" t="s">
        <v>6</v>
      </c>
      <c r="F1241" s="19">
        <v>28.45</v>
      </c>
      <c r="G1241" s="19">
        <f t="shared" si="135"/>
        <v>12.091249999999999</v>
      </c>
      <c r="H1241" s="1">
        <f t="shared" si="136"/>
        <v>28.45</v>
      </c>
      <c r="I1241" s="21">
        <v>18</v>
      </c>
    </row>
    <row r="1242" spans="1:9" ht="14" x14ac:dyDescent="0.15">
      <c r="A1242" s="14" t="s">
        <v>400</v>
      </c>
      <c r="B1242" s="15">
        <v>1</v>
      </c>
      <c r="C1242" s="16" t="s">
        <v>3490</v>
      </c>
      <c r="D1242" s="17" t="str">
        <f t="shared" si="134"/>
        <v>10X10</v>
      </c>
      <c r="E1242" s="18" t="s">
        <v>6</v>
      </c>
      <c r="F1242" s="19">
        <v>19.5</v>
      </c>
      <c r="G1242" s="19">
        <f t="shared" si="135"/>
        <v>8.2874999999999996</v>
      </c>
      <c r="H1242" s="1">
        <f t="shared" si="136"/>
        <v>19.5</v>
      </c>
      <c r="I1242" s="21">
        <v>18</v>
      </c>
    </row>
    <row r="1243" spans="1:9" ht="14" x14ac:dyDescent="0.15">
      <c r="A1243" s="133" t="s">
        <v>401</v>
      </c>
      <c r="B1243" s="15">
        <v>1</v>
      </c>
      <c r="C1243" s="16" t="s">
        <v>3490</v>
      </c>
      <c r="D1243" s="17" t="str">
        <f t="shared" si="134"/>
        <v>FULL</v>
      </c>
      <c r="E1243" s="18" t="s">
        <v>6</v>
      </c>
      <c r="F1243" s="19">
        <v>112.65</v>
      </c>
      <c r="G1243" s="19">
        <f t="shared" si="135"/>
        <v>47.876249999999999</v>
      </c>
      <c r="H1243" s="1">
        <f t="shared" si="136"/>
        <v>112.65</v>
      </c>
      <c r="I1243" s="26">
        <v>128</v>
      </c>
    </row>
    <row r="1244" spans="1:9" ht="14" x14ac:dyDescent="0.15">
      <c r="A1244" s="14" t="s">
        <v>402</v>
      </c>
      <c r="B1244" s="15">
        <v>1</v>
      </c>
      <c r="C1244" s="16" t="s">
        <v>3490</v>
      </c>
      <c r="D1244" s="17" t="str">
        <f t="shared" si="134"/>
        <v>17x20</v>
      </c>
      <c r="E1244" s="18" t="s">
        <v>6</v>
      </c>
      <c r="F1244" s="19">
        <v>57.9</v>
      </c>
      <c r="G1244" s="19">
        <f t="shared" si="135"/>
        <v>24.607499999999998</v>
      </c>
      <c r="H1244" s="1">
        <f t="shared" si="136"/>
        <v>57.9</v>
      </c>
      <c r="I1244" s="21">
        <v>64</v>
      </c>
    </row>
    <row r="1245" spans="1:9" ht="14" x14ac:dyDescent="0.15">
      <c r="A1245" s="14" t="s">
        <v>403</v>
      </c>
      <c r="B1245" s="15">
        <v>1</v>
      </c>
      <c r="C1245" s="16" t="s">
        <v>3491</v>
      </c>
      <c r="D1245" s="17" t="str">
        <f t="shared" si="134"/>
        <v>10X10</v>
      </c>
      <c r="E1245" s="18" t="s">
        <v>6</v>
      </c>
      <c r="F1245" s="19">
        <v>26.55</v>
      </c>
      <c r="G1245" s="19">
        <f t="shared" si="135"/>
        <v>11.28375</v>
      </c>
      <c r="H1245" s="1">
        <f t="shared" si="136"/>
        <v>26.55</v>
      </c>
      <c r="I1245" s="21">
        <v>12</v>
      </c>
    </row>
    <row r="1246" spans="1:9" ht="14" x14ac:dyDescent="0.15">
      <c r="A1246" s="14" t="s">
        <v>404</v>
      </c>
      <c r="B1246" s="15">
        <v>1</v>
      </c>
      <c r="C1246" s="16" t="s">
        <v>3491</v>
      </c>
      <c r="D1246" s="17" t="str">
        <f t="shared" si="134"/>
        <v>17x20</v>
      </c>
      <c r="E1246" s="18" t="s">
        <v>6</v>
      </c>
      <c r="F1246" s="19">
        <v>67.900000000000006</v>
      </c>
      <c r="G1246" s="19">
        <f t="shared" si="135"/>
        <v>28.857500000000002</v>
      </c>
      <c r="H1246" s="1">
        <f t="shared" si="136"/>
        <v>67.900000000000006</v>
      </c>
      <c r="I1246" s="21">
        <v>44</v>
      </c>
    </row>
    <row r="1247" spans="1:9" ht="14" x14ac:dyDescent="0.15">
      <c r="A1247" s="14" t="s">
        <v>1542</v>
      </c>
      <c r="B1247" s="15">
        <v>1</v>
      </c>
      <c r="C1247" s="16" t="s">
        <v>3958</v>
      </c>
      <c r="D1247" s="17" t="str">
        <f t="shared" si="134"/>
        <v>Tube</v>
      </c>
      <c r="E1247" s="18" t="s">
        <v>5700</v>
      </c>
      <c r="F1247" s="19">
        <v>31.05</v>
      </c>
      <c r="G1247" s="19">
        <f t="shared" si="135"/>
        <v>13.196249999999999</v>
      </c>
      <c r="H1247" s="1">
        <f t="shared" si="136"/>
        <v>31.05</v>
      </c>
      <c r="I1247" s="21">
        <v>4</v>
      </c>
    </row>
    <row r="1248" spans="1:9" ht="14" x14ac:dyDescent="0.15">
      <c r="A1248" s="14" t="s">
        <v>1543</v>
      </c>
      <c r="B1248" s="15">
        <v>1</v>
      </c>
      <c r="C1248" s="16" t="s">
        <v>3959</v>
      </c>
      <c r="D1248" s="17" t="str">
        <f t="shared" si="134"/>
        <v>Tube</v>
      </c>
      <c r="E1248" s="18" t="s">
        <v>5700</v>
      </c>
      <c r="F1248" s="19">
        <v>31.05</v>
      </c>
      <c r="G1248" s="19">
        <f t="shared" si="135"/>
        <v>13.196249999999999</v>
      </c>
      <c r="H1248" s="1">
        <f t="shared" si="136"/>
        <v>31.05</v>
      </c>
      <c r="I1248" s="21">
        <v>4</v>
      </c>
    </row>
    <row r="1249" spans="1:9" ht="14" x14ac:dyDescent="0.15">
      <c r="A1249" s="14" t="s">
        <v>1682</v>
      </c>
      <c r="B1249" s="15">
        <v>1</v>
      </c>
      <c r="C1249" s="16" t="s">
        <v>6830</v>
      </c>
      <c r="D1249" s="17" t="str">
        <f t="shared" si="134"/>
        <v>1lb</v>
      </c>
      <c r="E1249" s="18" t="s">
        <v>5703</v>
      </c>
      <c r="F1249" s="19">
        <v>43.35</v>
      </c>
      <c r="G1249" s="19">
        <f t="shared" si="135"/>
        <v>18.423750000000002</v>
      </c>
      <c r="H1249" s="1">
        <f t="shared" si="136"/>
        <v>43.35</v>
      </c>
      <c r="I1249" s="21">
        <v>18</v>
      </c>
    </row>
    <row r="1250" spans="1:9" ht="14" x14ac:dyDescent="0.15">
      <c r="A1250" s="14" t="s">
        <v>6786</v>
      </c>
      <c r="B1250" s="15">
        <v>1</v>
      </c>
      <c r="C1250" s="16" t="s">
        <v>4753</v>
      </c>
      <c r="D1250" s="17" t="str">
        <f t="shared" si="134"/>
        <v>5lb</v>
      </c>
      <c r="E1250" s="18" t="s">
        <v>5699</v>
      </c>
      <c r="F1250" s="19">
        <v>162.1</v>
      </c>
      <c r="G1250" s="19">
        <f t="shared" si="135"/>
        <v>68.892499999999998</v>
      </c>
      <c r="H1250" s="1">
        <f t="shared" si="136"/>
        <v>162.1</v>
      </c>
      <c r="I1250" s="21">
        <v>84</v>
      </c>
    </row>
    <row r="1251" spans="1:9" ht="14" x14ac:dyDescent="0.15">
      <c r="A1251" s="14" t="s">
        <v>6787</v>
      </c>
      <c r="B1251" s="15">
        <v>1</v>
      </c>
      <c r="C1251" s="16" t="s">
        <v>4754</v>
      </c>
      <c r="D1251" s="17" t="str">
        <f t="shared" si="134"/>
        <v>5lb</v>
      </c>
      <c r="E1251" s="18" t="s">
        <v>5699</v>
      </c>
      <c r="F1251" s="19">
        <v>162.1</v>
      </c>
      <c r="G1251" s="19">
        <f t="shared" si="135"/>
        <v>68.892499999999998</v>
      </c>
      <c r="H1251" s="1">
        <f t="shared" si="136"/>
        <v>162.1</v>
      </c>
      <c r="I1251" s="21">
        <v>84</v>
      </c>
    </row>
    <row r="1252" spans="1:9" ht="14" x14ac:dyDescent="0.15">
      <c r="A1252" s="14" t="s">
        <v>6788</v>
      </c>
      <c r="B1252" s="15">
        <v>1</v>
      </c>
      <c r="C1252" s="16" t="s">
        <v>4755</v>
      </c>
      <c r="D1252" s="17" t="str">
        <f t="shared" si="134"/>
        <v>5lb</v>
      </c>
      <c r="E1252" s="18" t="s">
        <v>5699</v>
      </c>
      <c r="F1252" s="19">
        <v>162.1</v>
      </c>
      <c r="G1252" s="19">
        <f t="shared" si="135"/>
        <v>68.892499999999998</v>
      </c>
      <c r="H1252" s="1">
        <f t="shared" si="136"/>
        <v>162.1</v>
      </c>
      <c r="I1252" s="21">
        <v>84</v>
      </c>
    </row>
    <row r="1253" spans="1:9" ht="14" x14ac:dyDescent="0.15">
      <c r="A1253" s="14" t="s">
        <v>6789</v>
      </c>
      <c r="B1253" s="15">
        <v>1</v>
      </c>
      <c r="C1253" s="16" t="s">
        <v>4756</v>
      </c>
      <c r="D1253" s="17" t="str">
        <f t="shared" si="134"/>
        <v>5lb</v>
      </c>
      <c r="E1253" s="18" t="s">
        <v>5699</v>
      </c>
      <c r="F1253" s="19">
        <v>188.35</v>
      </c>
      <c r="G1253" s="19">
        <f t="shared" si="135"/>
        <v>80.048749999999998</v>
      </c>
      <c r="H1253" s="1">
        <f t="shared" si="136"/>
        <v>188.35</v>
      </c>
      <c r="I1253" s="21">
        <v>84</v>
      </c>
    </row>
    <row r="1254" spans="1:9" ht="14" x14ac:dyDescent="0.15">
      <c r="A1254" s="14" t="s">
        <v>6790</v>
      </c>
      <c r="B1254" s="15">
        <v>1</v>
      </c>
      <c r="C1254" s="16" t="s">
        <v>4765</v>
      </c>
      <c r="D1254" s="17" t="str">
        <f t="shared" si="134"/>
        <v>5lb</v>
      </c>
      <c r="E1254" s="18" t="s">
        <v>5699</v>
      </c>
      <c r="F1254" s="19">
        <v>162.1</v>
      </c>
      <c r="G1254" s="19">
        <f t="shared" si="135"/>
        <v>68.892499999999998</v>
      </c>
      <c r="H1254" s="1">
        <f t="shared" si="136"/>
        <v>162.1</v>
      </c>
      <c r="I1254" s="21">
        <v>84</v>
      </c>
    </row>
    <row r="1255" spans="1:9" ht="14" x14ac:dyDescent="0.15">
      <c r="A1255" s="14" t="s">
        <v>6791</v>
      </c>
      <c r="B1255" s="15">
        <v>1</v>
      </c>
      <c r="C1255" s="16" t="s">
        <v>4766</v>
      </c>
      <c r="D1255" s="17" t="str">
        <f t="shared" si="134"/>
        <v>5lb</v>
      </c>
      <c r="E1255" s="18" t="s">
        <v>5699</v>
      </c>
      <c r="F1255" s="19">
        <v>162.1</v>
      </c>
      <c r="G1255" s="19">
        <f t="shared" si="135"/>
        <v>68.892499999999998</v>
      </c>
      <c r="H1255" s="1">
        <f t="shared" si="136"/>
        <v>162.1</v>
      </c>
      <c r="I1255" s="21">
        <v>84</v>
      </c>
    </row>
    <row r="1256" spans="1:9" ht="14" x14ac:dyDescent="0.15">
      <c r="A1256" s="14" t="s">
        <v>6792</v>
      </c>
      <c r="B1256" s="15">
        <v>1</v>
      </c>
      <c r="C1256" s="16" t="s">
        <v>4767</v>
      </c>
      <c r="D1256" s="17" t="str">
        <f t="shared" ref="D1256:D1270" si="137">VLOOKUP(RIGHT(A1256,4),N:O,2,0)</f>
        <v>5lb</v>
      </c>
      <c r="E1256" s="18" t="s">
        <v>5699</v>
      </c>
      <c r="F1256" s="19">
        <v>162.1</v>
      </c>
      <c r="G1256" s="19">
        <f t="shared" ref="G1256:G1287" si="138">F1256*0.425</f>
        <v>68.892499999999998</v>
      </c>
      <c r="H1256" s="1">
        <f t="shared" ref="H1256:H1287" si="139">B1256*F1256</f>
        <v>162.1</v>
      </c>
      <c r="I1256" s="21">
        <v>84</v>
      </c>
    </row>
    <row r="1257" spans="1:9" ht="14" x14ac:dyDescent="0.15">
      <c r="A1257" s="14" t="s">
        <v>6793</v>
      </c>
      <c r="B1257" s="15">
        <v>1</v>
      </c>
      <c r="C1257" s="16" t="s">
        <v>4768</v>
      </c>
      <c r="D1257" s="17" t="str">
        <f t="shared" si="137"/>
        <v>5lb</v>
      </c>
      <c r="E1257" s="18" t="s">
        <v>5699</v>
      </c>
      <c r="F1257" s="19">
        <v>188.35</v>
      </c>
      <c r="G1257" s="19">
        <f t="shared" si="138"/>
        <v>80.048749999999998</v>
      </c>
      <c r="H1257" s="1">
        <f t="shared" si="139"/>
        <v>188.35</v>
      </c>
      <c r="I1257" s="21">
        <v>84</v>
      </c>
    </row>
    <row r="1258" spans="1:9" ht="14" x14ac:dyDescent="0.15">
      <c r="A1258" s="14" t="s">
        <v>6794</v>
      </c>
      <c r="B1258" s="15">
        <v>1</v>
      </c>
      <c r="C1258" s="16" t="s">
        <v>4777</v>
      </c>
      <c r="D1258" s="17" t="str">
        <f t="shared" si="137"/>
        <v>5lb</v>
      </c>
      <c r="E1258" s="18" t="s">
        <v>5</v>
      </c>
      <c r="F1258" s="19">
        <v>78.5</v>
      </c>
      <c r="G1258" s="19">
        <f t="shared" si="138"/>
        <v>33.362499999999997</v>
      </c>
      <c r="H1258" s="1">
        <f t="shared" si="139"/>
        <v>78.5</v>
      </c>
      <c r="I1258" s="21">
        <v>84</v>
      </c>
    </row>
    <row r="1259" spans="1:9" ht="14" x14ac:dyDescent="0.15">
      <c r="A1259" s="14" t="s">
        <v>6795</v>
      </c>
      <c r="B1259" s="15">
        <v>1</v>
      </c>
      <c r="C1259" s="16" t="s">
        <v>4778</v>
      </c>
      <c r="D1259" s="17" t="str">
        <f t="shared" si="137"/>
        <v>5lb</v>
      </c>
      <c r="E1259" s="18" t="s">
        <v>5</v>
      </c>
      <c r="F1259" s="19">
        <v>78.5</v>
      </c>
      <c r="G1259" s="19">
        <f t="shared" si="138"/>
        <v>33.362499999999997</v>
      </c>
      <c r="H1259" s="1">
        <f t="shared" si="139"/>
        <v>78.5</v>
      </c>
      <c r="I1259" s="21">
        <v>84</v>
      </c>
    </row>
    <row r="1260" spans="1:9" ht="14" x14ac:dyDescent="0.15">
      <c r="A1260" s="14" t="s">
        <v>6796</v>
      </c>
      <c r="B1260" s="15">
        <v>1</v>
      </c>
      <c r="C1260" s="16" t="s">
        <v>4779</v>
      </c>
      <c r="D1260" s="17" t="str">
        <f t="shared" si="137"/>
        <v>5lb</v>
      </c>
      <c r="E1260" s="18" t="s">
        <v>5</v>
      </c>
      <c r="F1260" s="19">
        <v>78.5</v>
      </c>
      <c r="G1260" s="19">
        <f t="shared" si="138"/>
        <v>33.362499999999997</v>
      </c>
      <c r="H1260" s="1">
        <f t="shared" si="139"/>
        <v>78.5</v>
      </c>
      <c r="I1260" s="21">
        <v>84</v>
      </c>
    </row>
    <row r="1261" spans="1:9" ht="14" x14ac:dyDescent="0.15">
      <c r="A1261" s="14" t="s">
        <v>6797</v>
      </c>
      <c r="B1261" s="15">
        <v>1</v>
      </c>
      <c r="C1261" s="16" t="s">
        <v>4780</v>
      </c>
      <c r="D1261" s="17" t="str">
        <f t="shared" si="137"/>
        <v>5lb</v>
      </c>
      <c r="E1261" s="18" t="s">
        <v>5</v>
      </c>
      <c r="F1261" s="19">
        <v>104.8</v>
      </c>
      <c r="G1261" s="19">
        <f t="shared" si="138"/>
        <v>44.54</v>
      </c>
      <c r="H1261" s="1">
        <f t="shared" si="139"/>
        <v>104.8</v>
      </c>
      <c r="I1261" s="21">
        <v>84</v>
      </c>
    </row>
    <row r="1262" spans="1:9" ht="14" x14ac:dyDescent="0.15">
      <c r="A1262" s="14" t="s">
        <v>6798</v>
      </c>
      <c r="B1262" s="15">
        <v>1</v>
      </c>
      <c r="C1262" s="16" t="s">
        <v>4789</v>
      </c>
      <c r="D1262" s="17" t="str">
        <f t="shared" si="137"/>
        <v>5lb</v>
      </c>
      <c r="E1262" s="18" t="s">
        <v>6</v>
      </c>
      <c r="F1262" s="19">
        <v>86.85</v>
      </c>
      <c r="G1262" s="19">
        <f t="shared" si="138"/>
        <v>36.911249999999995</v>
      </c>
      <c r="H1262" s="1">
        <f t="shared" si="139"/>
        <v>86.85</v>
      </c>
      <c r="I1262" s="21">
        <v>84</v>
      </c>
    </row>
    <row r="1263" spans="1:9" ht="14" x14ac:dyDescent="0.15">
      <c r="A1263" s="14" t="s">
        <v>6799</v>
      </c>
      <c r="B1263" s="15">
        <v>1</v>
      </c>
      <c r="C1263" s="16" t="s">
        <v>4790</v>
      </c>
      <c r="D1263" s="17" t="str">
        <f t="shared" si="137"/>
        <v>5lb</v>
      </c>
      <c r="E1263" s="18" t="s">
        <v>6</v>
      </c>
      <c r="F1263" s="19">
        <v>86.85</v>
      </c>
      <c r="G1263" s="19">
        <f t="shared" si="138"/>
        <v>36.911249999999995</v>
      </c>
      <c r="H1263" s="1">
        <f t="shared" si="139"/>
        <v>86.85</v>
      </c>
      <c r="I1263" s="21">
        <v>84</v>
      </c>
    </row>
    <row r="1264" spans="1:9" ht="14" x14ac:dyDescent="0.15">
      <c r="A1264" s="14" t="s">
        <v>6800</v>
      </c>
      <c r="B1264" s="15">
        <v>1</v>
      </c>
      <c r="C1264" s="16" t="s">
        <v>4791</v>
      </c>
      <c r="D1264" s="17" t="str">
        <f t="shared" si="137"/>
        <v>5lb</v>
      </c>
      <c r="E1264" s="18" t="s">
        <v>6</v>
      </c>
      <c r="F1264" s="19">
        <v>86.85</v>
      </c>
      <c r="G1264" s="19">
        <f t="shared" si="138"/>
        <v>36.911249999999995</v>
      </c>
      <c r="H1264" s="1">
        <f t="shared" si="139"/>
        <v>86.85</v>
      </c>
      <c r="I1264" s="21">
        <v>84</v>
      </c>
    </row>
    <row r="1265" spans="1:9" ht="14" x14ac:dyDescent="0.15">
      <c r="A1265" s="14" t="s">
        <v>6801</v>
      </c>
      <c r="B1265" s="15">
        <v>1</v>
      </c>
      <c r="C1265" s="16" t="s">
        <v>4792</v>
      </c>
      <c r="D1265" s="17" t="str">
        <f t="shared" si="137"/>
        <v>5lb</v>
      </c>
      <c r="E1265" s="18" t="s">
        <v>6</v>
      </c>
      <c r="F1265" s="19">
        <v>113.15</v>
      </c>
      <c r="G1265" s="19">
        <f t="shared" si="138"/>
        <v>48.088750000000005</v>
      </c>
      <c r="H1265" s="1">
        <f t="shared" si="139"/>
        <v>113.15</v>
      </c>
      <c r="I1265" s="21">
        <v>84</v>
      </c>
    </row>
    <row r="1266" spans="1:9" ht="14" x14ac:dyDescent="0.15">
      <c r="A1266" s="14" t="s">
        <v>6824</v>
      </c>
      <c r="B1266" s="15">
        <v>1</v>
      </c>
      <c r="C1266" s="16" t="s">
        <v>4761</v>
      </c>
      <c r="D1266" s="17" t="str">
        <f t="shared" si="137"/>
        <v>1lb</v>
      </c>
      <c r="E1266" s="18" t="s">
        <v>5699</v>
      </c>
      <c r="F1266" s="19">
        <v>38.25</v>
      </c>
      <c r="G1266" s="19">
        <f t="shared" si="138"/>
        <v>16.256249999999998</v>
      </c>
      <c r="H1266" s="1">
        <f t="shared" si="139"/>
        <v>38.25</v>
      </c>
      <c r="I1266" s="21">
        <v>18</v>
      </c>
    </row>
    <row r="1267" spans="1:9" ht="14" x14ac:dyDescent="0.15">
      <c r="A1267" s="14" t="s">
        <v>6825</v>
      </c>
      <c r="B1267" s="15">
        <v>1</v>
      </c>
      <c r="C1267" s="16" t="s">
        <v>4762</v>
      </c>
      <c r="D1267" s="17" t="str">
        <f t="shared" si="137"/>
        <v>1lb</v>
      </c>
      <c r="E1267" s="18" t="s">
        <v>5699</v>
      </c>
      <c r="F1267" s="19">
        <v>38.25</v>
      </c>
      <c r="G1267" s="19">
        <f t="shared" si="138"/>
        <v>16.256249999999998</v>
      </c>
      <c r="H1267" s="1">
        <f t="shared" si="139"/>
        <v>38.25</v>
      </c>
      <c r="I1267" s="21">
        <v>18</v>
      </c>
    </row>
    <row r="1268" spans="1:9" ht="14" x14ac:dyDescent="0.15">
      <c r="A1268" s="14" t="s">
        <v>6826</v>
      </c>
      <c r="B1268" s="15">
        <v>1</v>
      </c>
      <c r="C1268" s="16" t="s">
        <v>4763</v>
      </c>
      <c r="D1268" s="17" t="str">
        <f t="shared" si="137"/>
        <v>1lb</v>
      </c>
      <c r="E1268" s="18" t="s">
        <v>5699</v>
      </c>
      <c r="F1268" s="19">
        <v>38.25</v>
      </c>
      <c r="G1268" s="19">
        <f t="shared" si="138"/>
        <v>16.256249999999998</v>
      </c>
      <c r="H1268" s="1">
        <f t="shared" si="139"/>
        <v>38.25</v>
      </c>
      <c r="I1268" s="21">
        <v>18</v>
      </c>
    </row>
    <row r="1269" spans="1:9" ht="14" x14ac:dyDescent="0.15">
      <c r="A1269" s="14" t="s">
        <v>6827</v>
      </c>
      <c r="B1269" s="15">
        <v>1</v>
      </c>
      <c r="C1269" s="16" t="s">
        <v>4764</v>
      </c>
      <c r="D1269" s="17" t="str">
        <f t="shared" si="137"/>
        <v>1lb</v>
      </c>
      <c r="E1269" s="18" t="s">
        <v>5699</v>
      </c>
      <c r="F1269" s="19">
        <v>43.5</v>
      </c>
      <c r="G1269" s="19">
        <f t="shared" si="138"/>
        <v>18.487500000000001</v>
      </c>
      <c r="H1269" s="1">
        <f t="shared" si="139"/>
        <v>43.5</v>
      </c>
      <c r="I1269" s="21">
        <v>18</v>
      </c>
    </row>
    <row r="1270" spans="1:9" ht="14" x14ac:dyDescent="0.15">
      <c r="A1270" s="14" t="s">
        <v>6828</v>
      </c>
      <c r="B1270" s="15">
        <v>1</v>
      </c>
      <c r="C1270" s="16" t="s">
        <v>6829</v>
      </c>
      <c r="D1270" s="17" t="str">
        <f t="shared" si="137"/>
        <v>1lb</v>
      </c>
      <c r="E1270" s="18" t="s">
        <v>5706</v>
      </c>
      <c r="F1270" s="19">
        <v>50.7</v>
      </c>
      <c r="G1270" s="19">
        <f t="shared" si="138"/>
        <v>21.547499999999999</v>
      </c>
      <c r="H1270" s="1">
        <f t="shared" si="139"/>
        <v>50.7</v>
      </c>
      <c r="I1270" s="21">
        <v>18</v>
      </c>
    </row>
    <row r="1271" spans="1:9" x14ac:dyDescent="0.15">
      <c r="A1271" s="22" t="s">
        <v>6110</v>
      </c>
      <c r="B1271" s="33">
        <v>1</v>
      </c>
      <c r="C1271" s="16" t="s">
        <v>6111</v>
      </c>
      <c r="D1271" s="118" t="s">
        <v>15</v>
      </c>
      <c r="E1271" s="18"/>
      <c r="F1271" s="19">
        <v>19.5</v>
      </c>
      <c r="G1271" s="19">
        <f t="shared" si="138"/>
        <v>8.2874999999999996</v>
      </c>
      <c r="H1271" s="1">
        <f t="shared" si="139"/>
        <v>19.5</v>
      </c>
      <c r="I1271" s="18">
        <v>18</v>
      </c>
    </row>
    <row r="1272" spans="1:9" x14ac:dyDescent="0.15">
      <c r="A1272" s="22" t="s">
        <v>6112</v>
      </c>
      <c r="B1272" s="33">
        <v>1</v>
      </c>
      <c r="C1272" s="16" t="s">
        <v>6111</v>
      </c>
      <c r="D1272" s="118" t="s">
        <v>5819</v>
      </c>
      <c r="E1272" s="18"/>
      <c r="F1272" s="19">
        <v>57.9</v>
      </c>
      <c r="G1272" s="19">
        <f t="shared" si="138"/>
        <v>24.607499999999998</v>
      </c>
      <c r="H1272" s="1">
        <f t="shared" si="139"/>
        <v>57.9</v>
      </c>
      <c r="I1272" s="18">
        <v>64</v>
      </c>
    </row>
    <row r="1273" spans="1:9" x14ac:dyDescent="0.15">
      <c r="A1273" s="22" t="s">
        <v>6296</v>
      </c>
      <c r="B1273" s="33">
        <v>1</v>
      </c>
      <c r="C1273" s="16" t="s">
        <v>6298</v>
      </c>
      <c r="D1273" s="118" t="s">
        <v>15</v>
      </c>
      <c r="E1273" s="18"/>
      <c r="F1273" s="19">
        <v>17.05</v>
      </c>
      <c r="G1273" s="19">
        <f t="shared" si="138"/>
        <v>7.2462499999999999</v>
      </c>
      <c r="H1273" s="1">
        <f t="shared" si="139"/>
        <v>17.05</v>
      </c>
      <c r="I1273" s="18">
        <v>18</v>
      </c>
    </row>
    <row r="1274" spans="1:9" x14ac:dyDescent="0.15">
      <c r="A1274" s="22" t="s">
        <v>6297</v>
      </c>
      <c r="B1274" s="33">
        <v>1</v>
      </c>
      <c r="C1274" s="16" t="s">
        <v>6298</v>
      </c>
      <c r="D1274" s="118" t="s">
        <v>5819</v>
      </c>
      <c r="E1274" s="18"/>
      <c r="F1274" s="19">
        <v>50.65</v>
      </c>
      <c r="G1274" s="19">
        <f t="shared" si="138"/>
        <v>21.526249999999997</v>
      </c>
      <c r="H1274" s="1">
        <f t="shared" si="139"/>
        <v>50.65</v>
      </c>
      <c r="I1274" s="18">
        <v>64</v>
      </c>
    </row>
    <row r="1275" spans="1:9" ht="14" x14ac:dyDescent="0.15">
      <c r="A1275" s="14" t="s">
        <v>2439</v>
      </c>
      <c r="B1275" s="15">
        <v>1</v>
      </c>
      <c r="C1275" s="16" t="s">
        <v>4793</v>
      </c>
      <c r="D1275" s="17" t="str">
        <f t="shared" ref="D1275:D1305" si="140">VLOOKUP(RIGHT(A1275,4),N:O,2,0)</f>
        <v>5oz</v>
      </c>
      <c r="E1275" s="18" t="s">
        <v>5697</v>
      </c>
      <c r="F1275" s="19">
        <v>9.8000000000000007</v>
      </c>
      <c r="G1275" s="19">
        <f t="shared" si="138"/>
        <v>4.165</v>
      </c>
      <c r="H1275" s="1">
        <f t="shared" si="139"/>
        <v>9.8000000000000007</v>
      </c>
      <c r="I1275" s="21">
        <v>6</v>
      </c>
    </row>
    <row r="1276" spans="1:9" ht="14" x14ac:dyDescent="0.15">
      <c r="A1276" s="22" t="s">
        <v>2443</v>
      </c>
      <c r="B1276" s="15">
        <v>1</v>
      </c>
      <c r="C1276" s="16" t="s">
        <v>4797</v>
      </c>
      <c r="D1276" s="17" t="str">
        <f t="shared" si="140"/>
        <v>1lb</v>
      </c>
      <c r="E1276" s="18" t="s">
        <v>5697</v>
      </c>
      <c r="F1276" s="19">
        <v>25.05</v>
      </c>
      <c r="G1276" s="19">
        <f t="shared" si="138"/>
        <v>10.64625</v>
      </c>
      <c r="H1276" s="1">
        <f t="shared" si="139"/>
        <v>25.05</v>
      </c>
      <c r="I1276" s="21">
        <v>18</v>
      </c>
    </row>
    <row r="1277" spans="1:9" ht="14" x14ac:dyDescent="0.15">
      <c r="A1277" s="14" t="s">
        <v>2447</v>
      </c>
      <c r="B1277" s="15">
        <v>1</v>
      </c>
      <c r="C1277" s="16" t="s">
        <v>4801</v>
      </c>
      <c r="D1277" s="17" t="str">
        <f t="shared" si="140"/>
        <v>5lb</v>
      </c>
      <c r="E1277" s="18" t="s">
        <v>5697</v>
      </c>
      <c r="F1277" s="19">
        <v>96.25</v>
      </c>
      <c r="G1277" s="19">
        <f t="shared" si="138"/>
        <v>40.90625</v>
      </c>
      <c r="H1277" s="1">
        <f t="shared" si="139"/>
        <v>96.25</v>
      </c>
      <c r="I1277" s="21">
        <v>84</v>
      </c>
    </row>
    <row r="1278" spans="1:9" ht="14" x14ac:dyDescent="0.15">
      <c r="A1278" s="14" t="s">
        <v>2440</v>
      </c>
      <c r="B1278" s="15">
        <v>1</v>
      </c>
      <c r="C1278" s="16" t="s">
        <v>4794</v>
      </c>
      <c r="D1278" s="17" t="str">
        <f t="shared" si="140"/>
        <v>5oz</v>
      </c>
      <c r="E1278" s="18" t="s">
        <v>5697</v>
      </c>
      <c r="F1278" s="19">
        <v>9.8000000000000007</v>
      </c>
      <c r="G1278" s="19">
        <f t="shared" si="138"/>
        <v>4.165</v>
      </c>
      <c r="H1278" s="1">
        <f t="shared" si="139"/>
        <v>9.8000000000000007</v>
      </c>
      <c r="I1278" s="21">
        <v>6</v>
      </c>
    </row>
    <row r="1279" spans="1:9" ht="14" x14ac:dyDescent="0.15">
      <c r="A1279" s="14" t="s">
        <v>2444</v>
      </c>
      <c r="B1279" s="15">
        <v>1</v>
      </c>
      <c r="C1279" s="16" t="s">
        <v>4798</v>
      </c>
      <c r="D1279" s="17" t="str">
        <f t="shared" si="140"/>
        <v>1lb</v>
      </c>
      <c r="E1279" s="18" t="s">
        <v>5697</v>
      </c>
      <c r="F1279" s="19">
        <v>25.05</v>
      </c>
      <c r="G1279" s="19">
        <f t="shared" si="138"/>
        <v>10.64625</v>
      </c>
      <c r="H1279" s="1">
        <f t="shared" si="139"/>
        <v>25.05</v>
      </c>
      <c r="I1279" s="21">
        <v>18</v>
      </c>
    </row>
    <row r="1280" spans="1:9" ht="14" x14ac:dyDescent="0.15">
      <c r="A1280" s="14" t="s">
        <v>2448</v>
      </c>
      <c r="B1280" s="15">
        <v>1</v>
      </c>
      <c r="C1280" s="16" t="s">
        <v>4802</v>
      </c>
      <c r="D1280" s="17" t="str">
        <f t="shared" si="140"/>
        <v>5lb</v>
      </c>
      <c r="E1280" s="18" t="s">
        <v>5697</v>
      </c>
      <c r="F1280" s="19">
        <v>96.25</v>
      </c>
      <c r="G1280" s="19">
        <f t="shared" si="138"/>
        <v>40.90625</v>
      </c>
      <c r="H1280" s="1">
        <f t="shared" si="139"/>
        <v>96.25</v>
      </c>
      <c r="I1280" s="21">
        <v>84</v>
      </c>
    </row>
    <row r="1281" spans="1:9" ht="14" x14ac:dyDescent="0.15">
      <c r="A1281" s="14" t="s">
        <v>2441</v>
      </c>
      <c r="B1281" s="15">
        <v>1</v>
      </c>
      <c r="C1281" s="16" t="s">
        <v>4795</v>
      </c>
      <c r="D1281" s="17" t="str">
        <f t="shared" si="140"/>
        <v>5oz</v>
      </c>
      <c r="E1281" s="18" t="s">
        <v>5697</v>
      </c>
      <c r="F1281" s="19">
        <v>9.8000000000000007</v>
      </c>
      <c r="G1281" s="19">
        <f t="shared" si="138"/>
        <v>4.165</v>
      </c>
      <c r="H1281" s="1">
        <f t="shared" si="139"/>
        <v>9.8000000000000007</v>
      </c>
      <c r="I1281" s="21">
        <v>6</v>
      </c>
    </row>
    <row r="1282" spans="1:9" ht="14" x14ac:dyDescent="0.15">
      <c r="A1282" s="14" t="s">
        <v>2445</v>
      </c>
      <c r="B1282" s="15">
        <v>1</v>
      </c>
      <c r="C1282" s="16" t="s">
        <v>4799</v>
      </c>
      <c r="D1282" s="17" t="str">
        <f t="shared" si="140"/>
        <v>1lb</v>
      </c>
      <c r="E1282" s="18" t="s">
        <v>5697</v>
      </c>
      <c r="F1282" s="19">
        <v>25.05</v>
      </c>
      <c r="G1282" s="19">
        <f t="shared" si="138"/>
        <v>10.64625</v>
      </c>
      <c r="H1282" s="1">
        <f t="shared" si="139"/>
        <v>25.05</v>
      </c>
      <c r="I1282" s="21">
        <v>18</v>
      </c>
    </row>
    <row r="1283" spans="1:9" ht="14" x14ac:dyDescent="0.15">
      <c r="A1283" s="14" t="s">
        <v>2449</v>
      </c>
      <c r="B1283" s="15">
        <v>1</v>
      </c>
      <c r="C1283" s="16" t="s">
        <v>4803</v>
      </c>
      <c r="D1283" s="17" t="str">
        <f t="shared" si="140"/>
        <v>5lb</v>
      </c>
      <c r="E1283" s="18" t="s">
        <v>5697</v>
      </c>
      <c r="F1283" s="19">
        <v>96.25</v>
      </c>
      <c r="G1283" s="19">
        <f t="shared" si="138"/>
        <v>40.90625</v>
      </c>
      <c r="H1283" s="1">
        <f t="shared" si="139"/>
        <v>96.25</v>
      </c>
      <c r="I1283" s="21">
        <v>84</v>
      </c>
    </row>
    <row r="1284" spans="1:9" ht="14" x14ac:dyDescent="0.15">
      <c r="A1284" s="14" t="s">
        <v>2442</v>
      </c>
      <c r="B1284" s="15">
        <v>1</v>
      </c>
      <c r="C1284" s="16" t="s">
        <v>4796</v>
      </c>
      <c r="D1284" s="17" t="str">
        <f t="shared" si="140"/>
        <v>5oz</v>
      </c>
      <c r="E1284" s="18" t="s">
        <v>5697</v>
      </c>
      <c r="F1284" s="19">
        <v>11.45</v>
      </c>
      <c r="G1284" s="19">
        <f t="shared" si="138"/>
        <v>4.86625</v>
      </c>
      <c r="H1284" s="1">
        <f t="shared" si="139"/>
        <v>11.45</v>
      </c>
      <c r="I1284" s="21">
        <v>6</v>
      </c>
    </row>
    <row r="1285" spans="1:9" ht="14" x14ac:dyDescent="0.15">
      <c r="A1285" s="14" t="s">
        <v>2446</v>
      </c>
      <c r="B1285" s="15">
        <v>1</v>
      </c>
      <c r="C1285" s="16" t="s">
        <v>4800</v>
      </c>
      <c r="D1285" s="17" t="str">
        <f t="shared" si="140"/>
        <v>1lb</v>
      </c>
      <c r="E1285" s="18" t="s">
        <v>5697</v>
      </c>
      <c r="F1285" s="19">
        <v>30.3</v>
      </c>
      <c r="G1285" s="19">
        <f t="shared" si="138"/>
        <v>12.8775</v>
      </c>
      <c r="H1285" s="1">
        <f t="shared" si="139"/>
        <v>30.3</v>
      </c>
      <c r="I1285" s="21">
        <v>18</v>
      </c>
    </row>
    <row r="1286" spans="1:9" ht="14" x14ac:dyDescent="0.15">
      <c r="A1286" s="14" t="s">
        <v>2450</v>
      </c>
      <c r="B1286" s="15">
        <v>1</v>
      </c>
      <c r="C1286" s="16" t="s">
        <v>4804</v>
      </c>
      <c r="D1286" s="17" t="str">
        <f t="shared" si="140"/>
        <v>5lb</v>
      </c>
      <c r="E1286" s="18" t="s">
        <v>5697</v>
      </c>
      <c r="F1286" s="19">
        <v>122.5</v>
      </c>
      <c r="G1286" s="19">
        <f t="shared" si="138"/>
        <v>52.0625</v>
      </c>
      <c r="H1286" s="1">
        <f t="shared" si="139"/>
        <v>122.5</v>
      </c>
      <c r="I1286" s="21">
        <v>84</v>
      </c>
    </row>
    <row r="1287" spans="1:9" ht="14" x14ac:dyDescent="0.15">
      <c r="A1287" s="14" t="s">
        <v>405</v>
      </c>
      <c r="B1287" s="15">
        <v>1</v>
      </c>
      <c r="C1287" s="16" t="s">
        <v>3492</v>
      </c>
      <c r="D1287" s="17" t="str">
        <f t="shared" si="140"/>
        <v>10X10</v>
      </c>
      <c r="E1287" s="18" t="s">
        <v>5697</v>
      </c>
      <c r="F1287" s="19">
        <v>21.9</v>
      </c>
      <c r="G1287" s="19">
        <f t="shared" si="138"/>
        <v>9.3074999999999992</v>
      </c>
      <c r="H1287" s="1">
        <f t="shared" si="139"/>
        <v>21.9</v>
      </c>
      <c r="I1287" s="21">
        <v>18</v>
      </c>
    </row>
    <row r="1288" spans="1:9" ht="14" x14ac:dyDescent="0.15">
      <c r="A1288" s="14" t="s">
        <v>406</v>
      </c>
      <c r="B1288" s="15">
        <v>1</v>
      </c>
      <c r="C1288" s="16" t="s">
        <v>3492</v>
      </c>
      <c r="D1288" s="17" t="str">
        <f t="shared" si="140"/>
        <v>FULL</v>
      </c>
      <c r="E1288" s="18" t="s">
        <v>5697</v>
      </c>
      <c r="F1288" s="19">
        <v>126.3</v>
      </c>
      <c r="G1288" s="19">
        <f t="shared" ref="G1288:G1308" si="141">F1288*0.425</f>
        <v>53.677499999999995</v>
      </c>
      <c r="H1288" s="1">
        <f t="shared" ref="H1288:H1308" si="142">B1288*F1288</f>
        <v>126.3</v>
      </c>
      <c r="I1288" s="26">
        <v>128</v>
      </c>
    </row>
    <row r="1289" spans="1:9" ht="14" x14ac:dyDescent="0.15">
      <c r="A1289" s="14" t="s">
        <v>407</v>
      </c>
      <c r="B1289" s="15">
        <v>1</v>
      </c>
      <c r="C1289" s="16" t="s">
        <v>3492</v>
      </c>
      <c r="D1289" s="17" t="str">
        <f t="shared" si="140"/>
        <v>17x20</v>
      </c>
      <c r="E1289" s="18" t="s">
        <v>5697</v>
      </c>
      <c r="F1289" s="19">
        <v>64.95</v>
      </c>
      <c r="G1289" s="19">
        <f t="shared" si="141"/>
        <v>27.603750000000002</v>
      </c>
      <c r="H1289" s="1">
        <f t="shared" si="142"/>
        <v>64.95</v>
      </c>
      <c r="I1289" s="21">
        <v>64</v>
      </c>
    </row>
    <row r="1290" spans="1:9" ht="14" x14ac:dyDescent="0.15">
      <c r="A1290" s="14" t="s">
        <v>408</v>
      </c>
      <c r="B1290" s="15">
        <v>1</v>
      </c>
      <c r="C1290" s="16" t="s">
        <v>3493</v>
      </c>
      <c r="D1290" s="17" t="str">
        <f t="shared" si="140"/>
        <v>10X10</v>
      </c>
      <c r="E1290" s="18" t="s">
        <v>5697</v>
      </c>
      <c r="F1290" s="19">
        <v>26.55</v>
      </c>
      <c r="G1290" s="19">
        <f t="shared" si="141"/>
        <v>11.28375</v>
      </c>
      <c r="H1290" s="1">
        <f t="shared" si="142"/>
        <v>26.55</v>
      </c>
      <c r="I1290" s="21">
        <v>12</v>
      </c>
    </row>
    <row r="1291" spans="1:9" ht="14" x14ac:dyDescent="0.15">
      <c r="A1291" s="14" t="s">
        <v>409</v>
      </c>
      <c r="B1291" s="15">
        <v>1</v>
      </c>
      <c r="C1291" s="16" t="s">
        <v>3493</v>
      </c>
      <c r="D1291" s="17" t="str">
        <f t="shared" si="140"/>
        <v>17x20</v>
      </c>
      <c r="E1291" s="18" t="s">
        <v>5697</v>
      </c>
      <c r="F1291" s="19">
        <v>76.650000000000006</v>
      </c>
      <c r="G1291" s="19">
        <f t="shared" si="141"/>
        <v>32.576250000000002</v>
      </c>
      <c r="H1291" s="1">
        <f t="shared" si="142"/>
        <v>76.650000000000006</v>
      </c>
      <c r="I1291" s="21">
        <v>44</v>
      </c>
    </row>
    <row r="1292" spans="1:9" ht="14" x14ac:dyDescent="0.15">
      <c r="A1292" s="14" t="s">
        <v>2451</v>
      </c>
      <c r="B1292" s="15">
        <v>1</v>
      </c>
      <c r="C1292" s="16" t="s">
        <v>4805</v>
      </c>
      <c r="D1292" s="17" t="str">
        <f t="shared" si="140"/>
        <v>5oz</v>
      </c>
      <c r="E1292" s="18" t="s">
        <v>5697</v>
      </c>
      <c r="F1292" s="19">
        <v>9.8000000000000007</v>
      </c>
      <c r="G1292" s="19">
        <f t="shared" si="141"/>
        <v>4.165</v>
      </c>
      <c r="H1292" s="1">
        <f t="shared" si="142"/>
        <v>9.8000000000000007</v>
      </c>
      <c r="I1292" s="21">
        <v>6</v>
      </c>
    </row>
    <row r="1293" spans="1:9" ht="14" x14ac:dyDescent="0.15">
      <c r="A1293" s="14" t="s">
        <v>2455</v>
      </c>
      <c r="B1293" s="15">
        <v>1</v>
      </c>
      <c r="C1293" s="16" t="s">
        <v>4809</v>
      </c>
      <c r="D1293" s="17" t="str">
        <f t="shared" si="140"/>
        <v>1lb</v>
      </c>
      <c r="E1293" s="18" t="s">
        <v>5697</v>
      </c>
      <c r="F1293" s="19">
        <v>25.05</v>
      </c>
      <c r="G1293" s="19">
        <f t="shared" si="141"/>
        <v>10.64625</v>
      </c>
      <c r="H1293" s="1">
        <f t="shared" si="142"/>
        <v>25.05</v>
      </c>
      <c r="I1293" s="21">
        <v>18</v>
      </c>
    </row>
    <row r="1294" spans="1:9" ht="14" x14ac:dyDescent="0.15">
      <c r="A1294" s="14" t="s">
        <v>2459</v>
      </c>
      <c r="B1294" s="15">
        <v>1</v>
      </c>
      <c r="C1294" s="16" t="s">
        <v>4813</v>
      </c>
      <c r="D1294" s="17" t="str">
        <f t="shared" si="140"/>
        <v>5lb</v>
      </c>
      <c r="E1294" s="18" t="s">
        <v>5697</v>
      </c>
      <c r="F1294" s="19">
        <v>96.25</v>
      </c>
      <c r="G1294" s="19">
        <f t="shared" si="141"/>
        <v>40.90625</v>
      </c>
      <c r="H1294" s="1">
        <f t="shared" si="142"/>
        <v>96.25</v>
      </c>
      <c r="I1294" s="21">
        <v>84</v>
      </c>
    </row>
    <row r="1295" spans="1:9" ht="14" x14ac:dyDescent="0.15">
      <c r="A1295" s="14" t="s">
        <v>2452</v>
      </c>
      <c r="B1295" s="15">
        <v>1</v>
      </c>
      <c r="C1295" s="16" t="s">
        <v>4806</v>
      </c>
      <c r="D1295" s="17" t="str">
        <f t="shared" si="140"/>
        <v>5oz</v>
      </c>
      <c r="E1295" s="18" t="s">
        <v>5697</v>
      </c>
      <c r="F1295" s="19">
        <v>9.8000000000000007</v>
      </c>
      <c r="G1295" s="19">
        <f t="shared" si="141"/>
        <v>4.165</v>
      </c>
      <c r="H1295" s="1">
        <f t="shared" si="142"/>
        <v>9.8000000000000007</v>
      </c>
      <c r="I1295" s="21">
        <v>6</v>
      </c>
    </row>
    <row r="1296" spans="1:9" ht="14" x14ac:dyDescent="0.15">
      <c r="A1296" s="14" t="s">
        <v>2456</v>
      </c>
      <c r="B1296" s="15">
        <v>1</v>
      </c>
      <c r="C1296" s="16" t="s">
        <v>4810</v>
      </c>
      <c r="D1296" s="17" t="str">
        <f t="shared" si="140"/>
        <v>1lb</v>
      </c>
      <c r="E1296" s="18" t="s">
        <v>5697</v>
      </c>
      <c r="F1296" s="19">
        <v>25.05</v>
      </c>
      <c r="G1296" s="19">
        <f t="shared" si="141"/>
        <v>10.64625</v>
      </c>
      <c r="H1296" s="1">
        <f t="shared" si="142"/>
        <v>25.05</v>
      </c>
      <c r="I1296" s="21">
        <v>18</v>
      </c>
    </row>
    <row r="1297" spans="1:9" ht="14" x14ac:dyDescent="0.15">
      <c r="A1297" s="14" t="s">
        <v>2460</v>
      </c>
      <c r="B1297" s="15">
        <v>1</v>
      </c>
      <c r="C1297" s="16" t="s">
        <v>4814</v>
      </c>
      <c r="D1297" s="17" t="str">
        <f t="shared" si="140"/>
        <v>5lb</v>
      </c>
      <c r="E1297" s="18" t="s">
        <v>5697</v>
      </c>
      <c r="F1297" s="19">
        <v>96.25</v>
      </c>
      <c r="G1297" s="19">
        <f t="shared" si="141"/>
        <v>40.90625</v>
      </c>
      <c r="H1297" s="1">
        <f t="shared" si="142"/>
        <v>96.25</v>
      </c>
      <c r="I1297" s="21">
        <v>84</v>
      </c>
    </row>
    <row r="1298" spans="1:9" ht="14" x14ac:dyDescent="0.15">
      <c r="A1298" s="14" t="s">
        <v>2453</v>
      </c>
      <c r="B1298" s="15">
        <v>1</v>
      </c>
      <c r="C1298" s="16" t="s">
        <v>4807</v>
      </c>
      <c r="D1298" s="17" t="str">
        <f t="shared" si="140"/>
        <v>5oz</v>
      </c>
      <c r="E1298" s="18" t="s">
        <v>5697</v>
      </c>
      <c r="F1298" s="19">
        <v>9.8000000000000007</v>
      </c>
      <c r="G1298" s="19">
        <f t="shared" si="141"/>
        <v>4.165</v>
      </c>
      <c r="H1298" s="1">
        <f t="shared" si="142"/>
        <v>9.8000000000000007</v>
      </c>
      <c r="I1298" s="21">
        <v>6</v>
      </c>
    </row>
    <row r="1299" spans="1:9" ht="14" x14ac:dyDescent="0.15">
      <c r="A1299" s="14" t="s">
        <v>2457</v>
      </c>
      <c r="B1299" s="15">
        <v>1</v>
      </c>
      <c r="C1299" s="16" t="s">
        <v>4811</v>
      </c>
      <c r="D1299" s="17" t="str">
        <f t="shared" si="140"/>
        <v>1lb</v>
      </c>
      <c r="E1299" s="18" t="s">
        <v>5697</v>
      </c>
      <c r="F1299" s="19">
        <v>25.05</v>
      </c>
      <c r="G1299" s="19">
        <f t="shared" si="141"/>
        <v>10.64625</v>
      </c>
      <c r="H1299" s="1">
        <f t="shared" si="142"/>
        <v>25.05</v>
      </c>
      <c r="I1299" s="21">
        <v>18</v>
      </c>
    </row>
    <row r="1300" spans="1:9" ht="14" x14ac:dyDescent="0.15">
      <c r="A1300" s="14" t="s">
        <v>2461</v>
      </c>
      <c r="B1300" s="15">
        <v>1</v>
      </c>
      <c r="C1300" s="16" t="s">
        <v>4815</v>
      </c>
      <c r="D1300" s="17" t="str">
        <f t="shared" si="140"/>
        <v>5lb</v>
      </c>
      <c r="E1300" s="18" t="s">
        <v>5697</v>
      </c>
      <c r="F1300" s="19">
        <v>96.25</v>
      </c>
      <c r="G1300" s="19">
        <f t="shared" si="141"/>
        <v>40.90625</v>
      </c>
      <c r="H1300" s="1">
        <f t="shared" si="142"/>
        <v>96.25</v>
      </c>
      <c r="I1300" s="21">
        <v>84</v>
      </c>
    </row>
    <row r="1301" spans="1:9" ht="14" x14ac:dyDescent="0.15">
      <c r="A1301" s="14" t="s">
        <v>2454</v>
      </c>
      <c r="B1301" s="15">
        <v>1</v>
      </c>
      <c r="C1301" s="16" t="s">
        <v>4808</v>
      </c>
      <c r="D1301" s="17" t="str">
        <f t="shared" si="140"/>
        <v>5oz</v>
      </c>
      <c r="E1301" s="18" t="s">
        <v>5697</v>
      </c>
      <c r="F1301" s="19">
        <v>11.45</v>
      </c>
      <c r="G1301" s="19">
        <f t="shared" si="141"/>
        <v>4.86625</v>
      </c>
      <c r="H1301" s="1">
        <f t="shared" si="142"/>
        <v>11.45</v>
      </c>
      <c r="I1301" s="21">
        <v>6</v>
      </c>
    </row>
    <row r="1302" spans="1:9" ht="14" x14ac:dyDescent="0.15">
      <c r="A1302" s="14" t="s">
        <v>2458</v>
      </c>
      <c r="B1302" s="15">
        <v>1</v>
      </c>
      <c r="C1302" s="16" t="s">
        <v>4812</v>
      </c>
      <c r="D1302" s="17" t="str">
        <f t="shared" si="140"/>
        <v>1lb</v>
      </c>
      <c r="E1302" s="18" t="s">
        <v>5697</v>
      </c>
      <c r="F1302" s="19">
        <v>30.3</v>
      </c>
      <c r="G1302" s="19">
        <f t="shared" si="141"/>
        <v>12.8775</v>
      </c>
      <c r="H1302" s="1">
        <f t="shared" si="142"/>
        <v>30.3</v>
      </c>
      <c r="I1302" s="21">
        <v>18</v>
      </c>
    </row>
    <row r="1303" spans="1:9" ht="14" x14ac:dyDescent="0.15">
      <c r="A1303" s="14" t="s">
        <v>2462</v>
      </c>
      <c r="B1303" s="15">
        <v>1</v>
      </c>
      <c r="C1303" s="16" t="s">
        <v>4816</v>
      </c>
      <c r="D1303" s="17" t="str">
        <f t="shared" si="140"/>
        <v>5lb</v>
      </c>
      <c r="E1303" s="18" t="s">
        <v>5697</v>
      </c>
      <c r="F1303" s="19">
        <v>122.5</v>
      </c>
      <c r="G1303" s="19">
        <f t="shared" si="141"/>
        <v>52.0625</v>
      </c>
      <c r="H1303" s="1">
        <f t="shared" si="142"/>
        <v>122.5</v>
      </c>
      <c r="I1303" s="21">
        <v>84</v>
      </c>
    </row>
    <row r="1304" spans="1:9" ht="14" x14ac:dyDescent="0.15">
      <c r="A1304" s="14" t="s">
        <v>410</v>
      </c>
      <c r="B1304" s="15">
        <v>1</v>
      </c>
      <c r="C1304" s="16" t="s">
        <v>3494</v>
      </c>
      <c r="D1304" s="17" t="str">
        <f t="shared" si="140"/>
        <v>10X10</v>
      </c>
      <c r="E1304" s="18" t="s">
        <v>5697</v>
      </c>
      <c r="F1304" s="19">
        <v>21.9</v>
      </c>
      <c r="G1304" s="19">
        <f t="shared" si="141"/>
        <v>9.3074999999999992</v>
      </c>
      <c r="H1304" s="1">
        <f t="shared" si="142"/>
        <v>21.9</v>
      </c>
      <c r="I1304" s="21">
        <v>18</v>
      </c>
    </row>
    <row r="1305" spans="1:9" ht="14" x14ac:dyDescent="0.15">
      <c r="A1305" s="14" t="s">
        <v>411</v>
      </c>
      <c r="B1305" s="15">
        <v>1</v>
      </c>
      <c r="C1305" s="16" t="s">
        <v>3494</v>
      </c>
      <c r="D1305" s="17" t="str">
        <f t="shared" si="140"/>
        <v>FULL</v>
      </c>
      <c r="E1305" s="18" t="s">
        <v>5697</v>
      </c>
      <c r="F1305" s="19">
        <v>126.3</v>
      </c>
      <c r="G1305" s="19">
        <f t="shared" si="141"/>
        <v>53.677499999999995</v>
      </c>
      <c r="H1305" s="1">
        <f t="shared" si="142"/>
        <v>126.3</v>
      </c>
      <c r="I1305" s="26">
        <v>128</v>
      </c>
    </row>
    <row r="1306" spans="1:9" ht="14" x14ac:dyDescent="0.15">
      <c r="A1306" s="14" t="s">
        <v>412</v>
      </c>
      <c r="B1306" s="15">
        <v>1</v>
      </c>
      <c r="C1306" s="16" t="s">
        <v>3494</v>
      </c>
      <c r="D1306" s="17" t="s">
        <v>5819</v>
      </c>
      <c r="E1306" s="18" t="s">
        <v>5697</v>
      </c>
      <c r="F1306" s="19">
        <v>64.95</v>
      </c>
      <c r="G1306" s="19">
        <f t="shared" si="141"/>
        <v>27.603750000000002</v>
      </c>
      <c r="H1306" s="1">
        <f t="shared" si="142"/>
        <v>64.95</v>
      </c>
      <c r="I1306" s="21">
        <v>64</v>
      </c>
    </row>
    <row r="1307" spans="1:9" ht="14" x14ac:dyDescent="0.15">
      <c r="A1307" s="14" t="s">
        <v>413</v>
      </c>
      <c r="B1307" s="15">
        <v>1</v>
      </c>
      <c r="C1307" s="16" t="s">
        <v>3495</v>
      </c>
      <c r="D1307" s="17" t="str">
        <f>VLOOKUP(RIGHT(A1307,4),N:O,2,0)</f>
        <v>10X10</v>
      </c>
      <c r="E1307" s="18" t="s">
        <v>5697</v>
      </c>
      <c r="F1307" s="19">
        <v>26.55</v>
      </c>
      <c r="G1307" s="19">
        <f t="shared" si="141"/>
        <v>11.28375</v>
      </c>
      <c r="H1307" s="1">
        <f t="shared" si="142"/>
        <v>26.55</v>
      </c>
      <c r="I1307" s="21">
        <v>12</v>
      </c>
    </row>
    <row r="1308" spans="1:9" ht="14" x14ac:dyDescent="0.15">
      <c r="A1308" s="14" t="s">
        <v>414</v>
      </c>
      <c r="B1308" s="15">
        <v>1</v>
      </c>
      <c r="C1308" s="16" t="s">
        <v>3495</v>
      </c>
      <c r="D1308" s="17" t="str">
        <f>VLOOKUP(RIGHT(A1308,4),N:O,2,0)</f>
        <v>17x20</v>
      </c>
      <c r="E1308" s="18" t="s">
        <v>5697</v>
      </c>
      <c r="F1308" s="19">
        <v>76.650000000000006</v>
      </c>
      <c r="G1308" s="19">
        <f t="shared" si="141"/>
        <v>32.576250000000002</v>
      </c>
      <c r="H1308" s="1">
        <f t="shared" si="142"/>
        <v>76.650000000000006</v>
      </c>
      <c r="I1308" s="21">
        <v>44</v>
      </c>
    </row>
    <row r="1309" spans="1:9" x14ac:dyDescent="0.15">
      <c r="A1309" s="20" t="s">
        <v>6398</v>
      </c>
      <c r="B1309" s="33">
        <v>1</v>
      </c>
      <c r="C1309" s="20" t="s">
        <v>6399</v>
      </c>
      <c r="D1309" s="116" t="s">
        <v>6196</v>
      </c>
      <c r="F1309" s="60">
        <v>12.42</v>
      </c>
      <c r="G1309" s="19">
        <v>12.42</v>
      </c>
      <c r="H1309" s="1">
        <v>12.42</v>
      </c>
      <c r="I1309" s="57">
        <v>64</v>
      </c>
    </row>
    <row r="1310" spans="1:9" x14ac:dyDescent="0.15">
      <c r="A1310" s="51" t="s">
        <v>6436</v>
      </c>
      <c r="B1310" s="33">
        <v>1</v>
      </c>
      <c r="C1310" s="20" t="s">
        <v>6437</v>
      </c>
      <c r="D1310" s="116" t="s">
        <v>5716</v>
      </c>
      <c r="F1310" s="60">
        <v>31.05</v>
      </c>
      <c r="G1310" s="19">
        <f>F1310*0.425</f>
        <v>13.196249999999999</v>
      </c>
      <c r="H1310" s="60">
        <v>29.6</v>
      </c>
      <c r="I1310" s="57">
        <v>4</v>
      </c>
    </row>
    <row r="1311" spans="1:9" x14ac:dyDescent="0.15">
      <c r="A1311" s="51" t="s">
        <v>6606</v>
      </c>
      <c r="B1311" s="33">
        <v>1</v>
      </c>
      <c r="C1311" s="20" t="s">
        <v>6608</v>
      </c>
      <c r="D1311" s="116" t="s">
        <v>5975</v>
      </c>
      <c r="F1311" s="60">
        <v>2.5499999999999998</v>
      </c>
      <c r="G1311" s="60">
        <v>2.4500000000000002</v>
      </c>
      <c r="H1311" s="60">
        <f>F1311</f>
        <v>2.5499999999999998</v>
      </c>
      <c r="I1311" s="57">
        <v>1</v>
      </c>
    </row>
    <row r="1312" spans="1:9" ht="14" x14ac:dyDescent="0.15">
      <c r="A1312" s="14" t="s">
        <v>2463</v>
      </c>
      <c r="B1312" s="15">
        <v>1</v>
      </c>
      <c r="C1312" s="16" t="s">
        <v>4817</v>
      </c>
      <c r="D1312" s="17" t="str">
        <f t="shared" ref="D1312:D1330" si="143">VLOOKUP(RIGHT(A1312,4),N:O,2,0)</f>
        <v>5oz</v>
      </c>
      <c r="E1312" s="18" t="s">
        <v>5698</v>
      </c>
      <c r="F1312" s="19">
        <v>10.75</v>
      </c>
      <c r="G1312" s="19">
        <f t="shared" ref="G1312:G1350" si="144">F1312*0.425</f>
        <v>4.5687499999999996</v>
      </c>
      <c r="H1312" s="1">
        <f t="shared" ref="H1312:H1330" si="145">B1312*F1312</f>
        <v>10.75</v>
      </c>
      <c r="I1312" s="21">
        <v>6</v>
      </c>
    </row>
    <row r="1313" spans="1:9" ht="14" x14ac:dyDescent="0.15">
      <c r="A1313" s="14" t="s">
        <v>2467</v>
      </c>
      <c r="B1313" s="15">
        <v>1</v>
      </c>
      <c r="C1313" s="16" t="s">
        <v>4821</v>
      </c>
      <c r="D1313" s="17" t="str">
        <f t="shared" si="143"/>
        <v>1lb</v>
      </c>
      <c r="E1313" s="18" t="s">
        <v>5698</v>
      </c>
      <c r="F1313" s="19">
        <v>28.05</v>
      </c>
      <c r="G1313" s="19">
        <f t="shared" si="144"/>
        <v>11.921250000000001</v>
      </c>
      <c r="H1313" s="1">
        <f t="shared" si="145"/>
        <v>28.05</v>
      </c>
      <c r="I1313" s="21">
        <v>18</v>
      </c>
    </row>
    <row r="1314" spans="1:9" ht="14" x14ac:dyDescent="0.15">
      <c r="A1314" s="14" t="s">
        <v>2471</v>
      </c>
      <c r="B1314" s="15">
        <v>1</v>
      </c>
      <c r="C1314" s="16" t="s">
        <v>4825</v>
      </c>
      <c r="D1314" s="17" t="str">
        <f t="shared" si="143"/>
        <v>5lb</v>
      </c>
      <c r="E1314" s="18" t="s">
        <v>5698</v>
      </c>
      <c r="F1314" s="19">
        <v>111.1</v>
      </c>
      <c r="G1314" s="19">
        <f t="shared" si="144"/>
        <v>47.217499999999994</v>
      </c>
      <c r="H1314" s="1">
        <f t="shared" si="145"/>
        <v>111.1</v>
      </c>
      <c r="I1314" s="21">
        <v>84</v>
      </c>
    </row>
    <row r="1315" spans="1:9" ht="14" x14ac:dyDescent="0.15">
      <c r="A1315" s="14" t="s">
        <v>2464</v>
      </c>
      <c r="B1315" s="15">
        <v>1</v>
      </c>
      <c r="C1315" s="16" t="s">
        <v>4818</v>
      </c>
      <c r="D1315" s="17" t="str">
        <f t="shared" si="143"/>
        <v>5oz</v>
      </c>
      <c r="E1315" s="18" t="s">
        <v>5698</v>
      </c>
      <c r="F1315" s="19">
        <v>10.75</v>
      </c>
      <c r="G1315" s="19">
        <f t="shared" si="144"/>
        <v>4.5687499999999996</v>
      </c>
      <c r="H1315" s="1">
        <f t="shared" si="145"/>
        <v>10.75</v>
      </c>
      <c r="I1315" s="21">
        <v>6</v>
      </c>
    </row>
    <row r="1316" spans="1:9" ht="14" x14ac:dyDescent="0.15">
      <c r="A1316" s="14" t="s">
        <v>2468</v>
      </c>
      <c r="B1316" s="15">
        <v>1</v>
      </c>
      <c r="C1316" s="16" t="s">
        <v>4822</v>
      </c>
      <c r="D1316" s="17" t="str">
        <f t="shared" si="143"/>
        <v>1lb</v>
      </c>
      <c r="E1316" s="18" t="s">
        <v>5698</v>
      </c>
      <c r="F1316" s="19">
        <v>28.05</v>
      </c>
      <c r="G1316" s="19">
        <f t="shared" si="144"/>
        <v>11.921250000000001</v>
      </c>
      <c r="H1316" s="1">
        <f t="shared" si="145"/>
        <v>28.05</v>
      </c>
      <c r="I1316" s="21">
        <v>18</v>
      </c>
    </row>
    <row r="1317" spans="1:9" ht="14" x14ac:dyDescent="0.15">
      <c r="A1317" s="14" t="s">
        <v>2472</v>
      </c>
      <c r="B1317" s="15">
        <v>1</v>
      </c>
      <c r="C1317" s="16" t="s">
        <v>4826</v>
      </c>
      <c r="D1317" s="17" t="str">
        <f t="shared" si="143"/>
        <v>5lb</v>
      </c>
      <c r="E1317" s="18" t="s">
        <v>5698</v>
      </c>
      <c r="F1317" s="19">
        <v>111.1</v>
      </c>
      <c r="G1317" s="19">
        <f t="shared" si="144"/>
        <v>47.217499999999994</v>
      </c>
      <c r="H1317" s="1">
        <f t="shared" si="145"/>
        <v>111.1</v>
      </c>
      <c r="I1317" s="21">
        <v>84</v>
      </c>
    </row>
    <row r="1318" spans="1:9" ht="14" x14ac:dyDescent="0.15">
      <c r="A1318" s="14" t="s">
        <v>2465</v>
      </c>
      <c r="B1318" s="15">
        <v>1</v>
      </c>
      <c r="C1318" s="16" t="s">
        <v>4819</v>
      </c>
      <c r="D1318" s="17" t="str">
        <f t="shared" si="143"/>
        <v>5oz</v>
      </c>
      <c r="E1318" s="18" t="s">
        <v>5698</v>
      </c>
      <c r="F1318" s="19">
        <v>10.75</v>
      </c>
      <c r="G1318" s="19">
        <f t="shared" si="144"/>
        <v>4.5687499999999996</v>
      </c>
      <c r="H1318" s="1">
        <f t="shared" si="145"/>
        <v>10.75</v>
      </c>
      <c r="I1318" s="21">
        <v>6</v>
      </c>
    </row>
    <row r="1319" spans="1:9" ht="14" x14ac:dyDescent="0.15">
      <c r="A1319" s="14" t="s">
        <v>2469</v>
      </c>
      <c r="B1319" s="15">
        <v>1</v>
      </c>
      <c r="C1319" s="16" t="s">
        <v>4823</v>
      </c>
      <c r="D1319" s="17" t="str">
        <f t="shared" si="143"/>
        <v>1lb</v>
      </c>
      <c r="E1319" s="18" t="s">
        <v>5698</v>
      </c>
      <c r="F1319" s="19">
        <v>28.05</v>
      </c>
      <c r="G1319" s="19">
        <f t="shared" si="144"/>
        <v>11.921250000000001</v>
      </c>
      <c r="H1319" s="1">
        <f t="shared" si="145"/>
        <v>28.05</v>
      </c>
      <c r="I1319" s="21">
        <v>18</v>
      </c>
    </row>
    <row r="1320" spans="1:9" ht="14" x14ac:dyDescent="0.15">
      <c r="A1320" s="14" t="s">
        <v>2473</v>
      </c>
      <c r="B1320" s="15">
        <v>1</v>
      </c>
      <c r="C1320" s="16" t="s">
        <v>4827</v>
      </c>
      <c r="D1320" s="17" t="str">
        <f t="shared" si="143"/>
        <v>5lb</v>
      </c>
      <c r="E1320" s="18" t="s">
        <v>5698</v>
      </c>
      <c r="F1320" s="19">
        <v>111.1</v>
      </c>
      <c r="G1320" s="19">
        <f t="shared" si="144"/>
        <v>47.217499999999994</v>
      </c>
      <c r="H1320" s="1">
        <f t="shared" si="145"/>
        <v>111.1</v>
      </c>
      <c r="I1320" s="21">
        <v>84</v>
      </c>
    </row>
    <row r="1321" spans="1:9" ht="14" x14ac:dyDescent="0.15">
      <c r="A1321" s="14" t="s">
        <v>2466</v>
      </c>
      <c r="B1321" s="15">
        <v>1</v>
      </c>
      <c r="C1321" s="16" t="s">
        <v>4820</v>
      </c>
      <c r="D1321" s="17" t="str">
        <f t="shared" si="143"/>
        <v>5oz</v>
      </c>
      <c r="E1321" s="18" t="s">
        <v>5698</v>
      </c>
      <c r="F1321" s="19">
        <v>12.35</v>
      </c>
      <c r="G1321" s="19">
        <f t="shared" si="144"/>
        <v>5.2487499999999994</v>
      </c>
      <c r="H1321" s="1">
        <f t="shared" si="145"/>
        <v>12.35</v>
      </c>
      <c r="I1321" s="21">
        <v>6</v>
      </c>
    </row>
    <row r="1322" spans="1:9" ht="14" x14ac:dyDescent="0.15">
      <c r="A1322" s="14" t="s">
        <v>2470</v>
      </c>
      <c r="B1322" s="15">
        <v>1</v>
      </c>
      <c r="C1322" s="16" t="s">
        <v>4824</v>
      </c>
      <c r="D1322" s="17" t="str">
        <f t="shared" si="143"/>
        <v>1lb</v>
      </c>
      <c r="E1322" s="18" t="s">
        <v>5698</v>
      </c>
      <c r="F1322" s="19">
        <v>33.299999999999997</v>
      </c>
      <c r="G1322" s="19">
        <f t="shared" si="144"/>
        <v>14.152499999999998</v>
      </c>
      <c r="H1322" s="1">
        <f t="shared" si="145"/>
        <v>33.299999999999997</v>
      </c>
      <c r="I1322" s="21">
        <v>18</v>
      </c>
    </row>
    <row r="1323" spans="1:9" ht="14" x14ac:dyDescent="0.15">
      <c r="A1323" s="217" t="s">
        <v>2474</v>
      </c>
      <c r="B1323" s="15">
        <v>1</v>
      </c>
      <c r="C1323" s="16" t="s">
        <v>4828</v>
      </c>
      <c r="D1323" s="17" t="str">
        <f t="shared" si="143"/>
        <v>5lb</v>
      </c>
      <c r="E1323" s="18" t="s">
        <v>5698</v>
      </c>
      <c r="F1323" s="19">
        <v>137.35</v>
      </c>
      <c r="G1323" s="19">
        <f t="shared" si="144"/>
        <v>58.373749999999994</v>
      </c>
      <c r="H1323" s="1">
        <f t="shared" si="145"/>
        <v>137.35</v>
      </c>
      <c r="I1323" s="21">
        <v>84</v>
      </c>
    </row>
    <row r="1324" spans="1:9" ht="14" x14ac:dyDescent="0.15">
      <c r="A1324" s="14" t="s">
        <v>415</v>
      </c>
      <c r="B1324" s="15">
        <v>1</v>
      </c>
      <c r="C1324" s="16" t="s">
        <v>3496</v>
      </c>
      <c r="D1324" s="17" t="str">
        <f t="shared" si="143"/>
        <v>10X10</v>
      </c>
      <c r="E1324" s="18" t="s">
        <v>5698</v>
      </c>
      <c r="F1324" s="19">
        <v>26.8</v>
      </c>
      <c r="G1324" s="19">
        <f t="shared" si="144"/>
        <v>11.39</v>
      </c>
      <c r="H1324" s="1">
        <f t="shared" si="145"/>
        <v>26.8</v>
      </c>
      <c r="I1324" s="21">
        <v>18</v>
      </c>
    </row>
    <row r="1325" spans="1:9" ht="14" x14ac:dyDescent="0.15">
      <c r="A1325" s="14" t="s">
        <v>416</v>
      </c>
      <c r="B1325" s="15">
        <v>1</v>
      </c>
      <c r="C1325" s="16" t="s">
        <v>3496</v>
      </c>
      <c r="D1325" s="17" t="str">
        <f t="shared" si="143"/>
        <v>FULL</v>
      </c>
      <c r="E1325" s="18" t="s">
        <v>5698</v>
      </c>
      <c r="F1325" s="19">
        <v>154.55000000000001</v>
      </c>
      <c r="G1325" s="19">
        <f t="shared" si="144"/>
        <v>65.683750000000003</v>
      </c>
      <c r="H1325" s="1">
        <f t="shared" si="145"/>
        <v>154.55000000000001</v>
      </c>
      <c r="I1325" s="26">
        <v>128</v>
      </c>
    </row>
    <row r="1326" spans="1:9" ht="14" x14ac:dyDescent="0.15">
      <c r="A1326" s="14" t="s">
        <v>417</v>
      </c>
      <c r="B1326" s="15">
        <v>1</v>
      </c>
      <c r="C1326" s="16" t="s">
        <v>3496</v>
      </c>
      <c r="D1326" s="17" t="str">
        <f t="shared" si="143"/>
        <v>17x20</v>
      </c>
      <c r="E1326" s="18" t="s">
        <v>5698</v>
      </c>
      <c r="F1326" s="19">
        <v>79.45</v>
      </c>
      <c r="G1326" s="19">
        <f t="shared" si="144"/>
        <v>33.766249999999999</v>
      </c>
      <c r="H1326" s="1">
        <f t="shared" si="145"/>
        <v>79.45</v>
      </c>
      <c r="I1326" s="21">
        <v>64</v>
      </c>
    </row>
    <row r="1327" spans="1:9" ht="14" x14ac:dyDescent="0.15">
      <c r="A1327" s="14" t="s">
        <v>418</v>
      </c>
      <c r="B1327" s="15">
        <v>1</v>
      </c>
      <c r="C1327" s="16" t="s">
        <v>3497</v>
      </c>
      <c r="D1327" s="17" t="str">
        <f t="shared" si="143"/>
        <v>10X10</v>
      </c>
      <c r="E1327" s="18" t="s">
        <v>5698</v>
      </c>
      <c r="F1327" s="19">
        <v>32.799999999999997</v>
      </c>
      <c r="G1327" s="19">
        <f t="shared" si="144"/>
        <v>13.939999999999998</v>
      </c>
      <c r="H1327" s="1">
        <f t="shared" si="145"/>
        <v>32.799999999999997</v>
      </c>
      <c r="I1327" s="21">
        <v>12</v>
      </c>
    </row>
    <row r="1328" spans="1:9" ht="14" x14ac:dyDescent="0.15">
      <c r="A1328" s="14" t="s">
        <v>419</v>
      </c>
      <c r="B1328" s="15">
        <v>1</v>
      </c>
      <c r="C1328" s="16" t="s">
        <v>3497</v>
      </c>
      <c r="D1328" s="17" t="str">
        <f t="shared" si="143"/>
        <v>17x20</v>
      </c>
      <c r="E1328" s="18" t="s">
        <v>5698</v>
      </c>
      <c r="F1328" s="19">
        <v>94.75</v>
      </c>
      <c r="G1328" s="19">
        <f t="shared" si="144"/>
        <v>40.268749999999997</v>
      </c>
      <c r="H1328" s="1">
        <f t="shared" si="145"/>
        <v>94.75</v>
      </c>
      <c r="I1328" s="21">
        <v>44</v>
      </c>
    </row>
    <row r="1329" spans="1:9" ht="14" x14ac:dyDescent="0.15">
      <c r="A1329" s="14" t="s">
        <v>1544</v>
      </c>
      <c r="B1329" s="15">
        <v>1</v>
      </c>
      <c r="C1329" s="16" t="s">
        <v>3960</v>
      </c>
      <c r="D1329" s="17" t="str">
        <f t="shared" si="143"/>
        <v>Tube</v>
      </c>
      <c r="E1329" s="18" t="s">
        <v>5700</v>
      </c>
      <c r="F1329" s="19">
        <v>31.05</v>
      </c>
      <c r="G1329" s="19">
        <f t="shared" si="144"/>
        <v>13.196249999999999</v>
      </c>
      <c r="H1329" s="1">
        <f t="shared" si="145"/>
        <v>31.05</v>
      </c>
      <c r="I1329" s="21">
        <v>4</v>
      </c>
    </row>
    <row r="1330" spans="1:9" ht="14" x14ac:dyDescent="0.15">
      <c r="A1330" s="14" t="s">
        <v>1545</v>
      </c>
      <c r="B1330" s="15">
        <v>1</v>
      </c>
      <c r="C1330" s="16" t="s">
        <v>3961</v>
      </c>
      <c r="D1330" s="17" t="str">
        <f t="shared" si="143"/>
        <v>Tube</v>
      </c>
      <c r="E1330" s="18" t="s">
        <v>5700</v>
      </c>
      <c r="F1330" s="19">
        <v>31.05</v>
      </c>
      <c r="G1330" s="19">
        <f t="shared" si="144"/>
        <v>13.196249999999999</v>
      </c>
      <c r="H1330" s="1">
        <f t="shared" si="145"/>
        <v>31.05</v>
      </c>
      <c r="I1330" s="21">
        <v>4</v>
      </c>
    </row>
    <row r="1331" spans="1:9" x14ac:dyDescent="0.15">
      <c r="A1331" s="51" t="s">
        <v>6509</v>
      </c>
      <c r="B1331" s="33">
        <v>1</v>
      </c>
      <c r="C1331" s="20" t="s">
        <v>6510</v>
      </c>
      <c r="D1331" s="116" t="s">
        <v>6196</v>
      </c>
      <c r="F1331" s="60">
        <v>31.05</v>
      </c>
      <c r="G1331" s="19">
        <f t="shared" si="144"/>
        <v>13.196249999999999</v>
      </c>
      <c r="H1331" s="60">
        <f>F1331</f>
        <v>31.05</v>
      </c>
      <c r="I1331" s="57">
        <v>4</v>
      </c>
    </row>
    <row r="1332" spans="1:9" ht="14" x14ac:dyDescent="0.15">
      <c r="A1332" s="14" t="s">
        <v>1683</v>
      </c>
      <c r="B1332" s="15">
        <v>1</v>
      </c>
      <c r="C1332" s="16" t="s">
        <v>6832</v>
      </c>
      <c r="D1332" s="17" t="str">
        <f t="shared" ref="D1332:D1350" si="146">VLOOKUP(RIGHT(A1332,4),N:O,2,0)</f>
        <v>1lb</v>
      </c>
      <c r="E1332" s="18" t="s">
        <v>5706</v>
      </c>
      <c r="F1332" s="19">
        <v>50.7</v>
      </c>
      <c r="G1332" s="19">
        <f t="shared" si="144"/>
        <v>21.547499999999999</v>
      </c>
      <c r="H1332" s="1">
        <f t="shared" ref="H1332:H1350" si="147">B1332*F1332</f>
        <v>50.7</v>
      </c>
      <c r="I1332" s="21">
        <v>18</v>
      </c>
    </row>
    <row r="1333" spans="1:9" ht="14" x14ac:dyDescent="0.15">
      <c r="A1333" s="14" t="s">
        <v>1684</v>
      </c>
      <c r="B1333" s="15">
        <v>1</v>
      </c>
      <c r="C1333" s="16" t="s">
        <v>6833</v>
      </c>
      <c r="D1333" s="17" t="str">
        <f t="shared" si="146"/>
        <v>1lb</v>
      </c>
      <c r="E1333" s="18" t="s">
        <v>5706</v>
      </c>
      <c r="F1333" s="19">
        <v>50.7</v>
      </c>
      <c r="G1333" s="19">
        <f t="shared" si="144"/>
        <v>21.547499999999999</v>
      </c>
      <c r="H1333" s="1">
        <f t="shared" si="147"/>
        <v>50.7</v>
      </c>
      <c r="I1333" s="21">
        <v>18</v>
      </c>
    </row>
    <row r="1334" spans="1:9" ht="14" x14ac:dyDescent="0.15">
      <c r="A1334" s="14" t="s">
        <v>2475</v>
      </c>
      <c r="B1334" s="15">
        <v>1</v>
      </c>
      <c r="C1334" s="16" t="s">
        <v>4829</v>
      </c>
      <c r="D1334" s="17" t="str">
        <f t="shared" si="146"/>
        <v>5oz</v>
      </c>
      <c r="E1334" s="18" t="s">
        <v>6</v>
      </c>
      <c r="F1334" s="19">
        <v>9.1999999999999993</v>
      </c>
      <c r="G1334" s="19">
        <f t="shared" si="144"/>
        <v>3.9099999999999997</v>
      </c>
      <c r="H1334" s="1">
        <f t="shared" si="147"/>
        <v>9.1999999999999993</v>
      </c>
      <c r="I1334" s="21">
        <v>6</v>
      </c>
    </row>
    <row r="1335" spans="1:9" ht="14" x14ac:dyDescent="0.15">
      <c r="A1335" s="14" t="s">
        <v>2479</v>
      </c>
      <c r="B1335" s="15">
        <v>1</v>
      </c>
      <c r="C1335" s="16" t="s">
        <v>4833</v>
      </c>
      <c r="D1335" s="17" t="str">
        <f t="shared" si="146"/>
        <v>1lb</v>
      </c>
      <c r="E1335" s="18" t="s">
        <v>6</v>
      </c>
      <c r="F1335" s="19">
        <v>23.2</v>
      </c>
      <c r="G1335" s="19">
        <f t="shared" si="144"/>
        <v>9.86</v>
      </c>
      <c r="H1335" s="1">
        <f t="shared" si="147"/>
        <v>23.2</v>
      </c>
      <c r="I1335" s="21">
        <v>18</v>
      </c>
    </row>
    <row r="1336" spans="1:9" ht="14" x14ac:dyDescent="0.15">
      <c r="A1336" s="14" t="s">
        <v>2483</v>
      </c>
      <c r="B1336" s="15">
        <v>1</v>
      </c>
      <c r="C1336" s="16" t="s">
        <v>4837</v>
      </c>
      <c r="D1336" s="17" t="str">
        <f t="shared" si="146"/>
        <v>5lb</v>
      </c>
      <c r="E1336" s="18" t="s">
        <v>6</v>
      </c>
      <c r="F1336" s="19">
        <v>86.85</v>
      </c>
      <c r="G1336" s="19">
        <f t="shared" si="144"/>
        <v>36.911249999999995</v>
      </c>
      <c r="H1336" s="1">
        <f t="shared" si="147"/>
        <v>86.85</v>
      </c>
      <c r="I1336" s="21">
        <v>84</v>
      </c>
    </row>
    <row r="1337" spans="1:9" ht="14" x14ac:dyDescent="0.15">
      <c r="A1337" s="14" t="s">
        <v>2476</v>
      </c>
      <c r="B1337" s="15">
        <v>1</v>
      </c>
      <c r="C1337" s="16" t="s">
        <v>4830</v>
      </c>
      <c r="D1337" s="17" t="str">
        <f t="shared" si="146"/>
        <v>5oz</v>
      </c>
      <c r="E1337" s="18" t="s">
        <v>6</v>
      </c>
      <c r="F1337" s="19">
        <v>9.1999999999999993</v>
      </c>
      <c r="G1337" s="19">
        <f t="shared" si="144"/>
        <v>3.9099999999999997</v>
      </c>
      <c r="H1337" s="1">
        <f t="shared" si="147"/>
        <v>9.1999999999999993</v>
      </c>
      <c r="I1337" s="21">
        <v>6</v>
      </c>
    </row>
    <row r="1338" spans="1:9" ht="14" x14ac:dyDescent="0.15">
      <c r="A1338" s="14" t="s">
        <v>2480</v>
      </c>
      <c r="B1338" s="15">
        <v>1</v>
      </c>
      <c r="C1338" s="16" t="s">
        <v>4834</v>
      </c>
      <c r="D1338" s="17" t="str">
        <f t="shared" si="146"/>
        <v>1lb</v>
      </c>
      <c r="E1338" s="18" t="s">
        <v>6</v>
      </c>
      <c r="F1338" s="19">
        <v>23.2</v>
      </c>
      <c r="G1338" s="19">
        <f t="shared" si="144"/>
        <v>9.86</v>
      </c>
      <c r="H1338" s="1">
        <f t="shared" si="147"/>
        <v>23.2</v>
      </c>
      <c r="I1338" s="21">
        <v>18</v>
      </c>
    </row>
    <row r="1339" spans="1:9" ht="14" x14ac:dyDescent="0.15">
      <c r="A1339" s="14" t="s">
        <v>2484</v>
      </c>
      <c r="B1339" s="15">
        <v>1</v>
      </c>
      <c r="C1339" s="16" t="s">
        <v>4838</v>
      </c>
      <c r="D1339" s="17" t="str">
        <f t="shared" si="146"/>
        <v>5lb</v>
      </c>
      <c r="E1339" s="18" t="s">
        <v>6</v>
      </c>
      <c r="F1339" s="19">
        <v>86.85</v>
      </c>
      <c r="G1339" s="19">
        <f t="shared" si="144"/>
        <v>36.911249999999995</v>
      </c>
      <c r="H1339" s="1">
        <f t="shared" si="147"/>
        <v>86.85</v>
      </c>
      <c r="I1339" s="21">
        <v>84</v>
      </c>
    </row>
    <row r="1340" spans="1:9" ht="14" x14ac:dyDescent="0.15">
      <c r="A1340" s="14" t="s">
        <v>2477</v>
      </c>
      <c r="B1340" s="15">
        <v>1</v>
      </c>
      <c r="C1340" s="16" t="s">
        <v>4831</v>
      </c>
      <c r="D1340" s="17" t="str">
        <f t="shared" si="146"/>
        <v>5oz</v>
      </c>
      <c r="E1340" s="18" t="s">
        <v>6</v>
      </c>
      <c r="F1340" s="19">
        <v>9.1999999999999993</v>
      </c>
      <c r="G1340" s="19">
        <f t="shared" si="144"/>
        <v>3.9099999999999997</v>
      </c>
      <c r="H1340" s="1">
        <f t="shared" si="147"/>
        <v>9.1999999999999993</v>
      </c>
      <c r="I1340" s="21">
        <v>6</v>
      </c>
    </row>
    <row r="1341" spans="1:9" ht="14" x14ac:dyDescent="0.15">
      <c r="A1341" s="14" t="s">
        <v>2481</v>
      </c>
      <c r="B1341" s="15">
        <v>1</v>
      </c>
      <c r="C1341" s="16" t="s">
        <v>4835</v>
      </c>
      <c r="D1341" s="17" t="str">
        <f t="shared" si="146"/>
        <v>1lb</v>
      </c>
      <c r="E1341" s="18" t="s">
        <v>6</v>
      </c>
      <c r="F1341" s="19">
        <v>23.2</v>
      </c>
      <c r="G1341" s="19">
        <f t="shared" si="144"/>
        <v>9.86</v>
      </c>
      <c r="H1341" s="1">
        <f t="shared" si="147"/>
        <v>23.2</v>
      </c>
      <c r="I1341" s="21">
        <v>18</v>
      </c>
    </row>
    <row r="1342" spans="1:9" ht="14" x14ac:dyDescent="0.15">
      <c r="A1342" s="14" t="s">
        <v>2485</v>
      </c>
      <c r="B1342" s="15">
        <v>1</v>
      </c>
      <c r="C1342" s="16" t="s">
        <v>4839</v>
      </c>
      <c r="D1342" s="17" t="str">
        <f t="shared" si="146"/>
        <v>5lb</v>
      </c>
      <c r="E1342" s="18" t="s">
        <v>6</v>
      </c>
      <c r="F1342" s="19">
        <v>86.85</v>
      </c>
      <c r="G1342" s="19">
        <f t="shared" si="144"/>
        <v>36.911249999999995</v>
      </c>
      <c r="H1342" s="1">
        <f t="shared" si="147"/>
        <v>86.85</v>
      </c>
      <c r="I1342" s="21">
        <v>84</v>
      </c>
    </row>
    <row r="1343" spans="1:9" ht="14" x14ac:dyDescent="0.15">
      <c r="A1343" s="14" t="s">
        <v>2478</v>
      </c>
      <c r="B1343" s="15">
        <v>1</v>
      </c>
      <c r="C1343" s="16" t="s">
        <v>4832</v>
      </c>
      <c r="D1343" s="17" t="str">
        <f t="shared" si="146"/>
        <v>5oz</v>
      </c>
      <c r="E1343" s="18" t="s">
        <v>6</v>
      </c>
      <c r="F1343" s="19">
        <v>10.85</v>
      </c>
      <c r="G1343" s="19">
        <f t="shared" si="144"/>
        <v>4.6112500000000001</v>
      </c>
      <c r="H1343" s="1">
        <f t="shared" si="147"/>
        <v>10.85</v>
      </c>
      <c r="I1343" s="21">
        <v>6</v>
      </c>
    </row>
    <row r="1344" spans="1:9" ht="14" x14ac:dyDescent="0.15">
      <c r="A1344" s="14" t="s">
        <v>2482</v>
      </c>
      <c r="B1344" s="15">
        <v>1</v>
      </c>
      <c r="C1344" s="16" t="s">
        <v>4836</v>
      </c>
      <c r="D1344" s="17" t="str">
        <f t="shared" si="146"/>
        <v>1lb</v>
      </c>
      <c r="E1344" s="18" t="s">
        <v>6</v>
      </c>
      <c r="F1344" s="19">
        <v>28.45</v>
      </c>
      <c r="G1344" s="19">
        <f t="shared" si="144"/>
        <v>12.091249999999999</v>
      </c>
      <c r="H1344" s="1">
        <f t="shared" si="147"/>
        <v>28.45</v>
      </c>
      <c r="I1344" s="21">
        <v>18</v>
      </c>
    </row>
    <row r="1345" spans="1:9" ht="14" x14ac:dyDescent="0.15">
      <c r="A1345" s="14" t="s">
        <v>2486</v>
      </c>
      <c r="B1345" s="15">
        <v>1</v>
      </c>
      <c r="C1345" s="16" t="s">
        <v>4840</v>
      </c>
      <c r="D1345" s="17" t="str">
        <f t="shared" si="146"/>
        <v>5lb</v>
      </c>
      <c r="E1345" s="18" t="s">
        <v>6</v>
      </c>
      <c r="F1345" s="19">
        <v>113.15</v>
      </c>
      <c r="G1345" s="19">
        <f t="shared" si="144"/>
        <v>48.088750000000005</v>
      </c>
      <c r="H1345" s="1">
        <f t="shared" si="147"/>
        <v>113.15</v>
      </c>
      <c r="I1345" s="21">
        <v>84</v>
      </c>
    </row>
    <row r="1346" spans="1:9" ht="14" x14ac:dyDescent="0.15">
      <c r="A1346" s="14" t="s">
        <v>420</v>
      </c>
      <c r="B1346" s="15">
        <v>1</v>
      </c>
      <c r="C1346" s="16" t="s">
        <v>3498</v>
      </c>
      <c r="D1346" s="17" t="str">
        <f t="shared" si="146"/>
        <v>10X10</v>
      </c>
      <c r="E1346" s="18" t="s">
        <v>6</v>
      </c>
      <c r="F1346" s="19">
        <v>19.5</v>
      </c>
      <c r="G1346" s="19">
        <f t="shared" si="144"/>
        <v>8.2874999999999996</v>
      </c>
      <c r="H1346" s="1">
        <f t="shared" si="147"/>
        <v>19.5</v>
      </c>
      <c r="I1346" s="21">
        <v>18</v>
      </c>
    </row>
    <row r="1347" spans="1:9" ht="14" x14ac:dyDescent="0.15">
      <c r="A1347" s="14" t="s">
        <v>421</v>
      </c>
      <c r="B1347" s="15">
        <v>1</v>
      </c>
      <c r="C1347" s="16" t="s">
        <v>3498</v>
      </c>
      <c r="D1347" s="17" t="str">
        <f t="shared" si="146"/>
        <v>FULL</v>
      </c>
      <c r="E1347" s="18" t="s">
        <v>6</v>
      </c>
      <c r="F1347" s="19">
        <v>112.65</v>
      </c>
      <c r="G1347" s="19">
        <f t="shared" si="144"/>
        <v>47.876249999999999</v>
      </c>
      <c r="H1347" s="1">
        <f t="shared" si="147"/>
        <v>112.65</v>
      </c>
      <c r="I1347" s="26">
        <v>128</v>
      </c>
    </row>
    <row r="1348" spans="1:9" ht="14" x14ac:dyDescent="0.15">
      <c r="A1348" s="14" t="s">
        <v>422</v>
      </c>
      <c r="B1348" s="15">
        <v>1</v>
      </c>
      <c r="C1348" s="16" t="s">
        <v>3498</v>
      </c>
      <c r="D1348" s="17" t="str">
        <f t="shared" si="146"/>
        <v>17x20</v>
      </c>
      <c r="E1348" s="18" t="s">
        <v>6</v>
      </c>
      <c r="F1348" s="19">
        <v>57.9</v>
      </c>
      <c r="G1348" s="19">
        <f t="shared" si="144"/>
        <v>24.607499999999998</v>
      </c>
      <c r="H1348" s="1">
        <f t="shared" si="147"/>
        <v>57.9</v>
      </c>
      <c r="I1348" s="21">
        <v>64</v>
      </c>
    </row>
    <row r="1349" spans="1:9" ht="14" x14ac:dyDescent="0.15">
      <c r="A1349" s="14" t="s">
        <v>423</v>
      </c>
      <c r="B1349" s="15">
        <v>1</v>
      </c>
      <c r="C1349" s="16" t="s">
        <v>3499</v>
      </c>
      <c r="D1349" s="17" t="str">
        <f t="shared" si="146"/>
        <v>10X10</v>
      </c>
      <c r="E1349" s="18" t="s">
        <v>6</v>
      </c>
      <c r="F1349" s="19">
        <v>26.55</v>
      </c>
      <c r="G1349" s="19">
        <f t="shared" si="144"/>
        <v>11.28375</v>
      </c>
      <c r="H1349" s="1">
        <f t="shared" si="147"/>
        <v>26.55</v>
      </c>
      <c r="I1349" s="21">
        <v>12</v>
      </c>
    </row>
    <row r="1350" spans="1:9" ht="14" x14ac:dyDescent="0.15">
      <c r="A1350" s="14" t="s">
        <v>424</v>
      </c>
      <c r="B1350" s="15">
        <v>1</v>
      </c>
      <c r="C1350" s="16" t="s">
        <v>3499</v>
      </c>
      <c r="D1350" s="17" t="str">
        <f t="shared" si="146"/>
        <v>17x20</v>
      </c>
      <c r="E1350" s="18" t="s">
        <v>6</v>
      </c>
      <c r="F1350" s="19">
        <v>67.900000000000006</v>
      </c>
      <c r="G1350" s="19">
        <f t="shared" si="144"/>
        <v>28.857500000000002</v>
      </c>
      <c r="H1350" s="1">
        <f t="shared" si="147"/>
        <v>67.900000000000006</v>
      </c>
      <c r="I1350" s="21">
        <v>44</v>
      </c>
    </row>
    <row r="1351" spans="1:9" x14ac:dyDescent="0.15">
      <c r="A1351" s="36" t="s">
        <v>6152</v>
      </c>
      <c r="B1351" s="37">
        <v>1</v>
      </c>
      <c r="C1351" s="27" t="s">
        <v>6150</v>
      </c>
      <c r="D1351" s="119" t="s">
        <v>5975</v>
      </c>
      <c r="E1351" s="38"/>
      <c r="F1351" s="19">
        <v>2.5499999999999998</v>
      </c>
      <c r="G1351" s="19">
        <v>2.5499999999999998</v>
      </c>
      <c r="H1351" s="19">
        <v>2.5499999999999998</v>
      </c>
      <c r="I1351" s="38">
        <v>2</v>
      </c>
    </row>
    <row r="1352" spans="1:9" x14ac:dyDescent="0.15">
      <c r="A1352" s="229" t="s">
        <v>6151</v>
      </c>
      <c r="B1352" s="230">
        <v>1</v>
      </c>
      <c r="C1352" s="229" t="s">
        <v>6150</v>
      </c>
      <c r="D1352" s="231" t="s">
        <v>5721</v>
      </c>
      <c r="E1352" s="232"/>
      <c r="F1352" s="225">
        <v>16.5</v>
      </c>
      <c r="G1352" s="261">
        <f t="shared" ref="G1352:G1383" si="148">F1352*0.425</f>
        <v>7.0125000000000002</v>
      </c>
      <c r="H1352" s="233">
        <f t="shared" ref="H1352:H1383" si="149">B1352*F1352</f>
        <v>16.5</v>
      </c>
      <c r="I1352" s="232">
        <v>9</v>
      </c>
    </row>
    <row r="1353" spans="1:9" x14ac:dyDescent="0.15">
      <c r="A1353" s="36" t="s">
        <v>6147</v>
      </c>
      <c r="B1353" s="37">
        <v>1</v>
      </c>
      <c r="C1353" s="27" t="s">
        <v>6834</v>
      </c>
      <c r="D1353" s="119" t="s">
        <v>29</v>
      </c>
      <c r="E1353" s="38"/>
      <c r="F1353" s="39">
        <v>34.65</v>
      </c>
      <c r="G1353" s="19">
        <f t="shared" si="148"/>
        <v>14.726249999999999</v>
      </c>
      <c r="H1353" s="39">
        <f t="shared" si="149"/>
        <v>34.65</v>
      </c>
      <c r="I1353" s="38">
        <v>18</v>
      </c>
    </row>
    <row r="1354" spans="1:9" ht="14" x14ac:dyDescent="0.15">
      <c r="A1354" s="14" t="s">
        <v>2487</v>
      </c>
      <c r="B1354" s="15">
        <v>1</v>
      </c>
      <c r="C1354" s="16" t="s">
        <v>4841</v>
      </c>
      <c r="D1354" s="17" t="str">
        <f t="shared" ref="D1354:D1398" si="150">VLOOKUP(RIGHT(A1354,4),N:O,2,0)</f>
        <v>5oz</v>
      </c>
      <c r="E1354" s="18" t="s">
        <v>5697</v>
      </c>
      <c r="F1354" s="19">
        <v>9.8000000000000007</v>
      </c>
      <c r="G1354" s="19">
        <f t="shared" si="148"/>
        <v>4.165</v>
      </c>
      <c r="H1354" s="1">
        <f t="shared" si="149"/>
        <v>9.8000000000000007</v>
      </c>
      <c r="I1354" s="21">
        <v>6</v>
      </c>
    </row>
    <row r="1355" spans="1:9" ht="14" x14ac:dyDescent="0.15">
      <c r="A1355" s="14" t="s">
        <v>2491</v>
      </c>
      <c r="B1355" s="15">
        <v>1</v>
      </c>
      <c r="C1355" s="16" t="s">
        <v>4845</v>
      </c>
      <c r="D1355" s="17" t="str">
        <f t="shared" si="150"/>
        <v>1lb</v>
      </c>
      <c r="E1355" s="18" t="s">
        <v>5697</v>
      </c>
      <c r="F1355" s="19">
        <v>25.05</v>
      </c>
      <c r="G1355" s="19">
        <f t="shared" si="148"/>
        <v>10.64625</v>
      </c>
      <c r="H1355" s="1">
        <f t="shared" si="149"/>
        <v>25.05</v>
      </c>
      <c r="I1355" s="21">
        <v>18</v>
      </c>
    </row>
    <row r="1356" spans="1:9" ht="14" x14ac:dyDescent="0.15">
      <c r="A1356" s="14" t="s">
        <v>2495</v>
      </c>
      <c r="B1356" s="15">
        <v>1</v>
      </c>
      <c r="C1356" s="16" t="s">
        <v>4849</v>
      </c>
      <c r="D1356" s="17" t="str">
        <f t="shared" si="150"/>
        <v>5lb</v>
      </c>
      <c r="E1356" s="18" t="s">
        <v>5697</v>
      </c>
      <c r="F1356" s="19">
        <v>96.25</v>
      </c>
      <c r="G1356" s="19">
        <f t="shared" si="148"/>
        <v>40.90625</v>
      </c>
      <c r="H1356" s="1">
        <f t="shared" si="149"/>
        <v>96.25</v>
      </c>
      <c r="I1356" s="21">
        <v>84</v>
      </c>
    </row>
    <row r="1357" spans="1:9" ht="14" x14ac:dyDescent="0.15">
      <c r="A1357" s="14" t="s">
        <v>2488</v>
      </c>
      <c r="B1357" s="15">
        <v>1</v>
      </c>
      <c r="C1357" s="16" t="s">
        <v>4842</v>
      </c>
      <c r="D1357" s="17" t="str">
        <f t="shared" si="150"/>
        <v>5oz</v>
      </c>
      <c r="E1357" s="18" t="s">
        <v>5697</v>
      </c>
      <c r="F1357" s="19">
        <v>9.8000000000000007</v>
      </c>
      <c r="G1357" s="19">
        <f t="shared" si="148"/>
        <v>4.165</v>
      </c>
      <c r="H1357" s="1">
        <f t="shared" si="149"/>
        <v>9.8000000000000007</v>
      </c>
      <c r="I1357" s="21">
        <v>6</v>
      </c>
    </row>
    <row r="1358" spans="1:9" ht="14" x14ac:dyDescent="0.15">
      <c r="A1358" s="14" t="s">
        <v>2492</v>
      </c>
      <c r="B1358" s="15">
        <v>1</v>
      </c>
      <c r="C1358" s="16" t="s">
        <v>4846</v>
      </c>
      <c r="D1358" s="17" t="str">
        <f t="shared" si="150"/>
        <v>1lb</v>
      </c>
      <c r="E1358" s="18" t="s">
        <v>5697</v>
      </c>
      <c r="F1358" s="19">
        <v>25.05</v>
      </c>
      <c r="G1358" s="19">
        <f t="shared" si="148"/>
        <v>10.64625</v>
      </c>
      <c r="H1358" s="1">
        <f t="shared" si="149"/>
        <v>25.05</v>
      </c>
      <c r="I1358" s="21">
        <v>18</v>
      </c>
    </row>
    <row r="1359" spans="1:9" ht="14" x14ac:dyDescent="0.15">
      <c r="A1359" s="14" t="s">
        <v>2496</v>
      </c>
      <c r="B1359" s="15">
        <v>1</v>
      </c>
      <c r="C1359" s="16" t="s">
        <v>4850</v>
      </c>
      <c r="D1359" s="17" t="str">
        <f t="shared" si="150"/>
        <v>5lb</v>
      </c>
      <c r="E1359" s="18" t="s">
        <v>5697</v>
      </c>
      <c r="F1359" s="19">
        <v>96.25</v>
      </c>
      <c r="G1359" s="19">
        <f t="shared" si="148"/>
        <v>40.90625</v>
      </c>
      <c r="H1359" s="1">
        <f t="shared" si="149"/>
        <v>96.25</v>
      </c>
      <c r="I1359" s="21">
        <v>84</v>
      </c>
    </row>
    <row r="1360" spans="1:9" ht="14" x14ac:dyDescent="0.15">
      <c r="A1360" s="14" t="s">
        <v>2489</v>
      </c>
      <c r="B1360" s="15">
        <v>1</v>
      </c>
      <c r="C1360" s="16" t="s">
        <v>4843</v>
      </c>
      <c r="D1360" s="17" t="str">
        <f t="shared" si="150"/>
        <v>5oz</v>
      </c>
      <c r="E1360" s="18" t="s">
        <v>5697</v>
      </c>
      <c r="F1360" s="19">
        <v>9.8000000000000007</v>
      </c>
      <c r="G1360" s="19">
        <f t="shared" si="148"/>
        <v>4.165</v>
      </c>
      <c r="H1360" s="1">
        <f t="shared" si="149"/>
        <v>9.8000000000000007</v>
      </c>
      <c r="I1360" s="21">
        <v>6</v>
      </c>
    </row>
    <row r="1361" spans="1:9" ht="14" x14ac:dyDescent="0.15">
      <c r="A1361" s="14" t="s">
        <v>2493</v>
      </c>
      <c r="B1361" s="15">
        <v>1</v>
      </c>
      <c r="C1361" s="16" t="s">
        <v>4847</v>
      </c>
      <c r="D1361" s="17" t="str">
        <f t="shared" si="150"/>
        <v>1lb</v>
      </c>
      <c r="E1361" s="18" t="s">
        <v>5697</v>
      </c>
      <c r="F1361" s="19">
        <v>25.05</v>
      </c>
      <c r="G1361" s="19">
        <f t="shared" si="148"/>
        <v>10.64625</v>
      </c>
      <c r="H1361" s="1">
        <f t="shared" si="149"/>
        <v>25.05</v>
      </c>
      <c r="I1361" s="21">
        <v>18</v>
      </c>
    </row>
    <row r="1362" spans="1:9" ht="14" x14ac:dyDescent="0.15">
      <c r="A1362" s="14" t="s">
        <v>2497</v>
      </c>
      <c r="B1362" s="15">
        <v>1</v>
      </c>
      <c r="C1362" s="16" t="s">
        <v>4851</v>
      </c>
      <c r="D1362" s="17" t="str">
        <f t="shared" si="150"/>
        <v>5lb</v>
      </c>
      <c r="E1362" s="18" t="s">
        <v>5697</v>
      </c>
      <c r="F1362" s="19">
        <v>96.25</v>
      </c>
      <c r="G1362" s="19">
        <f t="shared" si="148"/>
        <v>40.90625</v>
      </c>
      <c r="H1362" s="1">
        <f t="shared" si="149"/>
        <v>96.25</v>
      </c>
      <c r="I1362" s="21">
        <v>84</v>
      </c>
    </row>
    <row r="1363" spans="1:9" ht="14" x14ac:dyDescent="0.15">
      <c r="A1363" s="14" t="s">
        <v>2490</v>
      </c>
      <c r="B1363" s="15">
        <v>1</v>
      </c>
      <c r="C1363" s="16" t="s">
        <v>4844</v>
      </c>
      <c r="D1363" s="17" t="str">
        <f t="shared" si="150"/>
        <v>5oz</v>
      </c>
      <c r="E1363" s="18" t="s">
        <v>5697</v>
      </c>
      <c r="F1363" s="19">
        <v>11.45</v>
      </c>
      <c r="G1363" s="19">
        <f t="shared" si="148"/>
        <v>4.86625</v>
      </c>
      <c r="H1363" s="1">
        <f t="shared" si="149"/>
        <v>11.45</v>
      </c>
      <c r="I1363" s="21">
        <v>6</v>
      </c>
    </row>
    <row r="1364" spans="1:9" ht="14" x14ac:dyDescent="0.15">
      <c r="A1364" s="14" t="s">
        <v>2494</v>
      </c>
      <c r="B1364" s="15">
        <v>1</v>
      </c>
      <c r="C1364" s="16" t="s">
        <v>4848</v>
      </c>
      <c r="D1364" s="17" t="str">
        <f t="shared" si="150"/>
        <v>1lb</v>
      </c>
      <c r="E1364" s="18" t="s">
        <v>5697</v>
      </c>
      <c r="F1364" s="19">
        <v>30.3</v>
      </c>
      <c r="G1364" s="19">
        <f t="shared" si="148"/>
        <v>12.8775</v>
      </c>
      <c r="H1364" s="1">
        <f t="shared" si="149"/>
        <v>30.3</v>
      </c>
      <c r="I1364" s="21">
        <v>18</v>
      </c>
    </row>
    <row r="1365" spans="1:9" ht="14" x14ac:dyDescent="0.15">
      <c r="A1365" s="14" t="s">
        <v>2498</v>
      </c>
      <c r="B1365" s="15">
        <v>1</v>
      </c>
      <c r="C1365" s="16" t="s">
        <v>4852</v>
      </c>
      <c r="D1365" s="17" t="str">
        <f t="shared" si="150"/>
        <v>5lb</v>
      </c>
      <c r="E1365" s="18" t="s">
        <v>5697</v>
      </c>
      <c r="F1365" s="19">
        <v>122.5</v>
      </c>
      <c r="G1365" s="19">
        <f t="shared" si="148"/>
        <v>52.0625</v>
      </c>
      <c r="H1365" s="1">
        <f t="shared" si="149"/>
        <v>122.5</v>
      </c>
      <c r="I1365" s="21">
        <v>84</v>
      </c>
    </row>
    <row r="1366" spans="1:9" ht="14" x14ac:dyDescent="0.15">
      <c r="A1366" s="14" t="s">
        <v>425</v>
      </c>
      <c r="B1366" s="15">
        <v>1</v>
      </c>
      <c r="C1366" s="16" t="s">
        <v>3500</v>
      </c>
      <c r="D1366" s="17" t="str">
        <f t="shared" si="150"/>
        <v>10X10</v>
      </c>
      <c r="E1366" s="18" t="s">
        <v>5697</v>
      </c>
      <c r="F1366" s="19">
        <v>21.9</v>
      </c>
      <c r="G1366" s="19">
        <f t="shared" si="148"/>
        <v>9.3074999999999992</v>
      </c>
      <c r="H1366" s="1">
        <f t="shared" si="149"/>
        <v>21.9</v>
      </c>
      <c r="I1366" s="21">
        <v>18</v>
      </c>
    </row>
    <row r="1367" spans="1:9" ht="14" x14ac:dyDescent="0.15">
      <c r="A1367" s="14" t="s">
        <v>426</v>
      </c>
      <c r="B1367" s="15">
        <v>1</v>
      </c>
      <c r="C1367" s="16" t="s">
        <v>3500</v>
      </c>
      <c r="D1367" s="17" t="str">
        <f t="shared" si="150"/>
        <v>FULL</v>
      </c>
      <c r="E1367" s="18" t="s">
        <v>5697</v>
      </c>
      <c r="F1367" s="19">
        <v>126.3</v>
      </c>
      <c r="G1367" s="19">
        <f t="shared" si="148"/>
        <v>53.677499999999995</v>
      </c>
      <c r="H1367" s="1">
        <f t="shared" si="149"/>
        <v>126.3</v>
      </c>
      <c r="I1367" s="26">
        <v>128</v>
      </c>
    </row>
    <row r="1368" spans="1:9" ht="14" x14ac:dyDescent="0.15">
      <c r="A1368" s="14" t="s">
        <v>427</v>
      </c>
      <c r="B1368" s="15">
        <v>1</v>
      </c>
      <c r="C1368" s="16" t="s">
        <v>3500</v>
      </c>
      <c r="D1368" s="17" t="str">
        <f t="shared" si="150"/>
        <v>17x20</v>
      </c>
      <c r="E1368" s="18" t="s">
        <v>5697</v>
      </c>
      <c r="F1368" s="19">
        <v>64.95</v>
      </c>
      <c r="G1368" s="19">
        <f t="shared" si="148"/>
        <v>27.603750000000002</v>
      </c>
      <c r="H1368" s="1">
        <f t="shared" si="149"/>
        <v>64.95</v>
      </c>
      <c r="I1368" s="21">
        <v>64</v>
      </c>
    </row>
    <row r="1369" spans="1:9" ht="14" x14ac:dyDescent="0.15">
      <c r="A1369" s="14" t="s">
        <v>428</v>
      </c>
      <c r="B1369" s="15">
        <v>1</v>
      </c>
      <c r="C1369" s="16" t="s">
        <v>3501</v>
      </c>
      <c r="D1369" s="17" t="str">
        <f t="shared" si="150"/>
        <v>10X10</v>
      </c>
      <c r="E1369" s="18" t="s">
        <v>5697</v>
      </c>
      <c r="F1369" s="19">
        <v>26.35</v>
      </c>
      <c r="G1369" s="19">
        <f t="shared" si="148"/>
        <v>11.19875</v>
      </c>
      <c r="H1369" s="1">
        <f t="shared" si="149"/>
        <v>26.35</v>
      </c>
      <c r="I1369" s="21">
        <v>18</v>
      </c>
    </row>
    <row r="1370" spans="1:9" ht="14" x14ac:dyDescent="0.15">
      <c r="A1370" s="14" t="s">
        <v>429</v>
      </c>
      <c r="B1370" s="15">
        <v>1</v>
      </c>
      <c r="C1370" s="16" t="s">
        <v>3501</v>
      </c>
      <c r="D1370" s="17" t="str">
        <f t="shared" si="150"/>
        <v>FULL</v>
      </c>
      <c r="E1370" s="18" t="s">
        <v>5697</v>
      </c>
      <c r="F1370" s="19">
        <v>152.19999999999999</v>
      </c>
      <c r="G1370" s="19">
        <f t="shared" si="148"/>
        <v>64.684999999999988</v>
      </c>
      <c r="H1370" s="1">
        <f t="shared" si="149"/>
        <v>152.19999999999999</v>
      </c>
      <c r="I1370" s="26">
        <v>128</v>
      </c>
    </row>
    <row r="1371" spans="1:9" ht="14" x14ac:dyDescent="0.15">
      <c r="A1371" s="14" t="s">
        <v>430</v>
      </c>
      <c r="B1371" s="15">
        <v>1</v>
      </c>
      <c r="C1371" s="16" t="s">
        <v>3501</v>
      </c>
      <c r="D1371" s="17" t="str">
        <f t="shared" si="150"/>
        <v>17x20</v>
      </c>
      <c r="E1371" s="18" t="s">
        <v>5697</v>
      </c>
      <c r="F1371" s="19">
        <v>66.25</v>
      </c>
      <c r="G1371" s="19">
        <f t="shared" si="148"/>
        <v>28.15625</v>
      </c>
      <c r="H1371" s="1">
        <f t="shared" si="149"/>
        <v>66.25</v>
      </c>
      <c r="I1371" s="21">
        <v>64</v>
      </c>
    </row>
    <row r="1372" spans="1:9" ht="14" x14ac:dyDescent="0.15">
      <c r="A1372" s="14" t="s">
        <v>431</v>
      </c>
      <c r="B1372" s="15">
        <v>1</v>
      </c>
      <c r="C1372" s="16" t="s">
        <v>3502</v>
      </c>
      <c r="D1372" s="17" t="str">
        <f t="shared" si="150"/>
        <v>10X10</v>
      </c>
      <c r="E1372" s="18" t="s">
        <v>5697</v>
      </c>
      <c r="F1372" s="19">
        <v>26.5505</v>
      </c>
      <c r="G1372" s="19">
        <f t="shared" si="148"/>
        <v>11.283962499999999</v>
      </c>
      <c r="H1372" s="1">
        <f t="shared" si="149"/>
        <v>26.5505</v>
      </c>
      <c r="I1372" s="21">
        <v>12</v>
      </c>
    </row>
    <row r="1373" spans="1:9" ht="14" x14ac:dyDescent="0.15">
      <c r="A1373" s="14" t="s">
        <v>432</v>
      </c>
      <c r="B1373" s="15">
        <v>1</v>
      </c>
      <c r="C1373" s="16" t="s">
        <v>3502</v>
      </c>
      <c r="D1373" s="17" t="str">
        <f t="shared" si="150"/>
        <v>17x20</v>
      </c>
      <c r="E1373" s="18" t="s">
        <v>5697</v>
      </c>
      <c r="F1373" s="19">
        <v>76.650000000000006</v>
      </c>
      <c r="G1373" s="19">
        <f t="shared" si="148"/>
        <v>32.576250000000002</v>
      </c>
      <c r="H1373" s="1">
        <f t="shared" si="149"/>
        <v>76.650000000000006</v>
      </c>
      <c r="I1373" s="21">
        <v>44</v>
      </c>
    </row>
    <row r="1374" spans="1:9" ht="14" x14ac:dyDescent="0.15">
      <c r="A1374" s="14" t="s">
        <v>433</v>
      </c>
      <c r="B1374" s="15">
        <v>1</v>
      </c>
      <c r="C1374" s="16" t="s">
        <v>3503</v>
      </c>
      <c r="D1374" s="17" t="str">
        <f t="shared" si="150"/>
        <v>10X10</v>
      </c>
      <c r="E1374" s="18" t="s">
        <v>5697</v>
      </c>
      <c r="F1374" s="19">
        <v>24.85</v>
      </c>
      <c r="G1374" s="19">
        <f t="shared" si="148"/>
        <v>10.561250000000001</v>
      </c>
      <c r="H1374" s="1">
        <f t="shared" si="149"/>
        <v>24.85</v>
      </c>
      <c r="I1374" s="21">
        <v>12</v>
      </c>
    </row>
    <row r="1375" spans="1:9" ht="14" x14ac:dyDescent="0.15">
      <c r="A1375" s="14" t="s">
        <v>434</v>
      </c>
      <c r="B1375" s="15">
        <v>1</v>
      </c>
      <c r="C1375" s="16" t="s">
        <v>3503</v>
      </c>
      <c r="D1375" s="17" t="str">
        <f t="shared" si="150"/>
        <v>17x20</v>
      </c>
      <c r="E1375" s="18" t="s">
        <v>5697</v>
      </c>
      <c r="F1375" s="19">
        <v>71.900000000000006</v>
      </c>
      <c r="G1375" s="19">
        <f t="shared" si="148"/>
        <v>30.557500000000001</v>
      </c>
      <c r="H1375" s="1">
        <f t="shared" si="149"/>
        <v>71.900000000000006</v>
      </c>
      <c r="I1375" s="21">
        <v>44</v>
      </c>
    </row>
    <row r="1376" spans="1:9" ht="14" x14ac:dyDescent="0.15">
      <c r="A1376" s="14" t="s">
        <v>1547</v>
      </c>
      <c r="B1376" s="15">
        <v>1</v>
      </c>
      <c r="C1376" s="16" t="s">
        <v>3963</v>
      </c>
      <c r="D1376" s="17" t="str">
        <f t="shared" si="150"/>
        <v>Tube</v>
      </c>
      <c r="E1376" s="18" t="s">
        <v>5700</v>
      </c>
      <c r="F1376" s="19">
        <v>31.05</v>
      </c>
      <c r="G1376" s="19">
        <f t="shared" si="148"/>
        <v>13.196249999999999</v>
      </c>
      <c r="H1376" s="1">
        <f t="shared" si="149"/>
        <v>31.05</v>
      </c>
      <c r="I1376" s="21">
        <v>4</v>
      </c>
    </row>
    <row r="1377" spans="1:9" ht="14" x14ac:dyDescent="0.15">
      <c r="A1377" s="14" t="s">
        <v>1548</v>
      </c>
      <c r="B1377" s="15">
        <v>1</v>
      </c>
      <c r="C1377" s="16" t="s">
        <v>3964</v>
      </c>
      <c r="D1377" s="17" t="str">
        <f t="shared" si="150"/>
        <v>Tube</v>
      </c>
      <c r="E1377" s="18" t="s">
        <v>5700</v>
      </c>
      <c r="F1377" s="19">
        <v>31.05</v>
      </c>
      <c r="G1377" s="19">
        <f t="shared" si="148"/>
        <v>13.196249999999999</v>
      </c>
      <c r="H1377" s="1">
        <f t="shared" si="149"/>
        <v>31.05</v>
      </c>
      <c r="I1377" s="21">
        <v>4</v>
      </c>
    </row>
    <row r="1378" spans="1:9" ht="14" x14ac:dyDescent="0.15">
      <c r="A1378" s="14" t="s">
        <v>1546</v>
      </c>
      <c r="B1378" s="15">
        <v>1</v>
      </c>
      <c r="C1378" s="16" t="s">
        <v>3962</v>
      </c>
      <c r="D1378" s="17" t="str">
        <f t="shared" si="150"/>
        <v>Tube</v>
      </c>
      <c r="E1378" s="18" t="s">
        <v>5700</v>
      </c>
      <c r="F1378" s="19">
        <v>31.05</v>
      </c>
      <c r="G1378" s="19">
        <f t="shared" si="148"/>
        <v>13.196249999999999</v>
      </c>
      <c r="H1378" s="1">
        <f t="shared" si="149"/>
        <v>31.05</v>
      </c>
      <c r="I1378" s="21">
        <v>4</v>
      </c>
    </row>
    <row r="1379" spans="1:9" ht="14" x14ac:dyDescent="0.15">
      <c r="A1379" s="14" t="s">
        <v>435</v>
      </c>
      <c r="B1379" s="15">
        <v>1</v>
      </c>
      <c r="C1379" s="16" t="s">
        <v>3504</v>
      </c>
      <c r="D1379" s="17" t="str">
        <f t="shared" si="150"/>
        <v>10X10</v>
      </c>
      <c r="E1379" s="18" t="s">
        <v>6</v>
      </c>
      <c r="F1379" s="19">
        <v>19.5</v>
      </c>
      <c r="G1379" s="19">
        <f t="shared" si="148"/>
        <v>8.2874999999999996</v>
      </c>
      <c r="H1379" s="1">
        <f t="shared" si="149"/>
        <v>19.5</v>
      </c>
      <c r="I1379" s="21">
        <v>18</v>
      </c>
    </row>
    <row r="1380" spans="1:9" ht="14" x14ac:dyDescent="0.15">
      <c r="A1380" s="14" t="s">
        <v>436</v>
      </c>
      <c r="B1380" s="15">
        <v>1</v>
      </c>
      <c r="C1380" s="16" t="s">
        <v>3504</v>
      </c>
      <c r="D1380" s="17" t="str">
        <f t="shared" si="150"/>
        <v>FULL</v>
      </c>
      <c r="E1380" s="18" t="s">
        <v>6</v>
      </c>
      <c r="F1380" s="19">
        <v>112.65</v>
      </c>
      <c r="G1380" s="19">
        <f t="shared" si="148"/>
        <v>47.876249999999999</v>
      </c>
      <c r="H1380" s="1">
        <f t="shared" si="149"/>
        <v>112.65</v>
      </c>
      <c r="I1380" s="26">
        <v>128</v>
      </c>
    </row>
    <row r="1381" spans="1:9" ht="14" x14ac:dyDescent="0.15">
      <c r="A1381" s="14" t="s">
        <v>437</v>
      </c>
      <c r="B1381" s="15">
        <v>1</v>
      </c>
      <c r="C1381" s="16" t="s">
        <v>3504</v>
      </c>
      <c r="D1381" s="17" t="str">
        <f t="shared" si="150"/>
        <v>17x20</v>
      </c>
      <c r="E1381" s="18" t="s">
        <v>6</v>
      </c>
      <c r="F1381" s="19">
        <v>57.9</v>
      </c>
      <c r="G1381" s="19">
        <f t="shared" si="148"/>
        <v>24.607499999999998</v>
      </c>
      <c r="H1381" s="1">
        <f t="shared" si="149"/>
        <v>57.9</v>
      </c>
      <c r="I1381" s="21">
        <v>64</v>
      </c>
    </row>
    <row r="1382" spans="1:9" ht="14" x14ac:dyDescent="0.15">
      <c r="A1382" s="14" t="s">
        <v>438</v>
      </c>
      <c r="B1382" s="15">
        <v>1</v>
      </c>
      <c r="C1382" s="16" t="s">
        <v>3505</v>
      </c>
      <c r="D1382" s="17" t="str">
        <f t="shared" si="150"/>
        <v>10X10</v>
      </c>
      <c r="E1382" s="18" t="s">
        <v>6</v>
      </c>
      <c r="F1382" s="19">
        <v>24</v>
      </c>
      <c r="G1382" s="19">
        <f t="shared" si="148"/>
        <v>10.199999999999999</v>
      </c>
      <c r="H1382" s="1">
        <f t="shared" si="149"/>
        <v>24</v>
      </c>
      <c r="I1382" s="21">
        <v>18</v>
      </c>
    </row>
    <row r="1383" spans="1:9" ht="14" x14ac:dyDescent="0.15">
      <c r="A1383" s="14" t="s">
        <v>439</v>
      </c>
      <c r="B1383" s="15">
        <v>1</v>
      </c>
      <c r="C1383" s="16" t="s">
        <v>3505</v>
      </c>
      <c r="D1383" s="17" t="str">
        <f t="shared" si="150"/>
        <v>FULL</v>
      </c>
      <c r="E1383" s="18" t="s">
        <v>6</v>
      </c>
      <c r="F1383" s="19">
        <v>138.6</v>
      </c>
      <c r="G1383" s="19">
        <f t="shared" si="148"/>
        <v>58.904999999999994</v>
      </c>
      <c r="H1383" s="1">
        <f t="shared" si="149"/>
        <v>138.6</v>
      </c>
      <c r="I1383" s="26">
        <v>128</v>
      </c>
    </row>
    <row r="1384" spans="1:9" ht="14" x14ac:dyDescent="0.15">
      <c r="A1384" s="14" t="s">
        <v>440</v>
      </c>
      <c r="B1384" s="15">
        <v>1</v>
      </c>
      <c r="C1384" s="16" t="s">
        <v>3505</v>
      </c>
      <c r="D1384" s="17" t="str">
        <f t="shared" si="150"/>
        <v>17x20</v>
      </c>
      <c r="E1384" s="18" t="s">
        <v>6</v>
      </c>
      <c r="F1384" s="19">
        <v>71.25</v>
      </c>
      <c r="G1384" s="19">
        <f t="shared" ref="G1384:G1415" si="151">F1384*0.425</f>
        <v>30.28125</v>
      </c>
      <c r="H1384" s="1">
        <f t="shared" ref="H1384:H1415" si="152">B1384*F1384</f>
        <v>71.25</v>
      </c>
      <c r="I1384" s="21">
        <v>64</v>
      </c>
    </row>
    <row r="1385" spans="1:9" ht="14" x14ac:dyDescent="0.15">
      <c r="A1385" s="14" t="s">
        <v>441</v>
      </c>
      <c r="B1385" s="15">
        <v>1</v>
      </c>
      <c r="C1385" s="16" t="s">
        <v>3506</v>
      </c>
      <c r="D1385" s="17" t="str">
        <f t="shared" si="150"/>
        <v>10X10</v>
      </c>
      <c r="E1385" s="18" t="s">
        <v>6</v>
      </c>
      <c r="F1385" s="19">
        <v>23.5</v>
      </c>
      <c r="G1385" s="19">
        <f t="shared" si="151"/>
        <v>9.9874999999999989</v>
      </c>
      <c r="H1385" s="1">
        <f t="shared" si="152"/>
        <v>23.5</v>
      </c>
      <c r="I1385" s="21">
        <v>12</v>
      </c>
    </row>
    <row r="1386" spans="1:9" ht="14" x14ac:dyDescent="0.15">
      <c r="A1386" s="14" t="s">
        <v>442</v>
      </c>
      <c r="B1386" s="15">
        <v>1</v>
      </c>
      <c r="C1386" s="16" t="s">
        <v>3506</v>
      </c>
      <c r="D1386" s="17" t="str">
        <f t="shared" si="150"/>
        <v>17x20</v>
      </c>
      <c r="E1386" s="18" t="s">
        <v>6</v>
      </c>
      <c r="F1386" s="19">
        <v>67.900000000000006</v>
      </c>
      <c r="G1386" s="19">
        <f t="shared" si="151"/>
        <v>28.857500000000002</v>
      </c>
      <c r="H1386" s="1">
        <f t="shared" si="152"/>
        <v>67.900000000000006</v>
      </c>
      <c r="I1386" s="21">
        <v>44</v>
      </c>
    </row>
    <row r="1387" spans="1:9" ht="14" x14ac:dyDescent="0.15">
      <c r="A1387" s="14" t="s">
        <v>443</v>
      </c>
      <c r="B1387" s="15">
        <v>1</v>
      </c>
      <c r="C1387" s="16" t="s">
        <v>3507</v>
      </c>
      <c r="D1387" s="17" t="str">
        <f t="shared" si="150"/>
        <v>10X10</v>
      </c>
      <c r="E1387" s="18" t="s">
        <v>6</v>
      </c>
      <c r="F1387" s="19">
        <v>26.4</v>
      </c>
      <c r="G1387" s="19">
        <f t="shared" si="151"/>
        <v>11.219999999999999</v>
      </c>
      <c r="H1387" s="1">
        <f t="shared" si="152"/>
        <v>26.4</v>
      </c>
      <c r="I1387" s="21">
        <v>12</v>
      </c>
    </row>
    <row r="1388" spans="1:9" ht="14" x14ac:dyDescent="0.15">
      <c r="A1388" s="14" t="s">
        <v>444</v>
      </c>
      <c r="B1388" s="15">
        <v>1</v>
      </c>
      <c r="C1388" s="16" t="s">
        <v>3507</v>
      </c>
      <c r="D1388" s="17" t="str">
        <f t="shared" si="150"/>
        <v>17x20</v>
      </c>
      <c r="E1388" s="18" t="s">
        <v>6</v>
      </c>
      <c r="F1388" s="19">
        <v>76.2</v>
      </c>
      <c r="G1388" s="19">
        <f t="shared" si="151"/>
        <v>32.384999999999998</v>
      </c>
      <c r="H1388" s="1">
        <f t="shared" si="152"/>
        <v>76.2</v>
      </c>
      <c r="I1388" s="21">
        <v>44</v>
      </c>
    </row>
    <row r="1389" spans="1:9" ht="14" x14ac:dyDescent="0.15">
      <c r="A1389" s="14" t="s">
        <v>445</v>
      </c>
      <c r="B1389" s="15">
        <v>1</v>
      </c>
      <c r="C1389" s="16" t="s">
        <v>3508</v>
      </c>
      <c r="D1389" s="17" t="str">
        <f t="shared" si="150"/>
        <v>10X10</v>
      </c>
      <c r="E1389" s="18" t="s">
        <v>6</v>
      </c>
      <c r="F1389" s="19">
        <v>19.5</v>
      </c>
      <c r="G1389" s="19">
        <f t="shared" si="151"/>
        <v>8.2874999999999996</v>
      </c>
      <c r="H1389" s="1">
        <f t="shared" si="152"/>
        <v>19.5</v>
      </c>
      <c r="I1389" s="21">
        <v>18</v>
      </c>
    </row>
    <row r="1390" spans="1:9" ht="14" x14ac:dyDescent="0.15">
      <c r="A1390" s="14" t="s">
        <v>446</v>
      </c>
      <c r="B1390" s="15">
        <v>1</v>
      </c>
      <c r="C1390" s="16" t="s">
        <v>3508</v>
      </c>
      <c r="D1390" s="17" t="str">
        <f t="shared" si="150"/>
        <v>FULL</v>
      </c>
      <c r="E1390" s="18" t="s">
        <v>6</v>
      </c>
      <c r="F1390" s="19">
        <v>112.65</v>
      </c>
      <c r="G1390" s="19">
        <f t="shared" si="151"/>
        <v>47.876249999999999</v>
      </c>
      <c r="H1390" s="1">
        <f t="shared" si="152"/>
        <v>112.65</v>
      </c>
      <c r="I1390" s="26">
        <v>128</v>
      </c>
    </row>
    <row r="1391" spans="1:9" ht="14" x14ac:dyDescent="0.15">
      <c r="A1391" s="14" t="s">
        <v>447</v>
      </c>
      <c r="B1391" s="15">
        <v>1</v>
      </c>
      <c r="C1391" s="16" t="s">
        <v>3508</v>
      </c>
      <c r="D1391" s="17" t="str">
        <f t="shared" si="150"/>
        <v>17x20</v>
      </c>
      <c r="E1391" s="18" t="s">
        <v>6</v>
      </c>
      <c r="F1391" s="19">
        <v>57.9</v>
      </c>
      <c r="G1391" s="19">
        <f t="shared" si="151"/>
        <v>24.607499999999998</v>
      </c>
      <c r="H1391" s="1">
        <f t="shared" si="152"/>
        <v>57.9</v>
      </c>
      <c r="I1391" s="21">
        <v>64</v>
      </c>
    </row>
    <row r="1392" spans="1:9" ht="14" x14ac:dyDescent="0.15">
      <c r="A1392" s="14" t="s">
        <v>448</v>
      </c>
      <c r="B1392" s="15">
        <v>1</v>
      </c>
      <c r="C1392" s="16" t="s">
        <v>3509</v>
      </c>
      <c r="D1392" s="17" t="str">
        <f t="shared" si="150"/>
        <v>10X10</v>
      </c>
      <c r="E1392" s="18" t="s">
        <v>6</v>
      </c>
      <c r="F1392" s="19">
        <v>24</v>
      </c>
      <c r="G1392" s="19">
        <f t="shared" si="151"/>
        <v>10.199999999999999</v>
      </c>
      <c r="H1392" s="1">
        <f t="shared" si="152"/>
        <v>24</v>
      </c>
      <c r="I1392" s="21">
        <v>18</v>
      </c>
    </row>
    <row r="1393" spans="1:9" ht="14" x14ac:dyDescent="0.15">
      <c r="A1393" s="14" t="s">
        <v>449</v>
      </c>
      <c r="B1393" s="15">
        <v>1</v>
      </c>
      <c r="C1393" s="16" t="s">
        <v>3509</v>
      </c>
      <c r="D1393" s="17" t="str">
        <f t="shared" si="150"/>
        <v>FULL</v>
      </c>
      <c r="E1393" s="18" t="s">
        <v>6</v>
      </c>
      <c r="F1393" s="19">
        <v>138.6</v>
      </c>
      <c r="G1393" s="19">
        <f t="shared" si="151"/>
        <v>58.904999999999994</v>
      </c>
      <c r="H1393" s="1">
        <f t="shared" si="152"/>
        <v>138.6</v>
      </c>
      <c r="I1393" s="26">
        <v>128</v>
      </c>
    </row>
    <row r="1394" spans="1:9" ht="14" x14ac:dyDescent="0.15">
      <c r="A1394" s="14" t="s">
        <v>450</v>
      </c>
      <c r="B1394" s="15">
        <v>1</v>
      </c>
      <c r="C1394" s="16" t="s">
        <v>3509</v>
      </c>
      <c r="D1394" s="17" t="str">
        <f t="shared" si="150"/>
        <v>17x20</v>
      </c>
      <c r="E1394" s="18" t="s">
        <v>6</v>
      </c>
      <c r="F1394" s="19">
        <v>71.25</v>
      </c>
      <c r="G1394" s="19">
        <f t="shared" si="151"/>
        <v>30.28125</v>
      </c>
      <c r="H1394" s="1">
        <f t="shared" si="152"/>
        <v>71.25</v>
      </c>
      <c r="I1394" s="21">
        <v>64</v>
      </c>
    </row>
    <row r="1395" spans="1:9" ht="14" x14ac:dyDescent="0.15">
      <c r="A1395" s="14" t="s">
        <v>451</v>
      </c>
      <c r="B1395" s="15">
        <v>1</v>
      </c>
      <c r="C1395" s="16" t="s">
        <v>3510</v>
      </c>
      <c r="D1395" s="17" t="str">
        <f t="shared" si="150"/>
        <v>10X10</v>
      </c>
      <c r="E1395" s="18" t="s">
        <v>6</v>
      </c>
      <c r="F1395" s="19">
        <v>23.5</v>
      </c>
      <c r="G1395" s="19">
        <f t="shared" si="151"/>
        <v>9.9874999999999989</v>
      </c>
      <c r="H1395" s="1">
        <f t="shared" si="152"/>
        <v>23.5</v>
      </c>
      <c r="I1395" s="21">
        <v>12</v>
      </c>
    </row>
    <row r="1396" spans="1:9" ht="14" x14ac:dyDescent="0.15">
      <c r="A1396" s="14" t="s">
        <v>452</v>
      </c>
      <c r="B1396" s="15">
        <v>1</v>
      </c>
      <c r="C1396" s="16" t="s">
        <v>3510</v>
      </c>
      <c r="D1396" s="17" t="str">
        <f t="shared" si="150"/>
        <v>17x20</v>
      </c>
      <c r="E1396" s="18" t="s">
        <v>6</v>
      </c>
      <c r="F1396" s="19">
        <v>67.900000000000006</v>
      </c>
      <c r="G1396" s="19">
        <f t="shared" si="151"/>
        <v>28.857500000000002</v>
      </c>
      <c r="H1396" s="1">
        <f t="shared" si="152"/>
        <v>67.900000000000006</v>
      </c>
      <c r="I1396" s="21">
        <v>44</v>
      </c>
    </row>
    <row r="1397" spans="1:9" ht="14" x14ac:dyDescent="0.15">
      <c r="A1397" s="14" t="s">
        <v>453</v>
      </c>
      <c r="B1397" s="15">
        <v>1</v>
      </c>
      <c r="C1397" s="16" t="s">
        <v>3511</v>
      </c>
      <c r="D1397" s="17" t="str">
        <f t="shared" si="150"/>
        <v>10X10</v>
      </c>
      <c r="E1397" s="18" t="s">
        <v>6</v>
      </c>
      <c r="F1397" s="19">
        <v>26.4</v>
      </c>
      <c r="G1397" s="19">
        <f t="shared" si="151"/>
        <v>11.219999999999999</v>
      </c>
      <c r="H1397" s="1">
        <f t="shared" si="152"/>
        <v>26.4</v>
      </c>
      <c r="I1397" s="21">
        <v>12</v>
      </c>
    </row>
    <row r="1398" spans="1:9" ht="14" x14ac:dyDescent="0.15">
      <c r="A1398" s="14" t="s">
        <v>454</v>
      </c>
      <c r="B1398" s="15">
        <v>1</v>
      </c>
      <c r="C1398" s="16" t="s">
        <v>3511</v>
      </c>
      <c r="D1398" s="17" t="str">
        <f t="shared" si="150"/>
        <v>17x20</v>
      </c>
      <c r="E1398" s="18" t="s">
        <v>6</v>
      </c>
      <c r="F1398" s="19">
        <v>76.2</v>
      </c>
      <c r="G1398" s="19">
        <f t="shared" si="151"/>
        <v>32.384999999999998</v>
      </c>
      <c r="H1398" s="1">
        <f t="shared" si="152"/>
        <v>76.2</v>
      </c>
      <c r="I1398" s="21">
        <v>44</v>
      </c>
    </row>
    <row r="1399" spans="1:9" x14ac:dyDescent="0.15">
      <c r="A1399" s="14" t="s">
        <v>5878</v>
      </c>
      <c r="B1399" s="15">
        <v>1</v>
      </c>
      <c r="C1399" s="16" t="s">
        <v>5931</v>
      </c>
      <c r="D1399" s="17" t="s">
        <v>5730</v>
      </c>
      <c r="E1399" s="18"/>
      <c r="F1399" s="19">
        <v>21.9</v>
      </c>
      <c r="G1399" s="19">
        <f t="shared" si="151"/>
        <v>9.3074999999999992</v>
      </c>
      <c r="H1399" s="1">
        <f t="shared" si="152"/>
        <v>21.9</v>
      </c>
      <c r="I1399" s="21">
        <v>18</v>
      </c>
    </row>
    <row r="1400" spans="1:9" ht="14" x14ac:dyDescent="0.15">
      <c r="A1400" s="14" t="s">
        <v>1685</v>
      </c>
      <c r="B1400" s="15">
        <v>1</v>
      </c>
      <c r="C1400" s="16" t="s">
        <v>6835</v>
      </c>
      <c r="D1400" s="17" t="str">
        <f t="shared" ref="D1400:D1418" si="153">VLOOKUP(RIGHT(A1400,4),N:O,2,0)</f>
        <v>1lb</v>
      </c>
      <c r="E1400" s="18" t="s">
        <v>5703</v>
      </c>
      <c r="F1400" s="19">
        <v>43.35</v>
      </c>
      <c r="G1400" s="19">
        <f t="shared" si="151"/>
        <v>18.423750000000002</v>
      </c>
      <c r="H1400" s="1">
        <f t="shared" si="152"/>
        <v>43.35</v>
      </c>
      <c r="I1400" s="21">
        <v>18</v>
      </c>
    </row>
    <row r="1401" spans="1:9" ht="14" x14ac:dyDescent="0.15">
      <c r="A1401" s="14" t="s">
        <v>2499</v>
      </c>
      <c r="B1401" s="15">
        <v>1</v>
      </c>
      <c r="C1401" s="16" t="s">
        <v>4853</v>
      </c>
      <c r="D1401" s="17" t="str">
        <f t="shared" si="153"/>
        <v>5oz</v>
      </c>
      <c r="E1401" s="18" t="s">
        <v>6</v>
      </c>
      <c r="F1401" s="19">
        <v>9.1999999999999993</v>
      </c>
      <c r="G1401" s="19">
        <f t="shared" si="151"/>
        <v>3.9099999999999997</v>
      </c>
      <c r="H1401" s="1">
        <f t="shared" si="152"/>
        <v>9.1999999999999993</v>
      </c>
      <c r="I1401" s="21">
        <v>6</v>
      </c>
    </row>
    <row r="1402" spans="1:9" ht="14" x14ac:dyDescent="0.15">
      <c r="A1402" s="14" t="s">
        <v>2503</v>
      </c>
      <c r="B1402" s="15">
        <v>1</v>
      </c>
      <c r="C1402" s="16" t="s">
        <v>4857</v>
      </c>
      <c r="D1402" s="17" t="str">
        <f t="shared" si="153"/>
        <v>1lb</v>
      </c>
      <c r="E1402" s="18" t="s">
        <v>6</v>
      </c>
      <c r="F1402" s="19">
        <v>23.2</v>
      </c>
      <c r="G1402" s="19">
        <f t="shared" si="151"/>
        <v>9.86</v>
      </c>
      <c r="H1402" s="1">
        <f t="shared" si="152"/>
        <v>23.2</v>
      </c>
      <c r="I1402" s="21">
        <v>18</v>
      </c>
    </row>
    <row r="1403" spans="1:9" ht="14" x14ac:dyDescent="0.15">
      <c r="A1403" s="14" t="s">
        <v>2500</v>
      </c>
      <c r="B1403" s="15">
        <v>1</v>
      </c>
      <c r="C1403" s="16" t="s">
        <v>4854</v>
      </c>
      <c r="D1403" s="17" t="str">
        <f t="shared" si="153"/>
        <v>5oz</v>
      </c>
      <c r="E1403" s="18" t="s">
        <v>6</v>
      </c>
      <c r="F1403" s="19">
        <v>9.1999999999999993</v>
      </c>
      <c r="G1403" s="19">
        <f t="shared" si="151"/>
        <v>3.9099999999999997</v>
      </c>
      <c r="H1403" s="1">
        <f t="shared" si="152"/>
        <v>9.1999999999999993</v>
      </c>
      <c r="I1403" s="21">
        <v>6</v>
      </c>
    </row>
    <row r="1404" spans="1:9" ht="14" x14ac:dyDescent="0.15">
      <c r="A1404" s="14" t="s">
        <v>2504</v>
      </c>
      <c r="B1404" s="15">
        <v>1</v>
      </c>
      <c r="C1404" s="16" t="s">
        <v>4858</v>
      </c>
      <c r="D1404" s="17" t="str">
        <f t="shared" si="153"/>
        <v>1lb</v>
      </c>
      <c r="E1404" s="18" t="s">
        <v>6</v>
      </c>
      <c r="F1404" s="19">
        <v>23.2</v>
      </c>
      <c r="G1404" s="19">
        <f t="shared" si="151"/>
        <v>9.86</v>
      </c>
      <c r="H1404" s="1">
        <f t="shared" si="152"/>
        <v>23.2</v>
      </c>
      <c r="I1404" s="21">
        <v>18</v>
      </c>
    </row>
    <row r="1405" spans="1:9" ht="14" x14ac:dyDescent="0.15">
      <c r="A1405" s="14" t="s">
        <v>2501</v>
      </c>
      <c r="B1405" s="15">
        <v>1</v>
      </c>
      <c r="C1405" s="16" t="s">
        <v>4855</v>
      </c>
      <c r="D1405" s="17" t="str">
        <f t="shared" si="153"/>
        <v>5oz</v>
      </c>
      <c r="E1405" s="18" t="s">
        <v>6</v>
      </c>
      <c r="F1405" s="19">
        <v>9.1999999999999993</v>
      </c>
      <c r="G1405" s="19">
        <f t="shared" si="151"/>
        <v>3.9099999999999997</v>
      </c>
      <c r="H1405" s="1">
        <f t="shared" si="152"/>
        <v>9.1999999999999993</v>
      </c>
      <c r="I1405" s="21">
        <v>6</v>
      </c>
    </row>
    <row r="1406" spans="1:9" ht="14" x14ac:dyDescent="0.15">
      <c r="A1406" s="14" t="s">
        <v>2505</v>
      </c>
      <c r="B1406" s="15">
        <v>1</v>
      </c>
      <c r="C1406" s="16" t="s">
        <v>4859</v>
      </c>
      <c r="D1406" s="17" t="str">
        <f t="shared" si="153"/>
        <v>1lb</v>
      </c>
      <c r="E1406" s="18" t="s">
        <v>6</v>
      </c>
      <c r="F1406" s="19">
        <v>23.2</v>
      </c>
      <c r="G1406" s="19">
        <f t="shared" si="151"/>
        <v>9.86</v>
      </c>
      <c r="H1406" s="1">
        <f t="shared" si="152"/>
        <v>23.2</v>
      </c>
      <c r="I1406" s="21">
        <v>18</v>
      </c>
    </row>
    <row r="1407" spans="1:9" ht="14" x14ac:dyDescent="0.15">
      <c r="A1407" s="14" t="s">
        <v>2502</v>
      </c>
      <c r="B1407" s="15">
        <v>1</v>
      </c>
      <c r="C1407" s="16" t="s">
        <v>4856</v>
      </c>
      <c r="D1407" s="17" t="str">
        <f t="shared" si="153"/>
        <v>5oz</v>
      </c>
      <c r="E1407" s="18" t="s">
        <v>6</v>
      </c>
      <c r="F1407" s="19">
        <v>10.85</v>
      </c>
      <c r="G1407" s="19">
        <f t="shared" si="151"/>
        <v>4.6112500000000001</v>
      </c>
      <c r="H1407" s="1">
        <f t="shared" si="152"/>
        <v>10.85</v>
      </c>
      <c r="I1407" s="21">
        <v>6</v>
      </c>
    </row>
    <row r="1408" spans="1:9" ht="14" x14ac:dyDescent="0.15">
      <c r="A1408" s="14" t="s">
        <v>2506</v>
      </c>
      <c r="B1408" s="15">
        <v>1</v>
      </c>
      <c r="C1408" s="16" t="s">
        <v>4860</v>
      </c>
      <c r="D1408" s="17" t="str">
        <f t="shared" si="153"/>
        <v>1lb</v>
      </c>
      <c r="E1408" s="18" t="s">
        <v>6</v>
      </c>
      <c r="F1408" s="19">
        <v>28.45</v>
      </c>
      <c r="G1408" s="19">
        <f t="shared" si="151"/>
        <v>12.091249999999999</v>
      </c>
      <c r="H1408" s="1">
        <f t="shared" si="152"/>
        <v>28.45</v>
      </c>
      <c r="I1408" s="21">
        <v>18</v>
      </c>
    </row>
    <row r="1409" spans="1:9" ht="14" x14ac:dyDescent="0.15">
      <c r="A1409" s="14" t="s">
        <v>455</v>
      </c>
      <c r="B1409" s="15">
        <v>1</v>
      </c>
      <c r="C1409" s="16" t="s">
        <v>6966</v>
      </c>
      <c r="D1409" s="17" t="str">
        <f t="shared" si="153"/>
        <v>10X10</v>
      </c>
      <c r="E1409" s="18" t="s">
        <v>6</v>
      </c>
      <c r="F1409" s="19">
        <v>19.5</v>
      </c>
      <c r="G1409" s="19">
        <f t="shared" si="151"/>
        <v>8.2874999999999996</v>
      </c>
      <c r="H1409" s="1">
        <f t="shared" si="152"/>
        <v>19.5</v>
      </c>
      <c r="I1409" s="21">
        <v>18</v>
      </c>
    </row>
    <row r="1410" spans="1:9" ht="14" x14ac:dyDescent="0.15">
      <c r="A1410" s="133" t="s">
        <v>456</v>
      </c>
      <c r="B1410" s="15">
        <v>1</v>
      </c>
      <c r="C1410" s="16" t="s">
        <v>3512</v>
      </c>
      <c r="D1410" s="17" t="str">
        <f t="shared" si="153"/>
        <v>FULL</v>
      </c>
      <c r="E1410" s="18" t="s">
        <v>6</v>
      </c>
      <c r="F1410" s="19">
        <v>112.65</v>
      </c>
      <c r="G1410" s="19">
        <f t="shared" si="151"/>
        <v>47.876249999999999</v>
      </c>
      <c r="H1410" s="1">
        <f t="shared" si="152"/>
        <v>112.65</v>
      </c>
      <c r="I1410" s="26">
        <v>128</v>
      </c>
    </row>
    <row r="1411" spans="1:9" ht="14" x14ac:dyDescent="0.15">
      <c r="A1411" s="14" t="s">
        <v>457</v>
      </c>
      <c r="B1411" s="15">
        <v>1</v>
      </c>
      <c r="C1411" s="16" t="s">
        <v>3512</v>
      </c>
      <c r="D1411" s="17" t="str">
        <f t="shared" si="153"/>
        <v>17x20</v>
      </c>
      <c r="E1411" s="18" t="s">
        <v>6</v>
      </c>
      <c r="F1411" s="19">
        <v>57.9</v>
      </c>
      <c r="G1411" s="19">
        <f t="shared" si="151"/>
        <v>24.607499999999998</v>
      </c>
      <c r="H1411" s="1">
        <f t="shared" si="152"/>
        <v>57.9</v>
      </c>
      <c r="I1411" s="21">
        <v>64</v>
      </c>
    </row>
    <row r="1412" spans="1:9" ht="14" x14ac:dyDescent="0.15">
      <c r="A1412" s="14" t="s">
        <v>458</v>
      </c>
      <c r="B1412" s="15">
        <v>1</v>
      </c>
      <c r="C1412" s="16" t="s">
        <v>6967</v>
      </c>
      <c r="D1412" s="17" t="str">
        <f t="shared" si="153"/>
        <v>10X10</v>
      </c>
      <c r="E1412" s="18" t="s">
        <v>6</v>
      </c>
      <c r="F1412" s="19">
        <v>24</v>
      </c>
      <c r="G1412" s="19">
        <f t="shared" si="151"/>
        <v>10.199999999999999</v>
      </c>
      <c r="H1412" s="1">
        <f t="shared" si="152"/>
        <v>24</v>
      </c>
      <c r="I1412" s="21">
        <v>18</v>
      </c>
    </row>
    <row r="1413" spans="1:9" ht="14" x14ac:dyDescent="0.15">
      <c r="A1413" s="133" t="s">
        <v>459</v>
      </c>
      <c r="B1413" s="15">
        <v>1</v>
      </c>
      <c r="C1413" s="16" t="s">
        <v>3513</v>
      </c>
      <c r="D1413" s="17" t="str">
        <f t="shared" si="153"/>
        <v>FULL</v>
      </c>
      <c r="E1413" s="18" t="s">
        <v>6</v>
      </c>
      <c r="F1413" s="19">
        <v>138.6</v>
      </c>
      <c r="G1413" s="19">
        <f t="shared" si="151"/>
        <v>58.904999999999994</v>
      </c>
      <c r="H1413" s="1">
        <f t="shared" si="152"/>
        <v>138.6</v>
      </c>
      <c r="I1413" s="26">
        <v>128</v>
      </c>
    </row>
    <row r="1414" spans="1:9" ht="14" x14ac:dyDescent="0.15">
      <c r="A1414" s="14" t="s">
        <v>460</v>
      </c>
      <c r="B1414" s="15">
        <v>1</v>
      </c>
      <c r="C1414" s="16" t="s">
        <v>3513</v>
      </c>
      <c r="D1414" s="17" t="str">
        <f t="shared" si="153"/>
        <v>17x20</v>
      </c>
      <c r="E1414" s="18" t="s">
        <v>6</v>
      </c>
      <c r="F1414" s="19">
        <v>71.25</v>
      </c>
      <c r="G1414" s="19">
        <f t="shared" si="151"/>
        <v>30.28125</v>
      </c>
      <c r="H1414" s="1">
        <f t="shared" si="152"/>
        <v>71.25</v>
      </c>
      <c r="I1414" s="21">
        <v>64</v>
      </c>
    </row>
    <row r="1415" spans="1:9" ht="14" x14ac:dyDescent="0.15">
      <c r="A1415" s="14" t="s">
        <v>461</v>
      </c>
      <c r="B1415" s="15">
        <v>1</v>
      </c>
      <c r="C1415" s="16" t="s">
        <v>6968</v>
      </c>
      <c r="D1415" s="17" t="str">
        <f t="shared" si="153"/>
        <v>10X10</v>
      </c>
      <c r="E1415" s="18" t="s">
        <v>6</v>
      </c>
      <c r="F1415" s="19">
        <v>23.5</v>
      </c>
      <c r="G1415" s="19">
        <f t="shared" si="151"/>
        <v>9.9874999999999989</v>
      </c>
      <c r="H1415" s="1">
        <f t="shared" si="152"/>
        <v>23.5</v>
      </c>
      <c r="I1415" s="21">
        <v>12</v>
      </c>
    </row>
    <row r="1416" spans="1:9" ht="14" x14ac:dyDescent="0.15">
      <c r="A1416" s="14" t="s">
        <v>462</v>
      </c>
      <c r="B1416" s="15">
        <v>1</v>
      </c>
      <c r="C1416" s="16" t="s">
        <v>3514</v>
      </c>
      <c r="D1416" s="17" t="str">
        <f t="shared" si="153"/>
        <v>17x20</v>
      </c>
      <c r="E1416" s="18" t="s">
        <v>6</v>
      </c>
      <c r="F1416" s="19">
        <v>67.900000000000006</v>
      </c>
      <c r="G1416" s="19">
        <f t="shared" ref="G1416:G1447" si="154">F1416*0.425</f>
        <v>28.857500000000002</v>
      </c>
      <c r="H1416" s="1">
        <f t="shared" ref="H1416:H1421" si="155">B1416*F1416</f>
        <v>67.900000000000006</v>
      </c>
      <c r="I1416" s="21">
        <v>44</v>
      </c>
    </row>
    <row r="1417" spans="1:9" ht="14" x14ac:dyDescent="0.15">
      <c r="A1417" s="14" t="s">
        <v>463</v>
      </c>
      <c r="B1417" s="15">
        <v>1</v>
      </c>
      <c r="C1417" s="16" t="s">
        <v>6969</v>
      </c>
      <c r="D1417" s="17" t="str">
        <f t="shared" si="153"/>
        <v>10X10</v>
      </c>
      <c r="E1417" s="18" t="s">
        <v>6</v>
      </c>
      <c r="F1417" s="19">
        <v>26.4</v>
      </c>
      <c r="G1417" s="19">
        <f t="shared" si="154"/>
        <v>11.219999999999999</v>
      </c>
      <c r="H1417" s="1">
        <f t="shared" si="155"/>
        <v>26.4</v>
      </c>
      <c r="I1417" s="21">
        <v>12</v>
      </c>
    </row>
    <row r="1418" spans="1:9" ht="14" x14ac:dyDescent="0.15">
      <c r="A1418" s="14" t="s">
        <v>464</v>
      </c>
      <c r="B1418" s="15">
        <v>1</v>
      </c>
      <c r="C1418" s="16" t="s">
        <v>3515</v>
      </c>
      <c r="D1418" s="17" t="str">
        <f t="shared" si="153"/>
        <v>17x20</v>
      </c>
      <c r="E1418" s="18" t="s">
        <v>6</v>
      </c>
      <c r="F1418" s="19">
        <v>76.2</v>
      </c>
      <c r="G1418" s="19">
        <f t="shared" si="154"/>
        <v>32.384999999999998</v>
      </c>
      <c r="H1418" s="1">
        <f t="shared" si="155"/>
        <v>76.2</v>
      </c>
      <c r="I1418" s="21">
        <v>44</v>
      </c>
    </row>
    <row r="1419" spans="1:9" x14ac:dyDescent="0.15">
      <c r="A1419" s="14" t="s">
        <v>5728</v>
      </c>
      <c r="B1419" s="15">
        <v>1</v>
      </c>
      <c r="C1419" s="16" t="s">
        <v>5729</v>
      </c>
      <c r="D1419" s="17" t="s">
        <v>5730</v>
      </c>
      <c r="E1419" s="18"/>
      <c r="F1419" s="19">
        <v>11.2</v>
      </c>
      <c r="G1419" s="19">
        <f t="shared" si="154"/>
        <v>4.76</v>
      </c>
      <c r="H1419" s="1">
        <f t="shared" si="155"/>
        <v>11.2</v>
      </c>
      <c r="I1419" s="21">
        <v>18</v>
      </c>
    </row>
    <row r="1420" spans="1:9" ht="14" x14ac:dyDescent="0.15">
      <c r="A1420" s="14" t="s">
        <v>5727</v>
      </c>
      <c r="B1420" s="15">
        <v>1</v>
      </c>
      <c r="C1420" s="16" t="s">
        <v>5737</v>
      </c>
      <c r="D1420" s="17" t="s">
        <v>26</v>
      </c>
      <c r="E1420" s="216" t="s">
        <v>6</v>
      </c>
      <c r="F1420" s="19">
        <v>32.25</v>
      </c>
      <c r="G1420" s="19">
        <f t="shared" si="154"/>
        <v>13.706249999999999</v>
      </c>
      <c r="H1420" s="1">
        <f t="shared" si="155"/>
        <v>32.25</v>
      </c>
      <c r="I1420" s="21">
        <v>64</v>
      </c>
    </row>
    <row r="1421" spans="1:9" ht="14" x14ac:dyDescent="0.15">
      <c r="A1421" s="51" t="s">
        <v>6355</v>
      </c>
      <c r="B1421" s="33">
        <v>1</v>
      </c>
      <c r="C1421" s="35" t="s">
        <v>6356</v>
      </c>
      <c r="D1421" s="118" t="s">
        <v>5717</v>
      </c>
      <c r="E1421" s="216" t="s">
        <v>6</v>
      </c>
      <c r="F1421" s="43">
        <v>51.6</v>
      </c>
      <c r="G1421" s="43">
        <f t="shared" si="154"/>
        <v>21.93</v>
      </c>
      <c r="H1421" s="43">
        <f t="shared" si="155"/>
        <v>51.6</v>
      </c>
      <c r="I1421" s="18">
        <v>128</v>
      </c>
    </row>
    <row r="1422" spans="1:9" x14ac:dyDescent="0.15">
      <c r="A1422" s="51" t="s">
        <v>7226</v>
      </c>
      <c r="B1422" s="33">
        <v>1</v>
      </c>
      <c r="C1422" s="20" t="s">
        <v>7227</v>
      </c>
      <c r="D1422" s="116" t="s">
        <v>5730</v>
      </c>
      <c r="F1422" s="60">
        <v>14.85</v>
      </c>
      <c r="G1422" s="60">
        <f t="shared" si="154"/>
        <v>6.3112499999999994</v>
      </c>
      <c r="H1422" s="60">
        <f>F1422</f>
        <v>14.85</v>
      </c>
      <c r="I1422" s="57">
        <v>18</v>
      </c>
    </row>
    <row r="1423" spans="1:9" x14ac:dyDescent="0.15">
      <c r="A1423" s="51" t="s">
        <v>7228</v>
      </c>
      <c r="B1423" s="33">
        <v>1</v>
      </c>
      <c r="C1423" s="20" t="s">
        <v>7227</v>
      </c>
      <c r="D1423" s="116" t="s">
        <v>5933</v>
      </c>
      <c r="F1423" s="60">
        <v>42.8</v>
      </c>
      <c r="G1423" s="60">
        <f t="shared" si="154"/>
        <v>18.189999999999998</v>
      </c>
      <c r="H1423" s="60">
        <f>F1423</f>
        <v>42.8</v>
      </c>
      <c r="I1423" s="57">
        <v>96</v>
      </c>
    </row>
    <row r="1424" spans="1:9" ht="14" x14ac:dyDescent="0.15">
      <c r="A1424" s="14" t="s">
        <v>2507</v>
      </c>
      <c r="B1424" s="15">
        <v>1</v>
      </c>
      <c r="C1424" s="16" t="s">
        <v>4865</v>
      </c>
      <c r="D1424" s="17" t="str">
        <f t="shared" ref="D1424:D1455" si="156">VLOOKUP(RIGHT(A1424,4),N:O,2,0)</f>
        <v>5oz</v>
      </c>
      <c r="E1424" s="18" t="s">
        <v>4</v>
      </c>
      <c r="F1424" s="19">
        <v>7.5</v>
      </c>
      <c r="G1424" s="19">
        <f t="shared" si="154"/>
        <v>3.1875</v>
      </c>
      <c r="H1424" s="1">
        <f t="shared" ref="H1424:H1452" si="157">B1424*F1424</f>
        <v>7.5</v>
      </c>
      <c r="I1424" s="21">
        <v>6</v>
      </c>
    </row>
    <row r="1425" spans="1:9" ht="14" x14ac:dyDescent="0.15">
      <c r="A1425" s="14" t="s">
        <v>2512</v>
      </c>
      <c r="B1425" s="15">
        <v>1</v>
      </c>
      <c r="C1425" s="16" t="s">
        <v>4870</v>
      </c>
      <c r="D1425" s="17" t="str">
        <f t="shared" si="156"/>
        <v>1lb</v>
      </c>
      <c r="E1425" s="18" t="s">
        <v>4</v>
      </c>
      <c r="F1425" s="19">
        <v>18.850000000000001</v>
      </c>
      <c r="G1425" s="19">
        <f t="shared" si="154"/>
        <v>8.0112500000000004</v>
      </c>
      <c r="H1425" s="1">
        <f t="shared" si="157"/>
        <v>18.850000000000001</v>
      </c>
      <c r="I1425" s="21">
        <v>18</v>
      </c>
    </row>
    <row r="1426" spans="1:9" ht="14" x14ac:dyDescent="0.15">
      <c r="A1426" s="14" t="s">
        <v>2517</v>
      </c>
      <c r="B1426" s="15">
        <v>1</v>
      </c>
      <c r="C1426" s="16" t="s">
        <v>4875</v>
      </c>
      <c r="D1426" s="17" t="str">
        <f t="shared" si="156"/>
        <v>5lb</v>
      </c>
      <c r="E1426" s="18" t="s">
        <v>4</v>
      </c>
      <c r="F1426" s="19">
        <v>65.05</v>
      </c>
      <c r="G1426" s="19">
        <f t="shared" si="154"/>
        <v>27.646249999999998</v>
      </c>
      <c r="H1426" s="1">
        <f t="shared" si="157"/>
        <v>65.05</v>
      </c>
      <c r="I1426" s="21">
        <v>84</v>
      </c>
    </row>
    <row r="1427" spans="1:9" ht="14" x14ac:dyDescent="0.15">
      <c r="A1427" s="14" t="s">
        <v>2508</v>
      </c>
      <c r="B1427" s="15">
        <v>1</v>
      </c>
      <c r="C1427" s="16" t="s">
        <v>4866</v>
      </c>
      <c r="D1427" s="17" t="str">
        <f t="shared" si="156"/>
        <v>5oz</v>
      </c>
      <c r="E1427" s="18" t="s">
        <v>4</v>
      </c>
      <c r="F1427" s="19">
        <v>7.5</v>
      </c>
      <c r="G1427" s="19">
        <f t="shared" si="154"/>
        <v>3.1875</v>
      </c>
      <c r="H1427" s="1">
        <f t="shared" si="157"/>
        <v>7.5</v>
      </c>
      <c r="I1427" s="21">
        <v>6</v>
      </c>
    </row>
    <row r="1428" spans="1:9" ht="14" x14ac:dyDescent="0.15">
      <c r="A1428" s="14" t="s">
        <v>2513</v>
      </c>
      <c r="B1428" s="15">
        <v>1</v>
      </c>
      <c r="C1428" s="16" t="s">
        <v>4871</v>
      </c>
      <c r="D1428" s="17" t="str">
        <f t="shared" si="156"/>
        <v>1lb</v>
      </c>
      <c r="E1428" s="18" t="s">
        <v>4</v>
      </c>
      <c r="F1428" s="19">
        <v>18.850000000000001</v>
      </c>
      <c r="G1428" s="19">
        <f t="shared" si="154"/>
        <v>8.0112500000000004</v>
      </c>
      <c r="H1428" s="1">
        <f t="shared" si="157"/>
        <v>18.850000000000001</v>
      </c>
      <c r="I1428" s="21">
        <v>18</v>
      </c>
    </row>
    <row r="1429" spans="1:9" ht="14" x14ac:dyDescent="0.15">
      <c r="A1429" s="14" t="s">
        <v>2518</v>
      </c>
      <c r="B1429" s="15">
        <v>1</v>
      </c>
      <c r="C1429" s="16" t="s">
        <v>4876</v>
      </c>
      <c r="D1429" s="17" t="str">
        <f t="shared" si="156"/>
        <v>5lb</v>
      </c>
      <c r="E1429" s="18" t="s">
        <v>4</v>
      </c>
      <c r="F1429" s="19">
        <v>65.05</v>
      </c>
      <c r="G1429" s="19">
        <f t="shared" si="154"/>
        <v>27.646249999999998</v>
      </c>
      <c r="H1429" s="1">
        <f t="shared" si="157"/>
        <v>65.05</v>
      </c>
      <c r="I1429" s="21">
        <v>84</v>
      </c>
    </row>
    <row r="1430" spans="1:9" ht="14" x14ac:dyDescent="0.15">
      <c r="A1430" s="14" t="s">
        <v>2509</v>
      </c>
      <c r="B1430" s="15">
        <v>1</v>
      </c>
      <c r="C1430" s="16" t="s">
        <v>4867</v>
      </c>
      <c r="D1430" s="17" t="str">
        <f t="shared" si="156"/>
        <v>5oz</v>
      </c>
      <c r="E1430" s="18" t="s">
        <v>4</v>
      </c>
      <c r="F1430" s="19">
        <v>7.5</v>
      </c>
      <c r="G1430" s="19">
        <f t="shared" si="154"/>
        <v>3.1875</v>
      </c>
      <c r="H1430" s="1">
        <f t="shared" si="157"/>
        <v>7.5</v>
      </c>
      <c r="I1430" s="21">
        <v>6</v>
      </c>
    </row>
    <row r="1431" spans="1:9" ht="14" x14ac:dyDescent="0.15">
      <c r="A1431" s="14" t="s">
        <v>2514</v>
      </c>
      <c r="B1431" s="15">
        <v>1</v>
      </c>
      <c r="C1431" s="16" t="s">
        <v>4872</v>
      </c>
      <c r="D1431" s="17" t="str">
        <f t="shared" si="156"/>
        <v>1lb</v>
      </c>
      <c r="E1431" s="18" t="s">
        <v>4</v>
      </c>
      <c r="F1431" s="19">
        <v>18.850000000000001</v>
      </c>
      <c r="G1431" s="19">
        <f t="shared" si="154"/>
        <v>8.0112500000000004</v>
      </c>
      <c r="H1431" s="1">
        <f t="shared" si="157"/>
        <v>18.850000000000001</v>
      </c>
      <c r="I1431" s="21">
        <v>18</v>
      </c>
    </row>
    <row r="1432" spans="1:9" ht="14" x14ac:dyDescent="0.15">
      <c r="A1432" s="14" t="s">
        <v>2519</v>
      </c>
      <c r="B1432" s="15">
        <v>1</v>
      </c>
      <c r="C1432" s="16" t="s">
        <v>4877</v>
      </c>
      <c r="D1432" s="17" t="str">
        <f t="shared" si="156"/>
        <v>5lb</v>
      </c>
      <c r="E1432" s="18" t="s">
        <v>4</v>
      </c>
      <c r="F1432" s="19">
        <v>65.05</v>
      </c>
      <c r="G1432" s="19">
        <f t="shared" si="154"/>
        <v>27.646249999999998</v>
      </c>
      <c r="H1432" s="1">
        <f t="shared" si="157"/>
        <v>65.05</v>
      </c>
      <c r="I1432" s="21">
        <v>84</v>
      </c>
    </row>
    <row r="1433" spans="1:9" ht="14" x14ac:dyDescent="0.15">
      <c r="A1433" s="14" t="s">
        <v>2510</v>
      </c>
      <c r="B1433" s="15">
        <v>1</v>
      </c>
      <c r="C1433" s="16" t="s">
        <v>4868</v>
      </c>
      <c r="D1433" s="17" t="str">
        <f t="shared" si="156"/>
        <v>5oz</v>
      </c>
      <c r="E1433" s="18" t="s">
        <v>4</v>
      </c>
      <c r="F1433" s="19">
        <v>6.65</v>
      </c>
      <c r="G1433" s="19">
        <f t="shared" si="154"/>
        <v>2.8262499999999999</v>
      </c>
      <c r="H1433" s="1">
        <f t="shared" si="157"/>
        <v>6.65</v>
      </c>
      <c r="I1433" s="21">
        <v>6</v>
      </c>
    </row>
    <row r="1434" spans="1:9" ht="14" x14ac:dyDescent="0.15">
      <c r="A1434" s="14" t="s">
        <v>2515</v>
      </c>
      <c r="B1434" s="15">
        <v>1</v>
      </c>
      <c r="C1434" s="16" t="s">
        <v>4873</v>
      </c>
      <c r="D1434" s="17" t="str">
        <f t="shared" si="156"/>
        <v>1lb</v>
      </c>
      <c r="E1434" s="18" t="s">
        <v>4</v>
      </c>
      <c r="F1434" s="19">
        <v>18.850000000000001</v>
      </c>
      <c r="G1434" s="19">
        <f t="shared" si="154"/>
        <v>8.0112500000000004</v>
      </c>
      <c r="H1434" s="1">
        <f t="shared" si="157"/>
        <v>18.850000000000001</v>
      </c>
      <c r="I1434" s="21">
        <v>18</v>
      </c>
    </row>
    <row r="1435" spans="1:9" ht="14" x14ac:dyDescent="0.15">
      <c r="A1435" s="14" t="s">
        <v>2520</v>
      </c>
      <c r="B1435" s="15">
        <v>1</v>
      </c>
      <c r="C1435" s="16" t="s">
        <v>4878</v>
      </c>
      <c r="D1435" s="17" t="str">
        <f t="shared" si="156"/>
        <v>5lb</v>
      </c>
      <c r="E1435" s="18" t="s">
        <v>4</v>
      </c>
      <c r="F1435" s="19">
        <v>65.05</v>
      </c>
      <c r="G1435" s="19">
        <f t="shared" si="154"/>
        <v>27.646249999999998</v>
      </c>
      <c r="H1435" s="1">
        <f t="shared" si="157"/>
        <v>65.05</v>
      </c>
      <c r="I1435" s="21">
        <v>84</v>
      </c>
    </row>
    <row r="1436" spans="1:9" ht="14" x14ac:dyDescent="0.15">
      <c r="A1436" s="14" t="s">
        <v>2511</v>
      </c>
      <c r="B1436" s="15">
        <v>1</v>
      </c>
      <c r="C1436" s="16" t="s">
        <v>4869</v>
      </c>
      <c r="D1436" s="17" t="str">
        <f t="shared" si="156"/>
        <v>5oz</v>
      </c>
      <c r="E1436" s="18" t="s">
        <v>4</v>
      </c>
      <c r="F1436" s="19">
        <v>9.0500000000000007</v>
      </c>
      <c r="G1436" s="19">
        <f t="shared" si="154"/>
        <v>3.8462500000000004</v>
      </c>
      <c r="H1436" s="1">
        <f t="shared" si="157"/>
        <v>9.0500000000000007</v>
      </c>
      <c r="I1436" s="21">
        <v>6</v>
      </c>
    </row>
    <row r="1437" spans="1:9" ht="14" x14ac:dyDescent="0.15">
      <c r="A1437" s="14" t="s">
        <v>2516</v>
      </c>
      <c r="B1437" s="15">
        <v>1</v>
      </c>
      <c r="C1437" s="16" t="s">
        <v>4874</v>
      </c>
      <c r="D1437" s="17" t="str">
        <f t="shared" si="156"/>
        <v>1lb</v>
      </c>
      <c r="E1437" s="18" t="s">
        <v>4</v>
      </c>
      <c r="F1437" s="19">
        <v>24.1</v>
      </c>
      <c r="G1437" s="19">
        <f t="shared" si="154"/>
        <v>10.2425</v>
      </c>
      <c r="H1437" s="1">
        <f t="shared" si="157"/>
        <v>24.1</v>
      </c>
      <c r="I1437" s="21">
        <v>18</v>
      </c>
    </row>
    <row r="1438" spans="1:9" ht="14" x14ac:dyDescent="0.15">
      <c r="A1438" s="14" t="s">
        <v>2521</v>
      </c>
      <c r="B1438" s="15">
        <v>1</v>
      </c>
      <c r="C1438" s="16" t="s">
        <v>4879</v>
      </c>
      <c r="D1438" s="17" t="str">
        <f t="shared" si="156"/>
        <v>5lb</v>
      </c>
      <c r="E1438" s="18" t="s">
        <v>4</v>
      </c>
      <c r="F1438" s="19">
        <v>91.3</v>
      </c>
      <c r="G1438" s="19">
        <f t="shared" si="154"/>
        <v>38.802499999999995</v>
      </c>
      <c r="H1438" s="1">
        <f t="shared" si="157"/>
        <v>91.3</v>
      </c>
      <c r="I1438" s="21">
        <v>84</v>
      </c>
    </row>
    <row r="1439" spans="1:9" ht="14" x14ac:dyDescent="0.15">
      <c r="A1439" s="14" t="s">
        <v>465</v>
      </c>
      <c r="B1439" s="15">
        <v>1</v>
      </c>
      <c r="C1439" s="16" t="s">
        <v>3516</v>
      </c>
      <c r="D1439" s="17" t="str">
        <f t="shared" si="156"/>
        <v>10X10</v>
      </c>
      <c r="E1439" s="18" t="s">
        <v>4</v>
      </c>
      <c r="F1439" s="19">
        <v>15.35</v>
      </c>
      <c r="G1439" s="19">
        <f t="shared" si="154"/>
        <v>6.5237499999999997</v>
      </c>
      <c r="H1439" s="1">
        <f t="shared" si="157"/>
        <v>15.35</v>
      </c>
      <c r="I1439" s="21">
        <v>18</v>
      </c>
    </row>
    <row r="1440" spans="1:9" ht="14" x14ac:dyDescent="0.15">
      <c r="A1440" s="14" t="s">
        <v>466</v>
      </c>
      <c r="B1440" s="15">
        <v>1</v>
      </c>
      <c r="C1440" s="16" t="s">
        <v>3516</v>
      </c>
      <c r="D1440" s="17" t="str">
        <f t="shared" si="156"/>
        <v>FULL</v>
      </c>
      <c r="E1440" s="18" t="s">
        <v>4</v>
      </c>
      <c r="F1440" s="19">
        <v>88.5</v>
      </c>
      <c r="G1440" s="19">
        <f t="shared" si="154"/>
        <v>37.612499999999997</v>
      </c>
      <c r="H1440" s="1">
        <f t="shared" si="157"/>
        <v>88.5</v>
      </c>
      <c r="I1440" s="26">
        <v>128</v>
      </c>
    </row>
    <row r="1441" spans="1:9" ht="14" x14ac:dyDescent="0.15">
      <c r="A1441" s="14" t="s">
        <v>467</v>
      </c>
      <c r="B1441" s="15">
        <v>1</v>
      </c>
      <c r="C1441" s="16" t="s">
        <v>3516</v>
      </c>
      <c r="D1441" s="17" t="str">
        <f t="shared" si="156"/>
        <v>17x20</v>
      </c>
      <c r="E1441" s="18" t="s">
        <v>4</v>
      </c>
      <c r="F1441" s="19">
        <v>45.5</v>
      </c>
      <c r="G1441" s="19">
        <f t="shared" si="154"/>
        <v>19.337499999999999</v>
      </c>
      <c r="H1441" s="1">
        <f t="shared" si="157"/>
        <v>45.5</v>
      </c>
      <c r="I1441" s="21">
        <v>64</v>
      </c>
    </row>
    <row r="1442" spans="1:9" ht="14" x14ac:dyDescent="0.15">
      <c r="A1442" s="14" t="s">
        <v>468</v>
      </c>
      <c r="B1442" s="15">
        <v>1</v>
      </c>
      <c r="C1442" s="16" t="s">
        <v>3517</v>
      </c>
      <c r="D1442" s="17" t="str">
        <f t="shared" si="156"/>
        <v>10X10</v>
      </c>
      <c r="E1442" s="18" t="s">
        <v>4</v>
      </c>
      <c r="F1442" s="19">
        <v>18.899999999999999</v>
      </c>
      <c r="G1442" s="19">
        <f t="shared" si="154"/>
        <v>8.0324999999999989</v>
      </c>
      <c r="H1442" s="1">
        <f t="shared" si="157"/>
        <v>18.899999999999999</v>
      </c>
      <c r="I1442" s="21">
        <v>18</v>
      </c>
    </row>
    <row r="1443" spans="1:9" ht="14" x14ac:dyDescent="0.15">
      <c r="A1443" s="14" t="s">
        <v>469</v>
      </c>
      <c r="B1443" s="15">
        <v>1</v>
      </c>
      <c r="C1443" s="16" t="s">
        <v>3517</v>
      </c>
      <c r="D1443" s="17" t="str">
        <f t="shared" si="156"/>
        <v>FULL</v>
      </c>
      <c r="E1443" s="18" t="s">
        <v>4</v>
      </c>
      <c r="F1443" s="19">
        <v>109.1</v>
      </c>
      <c r="G1443" s="19">
        <f t="shared" si="154"/>
        <v>46.3675</v>
      </c>
      <c r="H1443" s="1">
        <f t="shared" si="157"/>
        <v>109.1</v>
      </c>
      <c r="I1443" s="26">
        <v>128</v>
      </c>
    </row>
    <row r="1444" spans="1:9" ht="14" x14ac:dyDescent="0.15">
      <c r="A1444" s="14" t="s">
        <v>470</v>
      </c>
      <c r="B1444" s="15">
        <v>1</v>
      </c>
      <c r="C1444" s="16" t="s">
        <v>3517</v>
      </c>
      <c r="D1444" s="17" t="str">
        <f t="shared" si="156"/>
        <v>17x20</v>
      </c>
      <c r="E1444" s="18" t="s">
        <v>4</v>
      </c>
      <c r="F1444" s="19">
        <v>56.1</v>
      </c>
      <c r="G1444" s="19">
        <f t="shared" si="154"/>
        <v>23.842500000000001</v>
      </c>
      <c r="H1444" s="1">
        <f t="shared" si="157"/>
        <v>56.1</v>
      </c>
      <c r="I1444" s="21">
        <v>64</v>
      </c>
    </row>
    <row r="1445" spans="1:9" ht="14" x14ac:dyDescent="0.15">
      <c r="A1445" s="14" t="s">
        <v>471</v>
      </c>
      <c r="B1445" s="15">
        <v>1</v>
      </c>
      <c r="C1445" s="16" t="s">
        <v>3518</v>
      </c>
      <c r="D1445" s="17" t="str">
        <f t="shared" si="156"/>
        <v>10X10</v>
      </c>
      <c r="E1445" s="18" t="s">
        <v>4</v>
      </c>
      <c r="F1445" s="19">
        <v>19.850000000000001</v>
      </c>
      <c r="G1445" s="19">
        <f t="shared" si="154"/>
        <v>8.4362500000000011</v>
      </c>
      <c r="H1445" s="1">
        <f t="shared" si="157"/>
        <v>19.850000000000001</v>
      </c>
      <c r="I1445" s="21">
        <v>18</v>
      </c>
    </row>
    <row r="1446" spans="1:9" ht="14" x14ac:dyDescent="0.15">
      <c r="A1446" s="14" t="s">
        <v>472</v>
      </c>
      <c r="B1446" s="15">
        <v>1</v>
      </c>
      <c r="C1446" s="16" t="s">
        <v>3518</v>
      </c>
      <c r="D1446" s="17" t="str">
        <f t="shared" si="156"/>
        <v>FULL</v>
      </c>
      <c r="E1446" s="18" t="s">
        <v>4</v>
      </c>
      <c r="F1446" s="19">
        <v>114.45</v>
      </c>
      <c r="G1446" s="19">
        <f t="shared" si="154"/>
        <v>48.641249999999999</v>
      </c>
      <c r="H1446" s="1">
        <f t="shared" si="157"/>
        <v>114.45</v>
      </c>
      <c r="I1446" s="26">
        <v>128</v>
      </c>
    </row>
    <row r="1447" spans="1:9" ht="14" x14ac:dyDescent="0.15">
      <c r="A1447" s="14" t="s">
        <v>473</v>
      </c>
      <c r="B1447" s="15">
        <v>1</v>
      </c>
      <c r="C1447" s="16" t="s">
        <v>3518</v>
      </c>
      <c r="D1447" s="17" t="str">
        <f t="shared" si="156"/>
        <v>17x20</v>
      </c>
      <c r="E1447" s="18" t="s">
        <v>4</v>
      </c>
      <c r="F1447" s="19">
        <v>58.85</v>
      </c>
      <c r="G1447" s="19">
        <f t="shared" si="154"/>
        <v>25.01125</v>
      </c>
      <c r="H1447" s="1">
        <f t="shared" si="157"/>
        <v>58.85</v>
      </c>
      <c r="I1447" s="21">
        <v>64</v>
      </c>
    </row>
    <row r="1448" spans="1:9" ht="14" x14ac:dyDescent="0.15">
      <c r="A1448" s="14" t="s">
        <v>474</v>
      </c>
      <c r="B1448" s="15">
        <v>1</v>
      </c>
      <c r="C1448" s="16" t="s">
        <v>3519</v>
      </c>
      <c r="D1448" s="17" t="str">
        <f t="shared" si="156"/>
        <v>10X10</v>
      </c>
      <c r="E1448" s="18" t="s">
        <v>4</v>
      </c>
      <c r="F1448" s="19">
        <v>23.4</v>
      </c>
      <c r="G1448" s="19">
        <f t="shared" ref="G1448:G1479" si="158">F1448*0.425</f>
        <v>9.9449999999999985</v>
      </c>
      <c r="H1448" s="1">
        <f t="shared" si="157"/>
        <v>23.4</v>
      </c>
      <c r="I1448" s="21">
        <v>12</v>
      </c>
    </row>
    <row r="1449" spans="1:9" ht="14" x14ac:dyDescent="0.15">
      <c r="A1449" s="14" t="s">
        <v>475</v>
      </c>
      <c r="B1449" s="15">
        <v>1</v>
      </c>
      <c r="C1449" s="16" t="s">
        <v>3519</v>
      </c>
      <c r="D1449" s="17" t="str">
        <f t="shared" si="156"/>
        <v>FULL</v>
      </c>
      <c r="E1449" s="18" t="s">
        <v>4</v>
      </c>
      <c r="F1449" s="19">
        <v>135.05000000000001</v>
      </c>
      <c r="G1449" s="19">
        <f t="shared" si="158"/>
        <v>57.396250000000002</v>
      </c>
      <c r="H1449" s="1">
        <f t="shared" si="157"/>
        <v>135.05000000000001</v>
      </c>
      <c r="I1449" s="26">
        <v>128</v>
      </c>
    </row>
    <row r="1450" spans="1:9" ht="14" x14ac:dyDescent="0.15">
      <c r="A1450" s="14" t="s">
        <v>476</v>
      </c>
      <c r="B1450" s="15">
        <v>1</v>
      </c>
      <c r="C1450" s="16" t="s">
        <v>3519</v>
      </c>
      <c r="D1450" s="17" t="str">
        <f t="shared" si="156"/>
        <v>17x20</v>
      </c>
      <c r="E1450" s="18" t="s">
        <v>4</v>
      </c>
      <c r="F1450" s="19">
        <v>64.900000000000006</v>
      </c>
      <c r="G1450" s="19">
        <f t="shared" si="158"/>
        <v>27.582500000000003</v>
      </c>
      <c r="H1450" s="1">
        <f t="shared" si="157"/>
        <v>64.900000000000006</v>
      </c>
      <c r="I1450" s="21">
        <v>64</v>
      </c>
    </row>
    <row r="1451" spans="1:9" ht="14" x14ac:dyDescent="0.15">
      <c r="A1451" s="14" t="s">
        <v>477</v>
      </c>
      <c r="B1451" s="15">
        <v>1</v>
      </c>
      <c r="C1451" s="16" t="s">
        <v>3520</v>
      </c>
      <c r="D1451" s="17" t="str">
        <f t="shared" si="156"/>
        <v>10X10</v>
      </c>
      <c r="E1451" s="18" t="s">
        <v>4</v>
      </c>
      <c r="F1451" s="19">
        <v>13.1</v>
      </c>
      <c r="G1451" s="19">
        <f t="shared" si="158"/>
        <v>5.5674999999999999</v>
      </c>
      <c r="H1451" s="1">
        <f t="shared" si="157"/>
        <v>13.1</v>
      </c>
      <c r="I1451" s="21">
        <v>18</v>
      </c>
    </row>
    <row r="1452" spans="1:9" ht="14" x14ac:dyDescent="0.15">
      <c r="A1452" s="14" t="s">
        <v>478</v>
      </c>
      <c r="B1452" s="15">
        <v>1</v>
      </c>
      <c r="C1452" s="16" t="s">
        <v>3520</v>
      </c>
      <c r="D1452" s="17" t="str">
        <f t="shared" si="156"/>
        <v>FULL</v>
      </c>
      <c r="E1452" s="18" t="s">
        <v>4</v>
      </c>
      <c r="F1452" s="19">
        <v>75.7</v>
      </c>
      <c r="G1452" s="19">
        <f t="shared" si="158"/>
        <v>32.172499999999999</v>
      </c>
      <c r="H1452" s="1">
        <f t="shared" si="157"/>
        <v>75.7</v>
      </c>
      <c r="I1452" s="26">
        <v>128</v>
      </c>
    </row>
    <row r="1453" spans="1:9" ht="14" x14ac:dyDescent="0.15">
      <c r="A1453" s="14" t="s">
        <v>479</v>
      </c>
      <c r="B1453" s="15">
        <v>1</v>
      </c>
      <c r="C1453" s="16" t="s">
        <v>3520</v>
      </c>
      <c r="D1453" s="17" t="str">
        <f t="shared" si="156"/>
        <v>17x20</v>
      </c>
      <c r="E1453" s="18" t="s">
        <v>4</v>
      </c>
      <c r="F1453" s="24">
        <v>38.9</v>
      </c>
      <c r="G1453" s="19">
        <f t="shared" si="158"/>
        <v>16.532499999999999</v>
      </c>
      <c r="H1453" s="24">
        <f>F1453</f>
        <v>38.9</v>
      </c>
      <c r="I1453" s="21">
        <v>64</v>
      </c>
    </row>
    <row r="1454" spans="1:9" ht="14" x14ac:dyDescent="0.15">
      <c r="A1454" s="14" t="s">
        <v>480</v>
      </c>
      <c r="B1454" s="15">
        <v>1</v>
      </c>
      <c r="C1454" s="16" t="s">
        <v>3521</v>
      </c>
      <c r="D1454" s="17" t="str">
        <f t="shared" si="156"/>
        <v>10X10</v>
      </c>
      <c r="E1454" s="18" t="s">
        <v>4</v>
      </c>
      <c r="F1454" s="19">
        <v>17.600000000000001</v>
      </c>
      <c r="G1454" s="19">
        <f t="shared" si="158"/>
        <v>7.48</v>
      </c>
      <c r="H1454" s="1">
        <f t="shared" ref="H1454:H1480" si="159">B1454*F1454</f>
        <v>17.600000000000001</v>
      </c>
      <c r="I1454" s="21">
        <v>18</v>
      </c>
    </row>
    <row r="1455" spans="1:9" ht="14" x14ac:dyDescent="0.15">
      <c r="A1455" s="14" t="s">
        <v>481</v>
      </c>
      <c r="B1455" s="15">
        <v>1</v>
      </c>
      <c r="C1455" s="16" t="s">
        <v>3521</v>
      </c>
      <c r="D1455" s="17" t="str">
        <f t="shared" si="156"/>
        <v>FULL</v>
      </c>
      <c r="E1455" s="18" t="s">
        <v>4</v>
      </c>
      <c r="F1455" s="19">
        <v>101.6</v>
      </c>
      <c r="G1455" s="19">
        <f t="shared" si="158"/>
        <v>43.18</v>
      </c>
      <c r="H1455" s="1">
        <f t="shared" si="159"/>
        <v>101.6</v>
      </c>
      <c r="I1455" s="26">
        <v>128</v>
      </c>
    </row>
    <row r="1456" spans="1:9" x14ac:dyDescent="0.15">
      <c r="A1456" s="14" t="s">
        <v>482</v>
      </c>
      <c r="B1456" s="15">
        <v>1</v>
      </c>
      <c r="C1456" s="16" t="s">
        <v>5835</v>
      </c>
      <c r="D1456" s="17" t="s">
        <v>5819</v>
      </c>
      <c r="E1456" s="18"/>
      <c r="F1456" s="19">
        <v>52.25</v>
      </c>
      <c r="G1456" s="19">
        <f t="shared" si="158"/>
        <v>22.206250000000001</v>
      </c>
      <c r="H1456" s="1">
        <f t="shared" si="159"/>
        <v>52.25</v>
      </c>
      <c r="I1456" s="21">
        <v>64</v>
      </c>
    </row>
    <row r="1457" spans="1:9" ht="14" x14ac:dyDescent="0.15">
      <c r="A1457" s="14" t="s">
        <v>483</v>
      </c>
      <c r="B1457" s="15">
        <v>1</v>
      </c>
      <c r="C1457" s="16" t="s">
        <v>3522</v>
      </c>
      <c r="D1457" s="17" t="str">
        <f t="shared" ref="D1457:D1486" si="160">VLOOKUP(RIGHT(A1457,4),N:O,2,0)</f>
        <v>10X10</v>
      </c>
      <c r="E1457" s="18" t="s">
        <v>4</v>
      </c>
      <c r="F1457" s="19">
        <v>22.1</v>
      </c>
      <c r="G1457" s="19">
        <f t="shared" si="158"/>
        <v>9.3925000000000001</v>
      </c>
      <c r="H1457" s="1">
        <f t="shared" si="159"/>
        <v>22.1</v>
      </c>
      <c r="I1457" s="21">
        <v>18</v>
      </c>
    </row>
    <row r="1458" spans="1:9" ht="14" x14ac:dyDescent="0.15">
      <c r="A1458" s="14" t="s">
        <v>484</v>
      </c>
      <c r="B1458" s="15">
        <v>1</v>
      </c>
      <c r="C1458" s="16" t="s">
        <v>3523</v>
      </c>
      <c r="D1458" s="17" t="str">
        <f t="shared" si="160"/>
        <v>FULL</v>
      </c>
      <c r="E1458" s="18" t="s">
        <v>4</v>
      </c>
      <c r="F1458" s="19">
        <v>127.55</v>
      </c>
      <c r="G1458" s="19">
        <f t="shared" si="158"/>
        <v>54.208749999999995</v>
      </c>
      <c r="H1458" s="1">
        <f t="shared" si="159"/>
        <v>127.55</v>
      </c>
      <c r="I1458" s="26">
        <v>128</v>
      </c>
    </row>
    <row r="1459" spans="1:9" ht="14" x14ac:dyDescent="0.15">
      <c r="A1459" s="14" t="s">
        <v>485</v>
      </c>
      <c r="B1459" s="15">
        <v>1</v>
      </c>
      <c r="C1459" s="16" t="s">
        <v>3522</v>
      </c>
      <c r="D1459" s="17" t="str">
        <f t="shared" si="160"/>
        <v>17x20</v>
      </c>
      <c r="E1459" s="18" t="s">
        <v>4</v>
      </c>
      <c r="F1459" s="19">
        <v>65.55</v>
      </c>
      <c r="G1459" s="19">
        <f t="shared" si="158"/>
        <v>27.858749999999997</v>
      </c>
      <c r="H1459" s="1">
        <f t="shared" si="159"/>
        <v>65.55</v>
      </c>
      <c r="I1459" s="21">
        <v>64</v>
      </c>
    </row>
    <row r="1460" spans="1:9" ht="14" x14ac:dyDescent="0.15">
      <c r="A1460" s="14" t="s">
        <v>486</v>
      </c>
      <c r="B1460" s="15">
        <v>1</v>
      </c>
      <c r="C1460" s="16" t="s">
        <v>3524</v>
      </c>
      <c r="D1460" s="17" t="str">
        <f t="shared" si="160"/>
        <v>10X10</v>
      </c>
      <c r="E1460" s="18" t="s">
        <v>4</v>
      </c>
      <c r="F1460" s="19">
        <v>17.600000000000001</v>
      </c>
      <c r="G1460" s="19">
        <f t="shared" si="158"/>
        <v>7.48</v>
      </c>
      <c r="H1460" s="1">
        <f t="shared" si="159"/>
        <v>17.600000000000001</v>
      </c>
      <c r="I1460" s="21">
        <v>18</v>
      </c>
    </row>
    <row r="1461" spans="1:9" ht="14" x14ac:dyDescent="0.15">
      <c r="A1461" s="14" t="s">
        <v>487</v>
      </c>
      <c r="B1461" s="15">
        <v>1</v>
      </c>
      <c r="C1461" s="16" t="s">
        <v>3524</v>
      </c>
      <c r="D1461" s="17" t="str">
        <f t="shared" si="160"/>
        <v>FULL</v>
      </c>
      <c r="E1461" s="18" t="s">
        <v>4</v>
      </c>
      <c r="F1461" s="19">
        <v>101.6</v>
      </c>
      <c r="G1461" s="19">
        <f t="shared" si="158"/>
        <v>43.18</v>
      </c>
      <c r="H1461" s="1">
        <f t="shared" si="159"/>
        <v>101.6</v>
      </c>
      <c r="I1461" s="26">
        <v>128</v>
      </c>
    </row>
    <row r="1462" spans="1:9" ht="14" x14ac:dyDescent="0.15">
      <c r="A1462" s="14" t="s">
        <v>488</v>
      </c>
      <c r="B1462" s="15">
        <v>1</v>
      </c>
      <c r="C1462" s="16" t="s">
        <v>3524</v>
      </c>
      <c r="D1462" s="17" t="str">
        <f t="shared" si="160"/>
        <v>17x20</v>
      </c>
      <c r="E1462" s="18" t="s">
        <v>4</v>
      </c>
      <c r="F1462" s="19">
        <v>52.25</v>
      </c>
      <c r="G1462" s="19">
        <f t="shared" si="158"/>
        <v>22.206250000000001</v>
      </c>
      <c r="H1462" s="1">
        <f t="shared" si="159"/>
        <v>52.25</v>
      </c>
      <c r="I1462" s="21">
        <v>64</v>
      </c>
    </row>
    <row r="1463" spans="1:9" ht="14" x14ac:dyDescent="0.15">
      <c r="A1463" s="14" t="s">
        <v>489</v>
      </c>
      <c r="B1463" s="15">
        <v>1</v>
      </c>
      <c r="C1463" s="16" t="s">
        <v>3525</v>
      </c>
      <c r="D1463" s="17" t="str">
        <f t="shared" si="160"/>
        <v>10X10</v>
      </c>
      <c r="E1463" s="18" t="s">
        <v>4</v>
      </c>
      <c r="F1463" s="19">
        <v>17.600000000000001</v>
      </c>
      <c r="G1463" s="19">
        <f t="shared" si="158"/>
        <v>7.48</v>
      </c>
      <c r="H1463" s="1">
        <f t="shared" si="159"/>
        <v>17.600000000000001</v>
      </c>
      <c r="I1463" s="21">
        <v>18</v>
      </c>
    </row>
    <row r="1464" spans="1:9" ht="14" x14ac:dyDescent="0.15">
      <c r="A1464" s="14" t="s">
        <v>490</v>
      </c>
      <c r="B1464" s="15">
        <v>1</v>
      </c>
      <c r="C1464" s="16" t="s">
        <v>3525</v>
      </c>
      <c r="D1464" s="17" t="str">
        <f t="shared" si="160"/>
        <v>FULL</v>
      </c>
      <c r="E1464" s="18" t="s">
        <v>4</v>
      </c>
      <c r="F1464" s="19">
        <v>101.6</v>
      </c>
      <c r="G1464" s="19">
        <f t="shared" si="158"/>
        <v>43.18</v>
      </c>
      <c r="H1464" s="1">
        <f t="shared" si="159"/>
        <v>101.6</v>
      </c>
      <c r="I1464" s="26">
        <v>128</v>
      </c>
    </row>
    <row r="1465" spans="1:9" ht="14" x14ac:dyDescent="0.15">
      <c r="A1465" s="14" t="s">
        <v>491</v>
      </c>
      <c r="B1465" s="15">
        <v>1</v>
      </c>
      <c r="C1465" s="16" t="s">
        <v>3525</v>
      </c>
      <c r="D1465" s="17" t="str">
        <f t="shared" si="160"/>
        <v>17x20</v>
      </c>
      <c r="E1465" s="18" t="s">
        <v>4</v>
      </c>
      <c r="F1465" s="19">
        <v>52.25</v>
      </c>
      <c r="G1465" s="19">
        <f t="shared" si="158"/>
        <v>22.206250000000001</v>
      </c>
      <c r="H1465" s="1">
        <f t="shared" si="159"/>
        <v>52.25</v>
      </c>
      <c r="I1465" s="21">
        <v>64</v>
      </c>
    </row>
    <row r="1466" spans="1:9" ht="14" x14ac:dyDescent="0.15">
      <c r="A1466" s="14" t="s">
        <v>492</v>
      </c>
      <c r="B1466" s="15">
        <v>1</v>
      </c>
      <c r="C1466" s="16" t="s">
        <v>3526</v>
      </c>
      <c r="D1466" s="17" t="str">
        <f t="shared" si="160"/>
        <v>10X10</v>
      </c>
      <c r="E1466" s="18" t="s">
        <v>4</v>
      </c>
      <c r="F1466" s="19">
        <v>13.1</v>
      </c>
      <c r="G1466" s="19">
        <f t="shared" si="158"/>
        <v>5.5674999999999999</v>
      </c>
      <c r="H1466" s="1">
        <f t="shared" si="159"/>
        <v>13.1</v>
      </c>
      <c r="I1466" s="21">
        <v>18</v>
      </c>
    </row>
    <row r="1467" spans="1:9" ht="14" x14ac:dyDescent="0.15">
      <c r="A1467" s="14" t="s">
        <v>493</v>
      </c>
      <c r="B1467" s="15">
        <v>1</v>
      </c>
      <c r="C1467" s="16" t="s">
        <v>3526</v>
      </c>
      <c r="D1467" s="17" t="str">
        <f t="shared" si="160"/>
        <v>FULL</v>
      </c>
      <c r="E1467" s="18" t="s">
        <v>4</v>
      </c>
      <c r="F1467" s="19">
        <v>75.7</v>
      </c>
      <c r="G1467" s="19">
        <f t="shared" si="158"/>
        <v>32.172499999999999</v>
      </c>
      <c r="H1467" s="1">
        <f t="shared" si="159"/>
        <v>75.7</v>
      </c>
      <c r="I1467" s="26">
        <v>128</v>
      </c>
    </row>
    <row r="1468" spans="1:9" ht="14" x14ac:dyDescent="0.15">
      <c r="A1468" s="14" t="s">
        <v>494</v>
      </c>
      <c r="B1468" s="15">
        <v>1</v>
      </c>
      <c r="C1468" s="16" t="s">
        <v>3526</v>
      </c>
      <c r="D1468" s="17" t="str">
        <f t="shared" si="160"/>
        <v>17x20</v>
      </c>
      <c r="E1468" s="18" t="s">
        <v>4</v>
      </c>
      <c r="F1468" s="19">
        <v>38.9</v>
      </c>
      <c r="G1468" s="19">
        <f t="shared" si="158"/>
        <v>16.532499999999999</v>
      </c>
      <c r="H1468" s="1">
        <f t="shared" si="159"/>
        <v>38.9</v>
      </c>
      <c r="I1468" s="21">
        <v>64</v>
      </c>
    </row>
    <row r="1469" spans="1:9" ht="14" x14ac:dyDescent="0.15">
      <c r="A1469" s="14" t="s">
        <v>495</v>
      </c>
      <c r="B1469" s="15">
        <v>1</v>
      </c>
      <c r="C1469" s="16" t="s">
        <v>3527</v>
      </c>
      <c r="D1469" s="17" t="str">
        <f t="shared" si="160"/>
        <v>10X10</v>
      </c>
      <c r="E1469" s="18" t="s">
        <v>4</v>
      </c>
      <c r="F1469" s="19">
        <v>17.600000000000001</v>
      </c>
      <c r="G1469" s="19">
        <f t="shared" si="158"/>
        <v>7.48</v>
      </c>
      <c r="H1469" s="1">
        <f t="shared" si="159"/>
        <v>17.600000000000001</v>
      </c>
      <c r="I1469" s="21">
        <v>18</v>
      </c>
    </row>
    <row r="1470" spans="1:9" ht="14" x14ac:dyDescent="0.15">
      <c r="A1470" s="14" t="s">
        <v>496</v>
      </c>
      <c r="B1470" s="15">
        <v>1</v>
      </c>
      <c r="C1470" s="16" t="s">
        <v>3527</v>
      </c>
      <c r="D1470" s="17" t="str">
        <f t="shared" si="160"/>
        <v>FULL</v>
      </c>
      <c r="E1470" s="18" t="s">
        <v>4</v>
      </c>
      <c r="F1470" s="19">
        <v>101.6</v>
      </c>
      <c r="G1470" s="19">
        <f t="shared" si="158"/>
        <v>43.18</v>
      </c>
      <c r="H1470" s="1">
        <f t="shared" si="159"/>
        <v>101.6</v>
      </c>
      <c r="I1470" s="26">
        <v>128</v>
      </c>
    </row>
    <row r="1471" spans="1:9" ht="14" x14ac:dyDescent="0.15">
      <c r="A1471" s="14" t="s">
        <v>497</v>
      </c>
      <c r="B1471" s="15">
        <v>1</v>
      </c>
      <c r="C1471" s="16" t="s">
        <v>3527</v>
      </c>
      <c r="D1471" s="17" t="str">
        <f t="shared" si="160"/>
        <v>17x20</v>
      </c>
      <c r="E1471" s="18" t="s">
        <v>4</v>
      </c>
      <c r="F1471" s="19">
        <v>52.25</v>
      </c>
      <c r="G1471" s="19">
        <f t="shared" si="158"/>
        <v>22.206250000000001</v>
      </c>
      <c r="H1471" s="1">
        <f t="shared" si="159"/>
        <v>52.25</v>
      </c>
      <c r="I1471" s="21">
        <v>64</v>
      </c>
    </row>
    <row r="1472" spans="1:9" ht="14" x14ac:dyDescent="0.15">
      <c r="A1472" s="14" t="s">
        <v>498</v>
      </c>
      <c r="B1472" s="15">
        <v>1</v>
      </c>
      <c r="C1472" s="16" t="s">
        <v>3528</v>
      </c>
      <c r="D1472" s="17" t="str">
        <f t="shared" si="160"/>
        <v>10X10</v>
      </c>
      <c r="E1472" s="18" t="s">
        <v>4</v>
      </c>
      <c r="F1472" s="19">
        <v>13.1</v>
      </c>
      <c r="G1472" s="19">
        <f t="shared" si="158"/>
        <v>5.5674999999999999</v>
      </c>
      <c r="H1472" s="1">
        <f t="shared" si="159"/>
        <v>13.1</v>
      </c>
      <c r="I1472" s="21">
        <v>18</v>
      </c>
    </row>
    <row r="1473" spans="1:9" ht="14" x14ac:dyDescent="0.15">
      <c r="A1473" s="14" t="s">
        <v>499</v>
      </c>
      <c r="B1473" s="15">
        <v>1</v>
      </c>
      <c r="C1473" s="16" t="s">
        <v>3528</v>
      </c>
      <c r="D1473" s="17" t="str">
        <f t="shared" si="160"/>
        <v>FULL</v>
      </c>
      <c r="E1473" s="18" t="s">
        <v>4</v>
      </c>
      <c r="F1473" s="19">
        <v>75.7</v>
      </c>
      <c r="G1473" s="19">
        <f t="shared" si="158"/>
        <v>32.172499999999999</v>
      </c>
      <c r="H1473" s="1">
        <f t="shared" si="159"/>
        <v>75.7</v>
      </c>
      <c r="I1473" s="26">
        <v>128</v>
      </c>
    </row>
    <row r="1474" spans="1:9" ht="14" x14ac:dyDescent="0.15">
      <c r="A1474" s="14" t="s">
        <v>500</v>
      </c>
      <c r="B1474" s="15">
        <v>1</v>
      </c>
      <c r="C1474" s="16" t="s">
        <v>3528</v>
      </c>
      <c r="D1474" s="17" t="str">
        <f t="shared" si="160"/>
        <v>17x20</v>
      </c>
      <c r="E1474" s="18" t="s">
        <v>4</v>
      </c>
      <c r="F1474" s="19">
        <v>38.9</v>
      </c>
      <c r="G1474" s="19">
        <f t="shared" si="158"/>
        <v>16.532499999999999</v>
      </c>
      <c r="H1474" s="1">
        <f t="shared" si="159"/>
        <v>38.9</v>
      </c>
      <c r="I1474" s="21">
        <v>64</v>
      </c>
    </row>
    <row r="1475" spans="1:9" ht="14" x14ac:dyDescent="0.15">
      <c r="A1475" s="14" t="s">
        <v>501</v>
      </c>
      <c r="B1475" s="15">
        <v>1</v>
      </c>
      <c r="C1475" s="16" t="s">
        <v>3529</v>
      </c>
      <c r="D1475" s="17" t="str">
        <f t="shared" si="160"/>
        <v>10X10</v>
      </c>
      <c r="E1475" s="18" t="s">
        <v>4</v>
      </c>
      <c r="F1475" s="19">
        <v>17.600000000000001</v>
      </c>
      <c r="G1475" s="19">
        <f t="shared" si="158"/>
        <v>7.48</v>
      </c>
      <c r="H1475" s="1">
        <f t="shared" si="159"/>
        <v>17.600000000000001</v>
      </c>
      <c r="I1475" s="21">
        <v>18</v>
      </c>
    </row>
    <row r="1476" spans="1:9" ht="14" x14ac:dyDescent="0.15">
      <c r="A1476" s="14" t="s">
        <v>502</v>
      </c>
      <c r="B1476" s="15">
        <v>1</v>
      </c>
      <c r="C1476" s="16" t="s">
        <v>3529</v>
      </c>
      <c r="D1476" s="17" t="str">
        <f t="shared" si="160"/>
        <v>FULL</v>
      </c>
      <c r="E1476" s="18" t="s">
        <v>4</v>
      </c>
      <c r="F1476" s="19">
        <v>101.6</v>
      </c>
      <c r="G1476" s="19">
        <f t="shared" si="158"/>
        <v>43.18</v>
      </c>
      <c r="H1476" s="1">
        <f t="shared" si="159"/>
        <v>101.6</v>
      </c>
      <c r="I1476" s="26">
        <v>128</v>
      </c>
    </row>
    <row r="1477" spans="1:9" ht="14" x14ac:dyDescent="0.15">
      <c r="A1477" s="14" t="s">
        <v>503</v>
      </c>
      <c r="B1477" s="15">
        <v>1</v>
      </c>
      <c r="C1477" s="16" t="s">
        <v>3529</v>
      </c>
      <c r="D1477" s="17" t="str">
        <f t="shared" si="160"/>
        <v>17x20</v>
      </c>
      <c r="E1477" s="18" t="s">
        <v>4</v>
      </c>
      <c r="F1477" s="19">
        <v>52.25</v>
      </c>
      <c r="G1477" s="19">
        <f t="shared" si="158"/>
        <v>22.206250000000001</v>
      </c>
      <c r="H1477" s="1">
        <f t="shared" si="159"/>
        <v>52.25</v>
      </c>
      <c r="I1477" s="21">
        <v>64</v>
      </c>
    </row>
    <row r="1478" spans="1:9" ht="14" x14ac:dyDescent="0.15">
      <c r="A1478" s="14" t="s">
        <v>504</v>
      </c>
      <c r="B1478" s="15">
        <v>1</v>
      </c>
      <c r="C1478" s="16" t="s">
        <v>3530</v>
      </c>
      <c r="D1478" s="17" t="str">
        <f t="shared" si="160"/>
        <v>10X10</v>
      </c>
      <c r="E1478" s="18" t="s">
        <v>4</v>
      </c>
      <c r="F1478" s="19">
        <v>15.35</v>
      </c>
      <c r="G1478" s="19">
        <f t="shared" si="158"/>
        <v>6.5237499999999997</v>
      </c>
      <c r="H1478" s="1">
        <f t="shared" si="159"/>
        <v>15.35</v>
      </c>
      <c r="I1478" s="21">
        <v>18</v>
      </c>
    </row>
    <row r="1479" spans="1:9" ht="14" x14ac:dyDescent="0.15">
      <c r="A1479" s="14" t="s">
        <v>505</v>
      </c>
      <c r="B1479" s="15">
        <v>1</v>
      </c>
      <c r="C1479" s="16" t="s">
        <v>3530</v>
      </c>
      <c r="D1479" s="17" t="str">
        <f t="shared" si="160"/>
        <v>FULL</v>
      </c>
      <c r="E1479" s="18" t="s">
        <v>4</v>
      </c>
      <c r="F1479" s="19">
        <v>88.5</v>
      </c>
      <c r="G1479" s="19">
        <f t="shared" si="158"/>
        <v>37.612499999999997</v>
      </c>
      <c r="H1479" s="1">
        <f t="shared" si="159"/>
        <v>88.5</v>
      </c>
      <c r="I1479" s="26">
        <v>128</v>
      </c>
    </row>
    <row r="1480" spans="1:9" ht="14" x14ac:dyDescent="0.15">
      <c r="A1480" s="14" t="s">
        <v>506</v>
      </c>
      <c r="B1480" s="15">
        <v>1</v>
      </c>
      <c r="C1480" s="16" t="s">
        <v>3530</v>
      </c>
      <c r="D1480" s="17" t="str">
        <f t="shared" si="160"/>
        <v>17x20</v>
      </c>
      <c r="E1480" s="18" t="s">
        <v>4</v>
      </c>
      <c r="F1480" s="19">
        <v>45.5</v>
      </c>
      <c r="G1480" s="19">
        <f t="shared" ref="G1480:G1486" si="161">F1480*0.425</f>
        <v>19.337499999999999</v>
      </c>
      <c r="H1480" s="1">
        <f t="shared" si="159"/>
        <v>45.5</v>
      </c>
      <c r="I1480" s="21">
        <v>64</v>
      </c>
    </row>
    <row r="1481" spans="1:9" ht="14" x14ac:dyDescent="0.15">
      <c r="A1481" s="14" t="s">
        <v>507</v>
      </c>
      <c r="B1481" s="15">
        <v>1</v>
      </c>
      <c r="C1481" s="16" t="s">
        <v>3531</v>
      </c>
      <c r="D1481" s="17" t="str">
        <f t="shared" si="160"/>
        <v>10X10</v>
      </c>
      <c r="E1481" s="18" t="s">
        <v>4</v>
      </c>
      <c r="F1481" s="19">
        <v>19.850000000000001</v>
      </c>
      <c r="G1481" s="19">
        <f t="shared" si="161"/>
        <v>8.4362500000000011</v>
      </c>
      <c r="H1481" s="1">
        <v>19.850000000000001</v>
      </c>
      <c r="I1481" s="21">
        <v>18</v>
      </c>
    </row>
    <row r="1482" spans="1:9" ht="14" x14ac:dyDescent="0.15">
      <c r="A1482" s="14" t="s">
        <v>508</v>
      </c>
      <c r="B1482" s="15">
        <v>1</v>
      </c>
      <c r="C1482" s="16" t="s">
        <v>3531</v>
      </c>
      <c r="D1482" s="17" t="str">
        <f t="shared" si="160"/>
        <v>FULL</v>
      </c>
      <c r="E1482" s="18" t="s">
        <v>4</v>
      </c>
      <c r="F1482" s="19">
        <v>114.45</v>
      </c>
      <c r="G1482" s="19">
        <f t="shared" si="161"/>
        <v>48.641249999999999</v>
      </c>
      <c r="H1482" s="1">
        <f t="shared" ref="H1482:H1493" si="162">B1482*F1482</f>
        <v>114.45</v>
      </c>
      <c r="I1482" s="26">
        <v>128</v>
      </c>
    </row>
    <row r="1483" spans="1:9" ht="14" x14ac:dyDescent="0.15">
      <c r="A1483" s="14" t="s">
        <v>509</v>
      </c>
      <c r="B1483" s="15">
        <v>1</v>
      </c>
      <c r="C1483" s="16" t="s">
        <v>3531</v>
      </c>
      <c r="D1483" s="17" t="str">
        <f t="shared" si="160"/>
        <v>17x20</v>
      </c>
      <c r="E1483" s="18" t="s">
        <v>4</v>
      </c>
      <c r="F1483" s="19">
        <v>58.85</v>
      </c>
      <c r="G1483" s="19">
        <f t="shared" si="161"/>
        <v>25.01125</v>
      </c>
      <c r="H1483" s="1">
        <f t="shared" si="162"/>
        <v>58.85</v>
      </c>
      <c r="I1483" s="21">
        <v>64</v>
      </c>
    </row>
    <row r="1484" spans="1:9" ht="14" x14ac:dyDescent="0.15">
      <c r="A1484" s="14" t="s">
        <v>510</v>
      </c>
      <c r="B1484" s="15">
        <v>1</v>
      </c>
      <c r="C1484" s="16" t="s">
        <v>3532</v>
      </c>
      <c r="D1484" s="17" t="str">
        <f t="shared" si="160"/>
        <v>10X10</v>
      </c>
      <c r="E1484" s="18" t="s">
        <v>4</v>
      </c>
      <c r="F1484" s="19">
        <v>15.35</v>
      </c>
      <c r="G1484" s="19">
        <f t="shared" si="161"/>
        <v>6.5237499999999997</v>
      </c>
      <c r="H1484" s="1">
        <f t="shared" si="162"/>
        <v>15.35</v>
      </c>
      <c r="I1484" s="21">
        <v>12</v>
      </c>
    </row>
    <row r="1485" spans="1:9" ht="14" x14ac:dyDescent="0.15">
      <c r="A1485" s="14" t="s">
        <v>511</v>
      </c>
      <c r="B1485" s="15">
        <v>1</v>
      </c>
      <c r="C1485" s="16" t="s">
        <v>3532</v>
      </c>
      <c r="D1485" s="17" t="str">
        <f t="shared" si="160"/>
        <v>17x20</v>
      </c>
      <c r="E1485" s="18" t="s">
        <v>4</v>
      </c>
      <c r="F1485" s="19">
        <v>44.25</v>
      </c>
      <c r="G1485" s="19">
        <f t="shared" si="161"/>
        <v>18.806249999999999</v>
      </c>
      <c r="H1485" s="1">
        <f t="shared" si="162"/>
        <v>44.25</v>
      </c>
      <c r="I1485" s="21">
        <v>44</v>
      </c>
    </row>
    <row r="1486" spans="1:9" ht="14" x14ac:dyDescent="0.15">
      <c r="A1486" s="14" t="s">
        <v>512</v>
      </c>
      <c r="B1486" s="15">
        <v>1</v>
      </c>
      <c r="C1486" s="16" t="s">
        <v>3533</v>
      </c>
      <c r="D1486" s="17" t="str">
        <f t="shared" si="160"/>
        <v>10X10</v>
      </c>
      <c r="E1486" s="18" t="s">
        <v>4</v>
      </c>
      <c r="F1486" s="19">
        <v>21.5</v>
      </c>
      <c r="G1486" s="19">
        <f t="shared" si="161"/>
        <v>9.1374999999999993</v>
      </c>
      <c r="H1486" s="1">
        <f t="shared" si="162"/>
        <v>21.5</v>
      </c>
      <c r="I1486" s="21">
        <v>12</v>
      </c>
    </row>
    <row r="1487" spans="1:9" x14ac:dyDescent="0.15">
      <c r="A1487" s="14" t="s">
        <v>513</v>
      </c>
      <c r="B1487" s="15">
        <v>1</v>
      </c>
      <c r="C1487" s="16" t="s">
        <v>5836</v>
      </c>
      <c r="D1487" s="17" t="s">
        <v>5819</v>
      </c>
      <c r="E1487" s="18"/>
      <c r="F1487" s="19">
        <v>52.55</v>
      </c>
      <c r="G1487" s="19">
        <f>F1487*0.4231</f>
        <v>22.233904999999996</v>
      </c>
      <c r="H1487" s="1">
        <f t="shared" si="162"/>
        <v>52.55</v>
      </c>
      <c r="I1487" s="21">
        <v>44</v>
      </c>
    </row>
    <row r="1488" spans="1:9" ht="14" x14ac:dyDescent="0.15">
      <c r="A1488" s="14" t="s">
        <v>514</v>
      </c>
      <c r="B1488" s="15">
        <v>1</v>
      </c>
      <c r="C1488" s="16" t="s">
        <v>3534</v>
      </c>
      <c r="D1488" s="17" t="str">
        <f t="shared" ref="D1488:D1503" si="163">VLOOKUP(RIGHT(A1488,4),N:O,2,0)</f>
        <v>10X10</v>
      </c>
      <c r="E1488" s="18" t="s">
        <v>4</v>
      </c>
      <c r="F1488" s="19">
        <v>15.35</v>
      </c>
      <c r="G1488" s="19">
        <f t="shared" ref="G1488:G1507" si="164">F1488*0.425</f>
        <v>6.5237499999999997</v>
      </c>
      <c r="H1488" s="1">
        <f t="shared" si="162"/>
        <v>15.35</v>
      </c>
      <c r="I1488" s="21">
        <v>12</v>
      </c>
    </row>
    <row r="1489" spans="1:9" ht="14" x14ac:dyDescent="0.15">
      <c r="A1489" s="14" t="s">
        <v>515</v>
      </c>
      <c r="B1489" s="15">
        <v>1</v>
      </c>
      <c r="C1489" s="16" t="s">
        <v>3534</v>
      </c>
      <c r="D1489" s="17" t="str">
        <f t="shared" si="163"/>
        <v>17x20</v>
      </c>
      <c r="E1489" s="18" t="s">
        <v>4</v>
      </c>
      <c r="F1489" s="19">
        <v>44.25</v>
      </c>
      <c r="G1489" s="19">
        <f t="shared" si="164"/>
        <v>18.806249999999999</v>
      </c>
      <c r="H1489" s="1">
        <f t="shared" si="162"/>
        <v>44.25</v>
      </c>
      <c r="I1489" s="21">
        <v>44</v>
      </c>
    </row>
    <row r="1490" spans="1:9" ht="14" x14ac:dyDescent="0.15">
      <c r="A1490" s="14" t="s">
        <v>516</v>
      </c>
      <c r="B1490" s="15">
        <v>1</v>
      </c>
      <c r="C1490" s="16" t="s">
        <v>3535</v>
      </c>
      <c r="D1490" s="17" t="str">
        <f t="shared" si="163"/>
        <v>10X10</v>
      </c>
      <c r="E1490" s="18" t="s">
        <v>4</v>
      </c>
      <c r="F1490" s="19">
        <v>21.5</v>
      </c>
      <c r="G1490" s="19">
        <f t="shared" si="164"/>
        <v>9.1374999999999993</v>
      </c>
      <c r="H1490" s="1">
        <f t="shared" si="162"/>
        <v>21.5</v>
      </c>
      <c r="I1490" s="21">
        <v>12</v>
      </c>
    </row>
    <row r="1491" spans="1:9" ht="14" x14ac:dyDescent="0.15">
      <c r="A1491" s="14" t="s">
        <v>517</v>
      </c>
      <c r="B1491" s="15">
        <v>1</v>
      </c>
      <c r="C1491" s="16" t="s">
        <v>3535</v>
      </c>
      <c r="D1491" s="17" t="str">
        <f t="shared" si="163"/>
        <v>17x20</v>
      </c>
      <c r="E1491" s="18" t="s">
        <v>4</v>
      </c>
      <c r="F1491" s="19">
        <v>52.55</v>
      </c>
      <c r="G1491" s="19">
        <f t="shared" si="164"/>
        <v>22.333749999999998</v>
      </c>
      <c r="H1491" s="1">
        <f t="shared" si="162"/>
        <v>52.55</v>
      </c>
      <c r="I1491" s="21">
        <v>44</v>
      </c>
    </row>
    <row r="1492" spans="1:9" ht="14" x14ac:dyDescent="0.15">
      <c r="A1492" s="14" t="s">
        <v>518</v>
      </c>
      <c r="B1492" s="15">
        <v>1</v>
      </c>
      <c r="C1492" s="16" t="s">
        <v>3536</v>
      </c>
      <c r="D1492" s="17" t="str">
        <f t="shared" si="163"/>
        <v>10X10</v>
      </c>
      <c r="E1492" s="18" t="s">
        <v>4</v>
      </c>
      <c r="F1492" s="19">
        <v>15.35</v>
      </c>
      <c r="G1492" s="19">
        <f t="shared" si="164"/>
        <v>6.5237499999999997</v>
      </c>
      <c r="H1492" s="1">
        <f t="shared" si="162"/>
        <v>15.35</v>
      </c>
      <c r="I1492" s="21">
        <v>12</v>
      </c>
    </row>
    <row r="1493" spans="1:9" ht="14" x14ac:dyDescent="0.15">
      <c r="A1493" s="14" t="s">
        <v>519</v>
      </c>
      <c r="B1493" s="15">
        <v>1</v>
      </c>
      <c r="C1493" s="16" t="s">
        <v>3536</v>
      </c>
      <c r="D1493" s="17" t="str">
        <f t="shared" si="163"/>
        <v>17x20</v>
      </c>
      <c r="E1493" s="18" t="s">
        <v>4</v>
      </c>
      <c r="F1493" s="19">
        <v>44.25</v>
      </c>
      <c r="G1493" s="19">
        <f t="shared" si="164"/>
        <v>18.806249999999999</v>
      </c>
      <c r="H1493" s="1">
        <f t="shared" si="162"/>
        <v>44.25</v>
      </c>
      <c r="I1493" s="21">
        <v>44</v>
      </c>
    </row>
    <row r="1494" spans="1:9" ht="14" x14ac:dyDescent="0.15">
      <c r="A1494" s="14" t="s">
        <v>520</v>
      </c>
      <c r="B1494" s="15">
        <v>1</v>
      </c>
      <c r="C1494" s="16" t="s">
        <v>3537</v>
      </c>
      <c r="D1494" s="17" t="str">
        <f t="shared" si="163"/>
        <v>10X10</v>
      </c>
      <c r="E1494" s="18" t="s">
        <v>4</v>
      </c>
      <c r="F1494" s="19">
        <v>21.5</v>
      </c>
      <c r="G1494" s="19">
        <f t="shared" si="164"/>
        <v>9.1374999999999993</v>
      </c>
      <c r="H1494" s="1">
        <v>7.07</v>
      </c>
      <c r="I1494" s="21">
        <v>12</v>
      </c>
    </row>
    <row r="1495" spans="1:9" ht="14" x14ac:dyDescent="0.15">
      <c r="A1495" s="14" t="s">
        <v>521</v>
      </c>
      <c r="B1495" s="15">
        <v>1</v>
      </c>
      <c r="C1495" s="16" t="s">
        <v>3537</v>
      </c>
      <c r="D1495" s="17" t="str">
        <f t="shared" si="163"/>
        <v>17x20</v>
      </c>
      <c r="E1495" s="18" t="s">
        <v>4</v>
      </c>
      <c r="F1495" s="19">
        <v>52.55</v>
      </c>
      <c r="G1495" s="19">
        <f t="shared" si="164"/>
        <v>22.333749999999998</v>
      </c>
      <c r="H1495" s="1">
        <f t="shared" ref="H1495:H1505" si="165">B1495*F1495</f>
        <v>52.55</v>
      </c>
      <c r="I1495" s="21">
        <v>44</v>
      </c>
    </row>
    <row r="1496" spans="1:9" ht="14" x14ac:dyDescent="0.15">
      <c r="A1496" s="14" t="s">
        <v>522</v>
      </c>
      <c r="B1496" s="15">
        <v>1</v>
      </c>
      <c r="C1496" s="16" t="s">
        <v>3538</v>
      </c>
      <c r="D1496" s="17" t="str">
        <f t="shared" si="163"/>
        <v>10X10</v>
      </c>
      <c r="E1496" s="18" t="s">
        <v>4</v>
      </c>
      <c r="F1496" s="19">
        <v>21.5</v>
      </c>
      <c r="G1496" s="19">
        <f t="shared" si="164"/>
        <v>9.1374999999999993</v>
      </c>
      <c r="H1496" s="1">
        <f t="shared" si="165"/>
        <v>21.5</v>
      </c>
      <c r="I1496" s="21">
        <v>12</v>
      </c>
    </row>
    <row r="1497" spans="1:9" ht="14" x14ac:dyDescent="0.15">
      <c r="A1497" s="14" t="s">
        <v>523</v>
      </c>
      <c r="B1497" s="15">
        <v>1</v>
      </c>
      <c r="C1497" s="16" t="s">
        <v>3538</v>
      </c>
      <c r="D1497" s="17" t="str">
        <f t="shared" si="163"/>
        <v>17x20</v>
      </c>
      <c r="E1497" s="18" t="s">
        <v>4</v>
      </c>
      <c r="F1497" s="19">
        <v>52.55</v>
      </c>
      <c r="G1497" s="19">
        <f t="shared" si="164"/>
        <v>22.333749999999998</v>
      </c>
      <c r="H1497" s="1">
        <f t="shared" si="165"/>
        <v>52.55</v>
      </c>
      <c r="I1497" s="21">
        <v>44</v>
      </c>
    </row>
    <row r="1498" spans="1:9" ht="14" x14ac:dyDescent="0.15">
      <c r="A1498" s="14" t="s">
        <v>524</v>
      </c>
      <c r="B1498" s="15">
        <v>1</v>
      </c>
      <c r="C1498" s="16" t="s">
        <v>3539</v>
      </c>
      <c r="D1498" s="17" t="str">
        <f t="shared" si="163"/>
        <v>10X10</v>
      </c>
      <c r="E1498" s="18" t="s">
        <v>4</v>
      </c>
      <c r="F1498" s="19">
        <v>21.5</v>
      </c>
      <c r="G1498" s="19">
        <f t="shared" si="164"/>
        <v>9.1374999999999993</v>
      </c>
      <c r="H1498" s="1">
        <f t="shared" si="165"/>
        <v>21.5</v>
      </c>
      <c r="I1498" s="21">
        <v>12</v>
      </c>
    </row>
    <row r="1499" spans="1:9" ht="14" x14ac:dyDescent="0.15">
      <c r="A1499" s="14" t="s">
        <v>525</v>
      </c>
      <c r="B1499" s="15">
        <v>1</v>
      </c>
      <c r="C1499" s="16" t="s">
        <v>3539</v>
      </c>
      <c r="D1499" s="17" t="str">
        <f t="shared" si="163"/>
        <v>17x20</v>
      </c>
      <c r="E1499" s="18" t="s">
        <v>4</v>
      </c>
      <c r="F1499" s="19">
        <v>52.55</v>
      </c>
      <c r="G1499" s="19">
        <f t="shared" si="164"/>
        <v>22.333749999999998</v>
      </c>
      <c r="H1499" s="1">
        <f t="shared" si="165"/>
        <v>52.55</v>
      </c>
      <c r="I1499" s="21">
        <v>44</v>
      </c>
    </row>
    <row r="1500" spans="1:9" ht="14" x14ac:dyDescent="0.15">
      <c r="A1500" s="14" t="s">
        <v>526</v>
      </c>
      <c r="B1500" s="15">
        <v>1</v>
      </c>
      <c r="C1500" s="16" t="s">
        <v>3540</v>
      </c>
      <c r="D1500" s="17" t="str">
        <f t="shared" si="163"/>
        <v>10X10</v>
      </c>
      <c r="E1500" s="18" t="s">
        <v>4</v>
      </c>
      <c r="F1500" s="19">
        <v>26.2</v>
      </c>
      <c r="G1500" s="19">
        <f t="shared" si="164"/>
        <v>11.135</v>
      </c>
      <c r="H1500" s="1">
        <f t="shared" si="165"/>
        <v>26.2</v>
      </c>
      <c r="I1500" s="21">
        <v>36</v>
      </c>
    </row>
    <row r="1501" spans="1:9" ht="14" x14ac:dyDescent="0.15">
      <c r="A1501" s="14" t="s">
        <v>527</v>
      </c>
      <c r="B1501" s="15">
        <v>1</v>
      </c>
      <c r="C1501" s="16" t="s">
        <v>3540</v>
      </c>
      <c r="D1501" s="17" t="str">
        <f t="shared" si="163"/>
        <v>FULL</v>
      </c>
      <c r="E1501" s="18" t="s">
        <v>4</v>
      </c>
      <c r="F1501" s="19">
        <v>151.35</v>
      </c>
      <c r="G1501" s="19">
        <f t="shared" si="164"/>
        <v>64.32374999999999</v>
      </c>
      <c r="H1501" s="1">
        <f t="shared" si="165"/>
        <v>151.35</v>
      </c>
      <c r="I1501" s="26">
        <v>128</v>
      </c>
    </row>
    <row r="1502" spans="1:9" ht="14" x14ac:dyDescent="0.15">
      <c r="A1502" s="14" t="s">
        <v>528</v>
      </c>
      <c r="B1502" s="15">
        <v>1</v>
      </c>
      <c r="C1502" s="16" t="s">
        <v>3540</v>
      </c>
      <c r="D1502" s="17" t="str">
        <f t="shared" si="163"/>
        <v>17x20</v>
      </c>
      <c r="E1502" s="18" t="s">
        <v>4</v>
      </c>
      <c r="F1502" s="19">
        <v>77.8</v>
      </c>
      <c r="G1502" s="19">
        <f t="shared" si="164"/>
        <v>33.064999999999998</v>
      </c>
      <c r="H1502" s="1">
        <f t="shared" si="165"/>
        <v>77.8</v>
      </c>
      <c r="I1502" s="21">
        <v>128</v>
      </c>
    </row>
    <row r="1503" spans="1:9" ht="14" x14ac:dyDescent="0.15">
      <c r="A1503" s="14" t="s">
        <v>1550</v>
      </c>
      <c r="B1503" s="15">
        <v>1</v>
      </c>
      <c r="C1503" s="16" t="s">
        <v>3966</v>
      </c>
      <c r="D1503" s="17" t="str">
        <f t="shared" si="163"/>
        <v>Tube</v>
      </c>
      <c r="E1503" s="18" t="s">
        <v>5700</v>
      </c>
      <c r="F1503" s="19">
        <v>31.05</v>
      </c>
      <c r="G1503" s="19">
        <f t="shared" si="164"/>
        <v>13.196249999999999</v>
      </c>
      <c r="H1503" s="1">
        <f t="shared" si="165"/>
        <v>31.05</v>
      </c>
      <c r="I1503" s="21">
        <v>4</v>
      </c>
    </row>
    <row r="1504" spans="1:9" ht="14" x14ac:dyDescent="0.15">
      <c r="A1504" s="22" t="s">
        <v>37</v>
      </c>
      <c r="B1504" s="15">
        <v>1</v>
      </c>
      <c r="C1504" s="16" t="s">
        <v>38</v>
      </c>
      <c r="D1504" s="17" t="s">
        <v>40</v>
      </c>
      <c r="E1504" s="18" t="s">
        <v>4</v>
      </c>
      <c r="F1504" s="19">
        <v>31.05</v>
      </c>
      <c r="G1504" s="19">
        <f t="shared" si="164"/>
        <v>13.196249999999999</v>
      </c>
      <c r="H1504" s="1">
        <f t="shared" si="165"/>
        <v>31.05</v>
      </c>
      <c r="I1504" s="21">
        <v>5</v>
      </c>
    </row>
    <row r="1505" spans="1:9" ht="14" x14ac:dyDescent="0.15">
      <c r="A1505" s="22" t="s">
        <v>1551</v>
      </c>
      <c r="B1505" s="15">
        <v>1</v>
      </c>
      <c r="C1505" s="16" t="s">
        <v>3967</v>
      </c>
      <c r="D1505" s="17" t="str">
        <f>VLOOKUP(RIGHT(A1505,4),N:O,2,0)</f>
        <v>Tube</v>
      </c>
      <c r="E1505" s="18" t="s">
        <v>5700</v>
      </c>
      <c r="F1505" s="19">
        <v>31.05</v>
      </c>
      <c r="G1505" s="19">
        <f t="shared" si="164"/>
        <v>13.196249999999999</v>
      </c>
      <c r="H1505" s="1">
        <f t="shared" si="165"/>
        <v>31.05</v>
      </c>
      <c r="I1505" s="21">
        <v>4</v>
      </c>
    </row>
    <row r="1506" spans="1:9" x14ac:dyDescent="0.15">
      <c r="A1506" s="51" t="s">
        <v>6511</v>
      </c>
      <c r="B1506" s="33">
        <v>1</v>
      </c>
      <c r="C1506" s="20" t="s">
        <v>6512</v>
      </c>
      <c r="D1506" s="116" t="s">
        <v>6196</v>
      </c>
      <c r="F1506" s="60">
        <v>31.05</v>
      </c>
      <c r="G1506" s="19">
        <f t="shared" si="164"/>
        <v>13.196249999999999</v>
      </c>
      <c r="H1506" s="60">
        <f>F1506</f>
        <v>31.05</v>
      </c>
      <c r="I1506" s="57">
        <v>4</v>
      </c>
    </row>
    <row r="1507" spans="1:9" ht="14" x14ac:dyDescent="0.15">
      <c r="A1507" s="14" t="s">
        <v>1549</v>
      </c>
      <c r="B1507" s="15">
        <v>1</v>
      </c>
      <c r="C1507" s="16" t="s">
        <v>3965</v>
      </c>
      <c r="D1507" s="17" t="str">
        <f>VLOOKUP(RIGHT(A1507,4),N:O,2,0)</f>
        <v>Tube</v>
      </c>
      <c r="E1507" s="18" t="s">
        <v>5700</v>
      </c>
      <c r="F1507" s="19">
        <v>31.05</v>
      </c>
      <c r="G1507" s="19">
        <f t="shared" si="164"/>
        <v>13.196249999999999</v>
      </c>
      <c r="H1507" s="1">
        <f>B1507*F1507</f>
        <v>31.05</v>
      </c>
      <c r="I1507" s="21">
        <v>4</v>
      </c>
    </row>
    <row r="1508" spans="1:9" x14ac:dyDescent="0.15">
      <c r="A1508" s="51" t="s">
        <v>6474</v>
      </c>
      <c r="B1508" s="33">
        <v>1</v>
      </c>
      <c r="C1508" s="20" t="s">
        <v>6475</v>
      </c>
      <c r="D1508" s="116" t="s">
        <v>5975</v>
      </c>
      <c r="F1508" s="60">
        <v>2.5499999999999998</v>
      </c>
      <c r="G1508" s="60">
        <v>2.5499999999999998</v>
      </c>
      <c r="H1508" s="60">
        <f>F1508</f>
        <v>2.5499999999999998</v>
      </c>
      <c r="I1508" s="57">
        <v>1</v>
      </c>
    </row>
    <row r="1509" spans="1:9" ht="14" x14ac:dyDescent="0.15">
      <c r="A1509" s="14" t="s">
        <v>1686</v>
      </c>
      <c r="B1509" s="15">
        <v>1</v>
      </c>
      <c r="C1509" s="16" t="s">
        <v>6836</v>
      </c>
      <c r="D1509" s="17" t="str">
        <f>VLOOKUP(RIGHT(A1509,4),N:O,2,0)</f>
        <v>1lb</v>
      </c>
      <c r="E1509" s="18" t="s">
        <v>5705</v>
      </c>
      <c r="F1509" s="19">
        <v>32.950000000000003</v>
      </c>
      <c r="G1509" s="19">
        <f t="shared" ref="G1509:G1540" si="166">F1509*0.425</f>
        <v>14.00375</v>
      </c>
      <c r="H1509" s="1">
        <f>B1509*F1509</f>
        <v>32.950000000000003</v>
      </c>
      <c r="I1509" s="21">
        <v>18</v>
      </c>
    </row>
    <row r="1510" spans="1:9" x14ac:dyDescent="0.15">
      <c r="A1510" s="220" t="s">
        <v>5883</v>
      </c>
      <c r="B1510" s="221">
        <v>1</v>
      </c>
      <c r="C1510" s="222" t="s">
        <v>5884</v>
      </c>
      <c r="D1510" s="223" t="s">
        <v>5721</v>
      </c>
      <c r="E1510" s="224"/>
      <c r="F1510" s="225">
        <v>13.95</v>
      </c>
      <c r="G1510" s="261">
        <f t="shared" si="166"/>
        <v>5.92875</v>
      </c>
      <c r="H1510" s="226">
        <f>B1510*F1510</f>
        <v>13.95</v>
      </c>
      <c r="I1510" s="227">
        <v>9</v>
      </c>
    </row>
    <row r="1511" spans="1:9" ht="14" x14ac:dyDescent="0.15">
      <c r="A1511" s="14" t="s">
        <v>1687</v>
      </c>
      <c r="B1511" s="15">
        <v>1</v>
      </c>
      <c r="C1511" s="16" t="s">
        <v>4079</v>
      </c>
      <c r="D1511" s="17" t="str">
        <f>VLOOKUP(RIGHT(A1511,4),N:O,2,0)</f>
        <v>1lb</v>
      </c>
      <c r="E1511" s="18" t="s">
        <v>5705</v>
      </c>
      <c r="F1511" s="19">
        <v>32.950000000000003</v>
      </c>
      <c r="G1511" s="19">
        <f t="shared" si="166"/>
        <v>14.00375</v>
      </c>
      <c r="H1511" s="1">
        <f>B1511*F1511</f>
        <v>32.950000000000003</v>
      </c>
      <c r="I1511" s="21">
        <v>18</v>
      </c>
    </row>
    <row r="1512" spans="1:9" x14ac:dyDescent="0.15">
      <c r="A1512" s="51" t="s">
        <v>6449</v>
      </c>
      <c r="B1512" s="33">
        <v>1</v>
      </c>
      <c r="C1512" s="104" t="s">
        <v>6440</v>
      </c>
      <c r="D1512" s="116" t="s">
        <v>30</v>
      </c>
      <c r="F1512" s="60">
        <v>9.1999999999999993</v>
      </c>
      <c r="G1512" s="60">
        <f t="shared" si="166"/>
        <v>3.9099999999999997</v>
      </c>
      <c r="H1512" s="60">
        <f>F1512</f>
        <v>9.1999999999999993</v>
      </c>
      <c r="I1512" s="57">
        <v>6</v>
      </c>
    </row>
    <row r="1513" spans="1:9" x14ac:dyDescent="0.15">
      <c r="A1513" s="51" t="s">
        <v>6448</v>
      </c>
      <c r="B1513" s="33">
        <v>1</v>
      </c>
      <c r="C1513" s="104" t="s">
        <v>6440</v>
      </c>
      <c r="D1513" s="116" t="s">
        <v>6447</v>
      </c>
      <c r="F1513" s="60">
        <v>23.2</v>
      </c>
      <c r="G1513" s="60">
        <f t="shared" si="166"/>
        <v>9.86</v>
      </c>
      <c r="H1513" s="60">
        <f>F1513</f>
        <v>23.2</v>
      </c>
      <c r="I1513" s="57">
        <v>18</v>
      </c>
    </row>
    <row r="1514" spans="1:9" x14ac:dyDescent="0.15">
      <c r="A1514" s="32" t="s">
        <v>6442</v>
      </c>
      <c r="B1514" s="33">
        <v>1</v>
      </c>
      <c r="C1514" s="104" t="s">
        <v>6440</v>
      </c>
      <c r="D1514" s="126" t="s">
        <v>6439</v>
      </c>
      <c r="F1514" s="60">
        <v>86.85</v>
      </c>
      <c r="G1514" s="25">
        <f t="shared" si="166"/>
        <v>36.911249999999995</v>
      </c>
      <c r="H1514" s="60">
        <v>82.7</v>
      </c>
      <c r="I1514" s="57">
        <v>80</v>
      </c>
    </row>
    <row r="1515" spans="1:9" x14ac:dyDescent="0.15">
      <c r="A1515" s="51" t="s">
        <v>6445</v>
      </c>
      <c r="B1515" s="33">
        <v>1</v>
      </c>
      <c r="C1515" s="104" t="s">
        <v>6441</v>
      </c>
      <c r="D1515" s="116" t="s">
        <v>30</v>
      </c>
      <c r="F1515" s="60">
        <v>9.1999999999999993</v>
      </c>
      <c r="G1515" s="60">
        <f t="shared" si="166"/>
        <v>3.9099999999999997</v>
      </c>
      <c r="H1515" s="60">
        <f>F1515</f>
        <v>9.1999999999999993</v>
      </c>
      <c r="I1515" s="57">
        <v>6</v>
      </c>
    </row>
    <row r="1516" spans="1:9" x14ac:dyDescent="0.15">
      <c r="A1516" s="51" t="s">
        <v>6446</v>
      </c>
      <c r="B1516" s="33">
        <v>1</v>
      </c>
      <c r="C1516" s="104" t="s">
        <v>6441</v>
      </c>
      <c r="D1516" s="116" t="s">
        <v>6447</v>
      </c>
      <c r="F1516" s="60">
        <v>23.2</v>
      </c>
      <c r="G1516" s="60">
        <f t="shared" si="166"/>
        <v>9.86</v>
      </c>
      <c r="H1516" s="60">
        <f>F1516</f>
        <v>23.2</v>
      </c>
      <c r="I1516" s="57">
        <v>18</v>
      </c>
    </row>
    <row r="1517" spans="1:9" x14ac:dyDescent="0.15">
      <c r="A1517" s="104" t="s">
        <v>6438</v>
      </c>
      <c r="B1517" s="46">
        <v>1</v>
      </c>
      <c r="C1517" s="104" t="s">
        <v>6441</v>
      </c>
      <c r="D1517" s="126" t="s">
        <v>6439</v>
      </c>
      <c r="F1517" s="60">
        <v>86.85</v>
      </c>
      <c r="G1517" s="25">
        <f t="shared" si="166"/>
        <v>36.911249999999995</v>
      </c>
      <c r="H1517" s="60">
        <v>82.7</v>
      </c>
      <c r="I1517" s="57">
        <v>80</v>
      </c>
    </row>
    <row r="1518" spans="1:9" x14ac:dyDescent="0.15">
      <c r="A1518" s="51" t="s">
        <v>6551</v>
      </c>
      <c r="B1518" s="33">
        <v>1</v>
      </c>
      <c r="C1518" s="20" t="s">
        <v>6552</v>
      </c>
      <c r="D1518" s="116" t="s">
        <v>5714</v>
      </c>
      <c r="F1518" s="60">
        <v>9.1999999999999993</v>
      </c>
      <c r="G1518" s="19">
        <f t="shared" si="166"/>
        <v>3.9099999999999997</v>
      </c>
      <c r="H1518" s="60">
        <f>F1518</f>
        <v>9.1999999999999993</v>
      </c>
      <c r="I1518" s="57">
        <v>6</v>
      </c>
    </row>
    <row r="1519" spans="1:9" x14ac:dyDescent="0.15">
      <c r="A1519" s="51" t="s">
        <v>7215</v>
      </c>
      <c r="B1519" s="33">
        <v>1</v>
      </c>
      <c r="C1519" s="20" t="s">
        <v>6552</v>
      </c>
      <c r="D1519" s="116" t="s">
        <v>6447</v>
      </c>
      <c r="F1519" s="60">
        <v>23.2</v>
      </c>
      <c r="G1519" s="19">
        <f t="shared" si="166"/>
        <v>9.86</v>
      </c>
      <c r="H1519" s="60">
        <f>F1519</f>
        <v>23.2</v>
      </c>
      <c r="I1519" s="57">
        <v>18</v>
      </c>
    </row>
    <row r="1520" spans="1:9" x14ac:dyDescent="0.15">
      <c r="A1520" s="51" t="s">
        <v>7216</v>
      </c>
      <c r="B1520" s="33">
        <v>1</v>
      </c>
      <c r="C1520" s="20" t="s">
        <v>6552</v>
      </c>
      <c r="D1520" s="116" t="s">
        <v>6439</v>
      </c>
      <c r="F1520" s="60">
        <v>86.85</v>
      </c>
      <c r="G1520" s="19">
        <f t="shared" si="166"/>
        <v>36.911249999999995</v>
      </c>
      <c r="H1520" s="60">
        <f>F1520</f>
        <v>86.85</v>
      </c>
      <c r="I1520" s="57">
        <v>84</v>
      </c>
    </row>
    <row r="1521" spans="1:9" x14ac:dyDescent="0.15">
      <c r="A1521" s="51" t="s">
        <v>6451</v>
      </c>
      <c r="B1521" s="33">
        <v>1</v>
      </c>
      <c r="C1521" s="104" t="s">
        <v>6444</v>
      </c>
      <c r="D1521" s="116" t="s">
        <v>30</v>
      </c>
      <c r="F1521" s="60">
        <v>9.1999999999999993</v>
      </c>
      <c r="G1521" s="60">
        <f t="shared" si="166"/>
        <v>3.9099999999999997</v>
      </c>
      <c r="H1521" s="60">
        <f>F1521</f>
        <v>9.1999999999999993</v>
      </c>
      <c r="I1521" s="57">
        <v>6</v>
      </c>
    </row>
    <row r="1522" spans="1:9" x14ac:dyDescent="0.15">
      <c r="A1522" s="51" t="s">
        <v>6450</v>
      </c>
      <c r="B1522" s="33">
        <v>1</v>
      </c>
      <c r="C1522" s="104" t="s">
        <v>6444</v>
      </c>
      <c r="D1522" s="116" t="s">
        <v>6447</v>
      </c>
      <c r="F1522" s="60">
        <v>23.2</v>
      </c>
      <c r="G1522" s="60">
        <f t="shared" si="166"/>
        <v>9.86</v>
      </c>
      <c r="H1522" s="60">
        <f>F1522</f>
        <v>23.2</v>
      </c>
      <c r="I1522" s="57">
        <v>18</v>
      </c>
    </row>
    <row r="1523" spans="1:9" x14ac:dyDescent="0.15">
      <c r="A1523" s="51" t="s">
        <v>6443</v>
      </c>
      <c r="B1523" s="33">
        <v>1</v>
      </c>
      <c r="C1523" s="104" t="s">
        <v>6444</v>
      </c>
      <c r="D1523" s="126" t="s">
        <v>6439</v>
      </c>
      <c r="F1523" s="60">
        <v>86.85</v>
      </c>
      <c r="G1523" s="25">
        <f t="shared" si="166"/>
        <v>36.911249999999995</v>
      </c>
      <c r="H1523" s="60">
        <v>82.7</v>
      </c>
      <c r="I1523" s="57">
        <v>80</v>
      </c>
    </row>
    <row r="1524" spans="1:9" ht="14" x14ac:dyDescent="0.15">
      <c r="A1524" s="14" t="s">
        <v>2522</v>
      </c>
      <c r="B1524" s="15">
        <v>1</v>
      </c>
      <c r="C1524" s="16" t="s">
        <v>4880</v>
      </c>
      <c r="D1524" s="17" t="str">
        <f t="shared" ref="D1524:D1555" si="167">VLOOKUP(RIGHT(A1524,4),N:O,2,0)</f>
        <v>5oz</v>
      </c>
      <c r="E1524" s="18" t="s">
        <v>5</v>
      </c>
      <c r="F1524" s="43">
        <v>8.6999999999999993</v>
      </c>
      <c r="G1524" s="19">
        <f t="shared" si="166"/>
        <v>3.6974999999999998</v>
      </c>
      <c r="H1524" s="1">
        <f t="shared" ref="H1524:H1566" si="168">B1524*F1524</f>
        <v>8.6999999999999993</v>
      </c>
      <c r="I1524" s="21">
        <v>6</v>
      </c>
    </row>
    <row r="1525" spans="1:9" ht="14" x14ac:dyDescent="0.15">
      <c r="A1525" s="14" t="s">
        <v>2526</v>
      </c>
      <c r="B1525" s="15">
        <v>1</v>
      </c>
      <c r="C1525" s="16" t="s">
        <v>4884</v>
      </c>
      <c r="D1525" s="17" t="str">
        <f t="shared" si="167"/>
        <v>1lb</v>
      </c>
      <c r="E1525" s="18" t="s">
        <v>5</v>
      </c>
      <c r="F1525" s="19">
        <v>21.5</v>
      </c>
      <c r="G1525" s="19">
        <f t="shared" si="166"/>
        <v>9.1374999999999993</v>
      </c>
      <c r="H1525" s="1">
        <f t="shared" si="168"/>
        <v>21.5</v>
      </c>
      <c r="I1525" s="21">
        <v>18</v>
      </c>
    </row>
    <row r="1526" spans="1:9" ht="14" x14ac:dyDescent="0.15">
      <c r="A1526" s="14" t="s">
        <v>2530</v>
      </c>
      <c r="B1526" s="15">
        <v>1</v>
      </c>
      <c r="C1526" s="16" t="s">
        <v>4888</v>
      </c>
      <c r="D1526" s="17" t="str">
        <f t="shared" si="167"/>
        <v>5lb</v>
      </c>
      <c r="E1526" s="18" t="s">
        <v>5</v>
      </c>
      <c r="F1526" s="19">
        <v>78.5</v>
      </c>
      <c r="G1526" s="19">
        <f t="shared" si="166"/>
        <v>33.362499999999997</v>
      </c>
      <c r="H1526" s="1">
        <f t="shared" si="168"/>
        <v>78.5</v>
      </c>
      <c r="I1526" s="21">
        <v>84</v>
      </c>
    </row>
    <row r="1527" spans="1:9" ht="14" x14ac:dyDescent="0.15">
      <c r="A1527" s="14" t="s">
        <v>2523</v>
      </c>
      <c r="B1527" s="15">
        <v>1</v>
      </c>
      <c r="C1527" s="16" t="s">
        <v>4881</v>
      </c>
      <c r="D1527" s="17" t="str">
        <f t="shared" si="167"/>
        <v>5oz</v>
      </c>
      <c r="E1527" s="18" t="s">
        <v>5</v>
      </c>
      <c r="F1527" s="43">
        <v>8.6999999999999993</v>
      </c>
      <c r="G1527" s="19">
        <f t="shared" si="166"/>
        <v>3.6974999999999998</v>
      </c>
      <c r="H1527" s="1">
        <f t="shared" si="168"/>
        <v>8.6999999999999993</v>
      </c>
      <c r="I1527" s="21">
        <v>6</v>
      </c>
    </row>
    <row r="1528" spans="1:9" ht="14" x14ac:dyDescent="0.15">
      <c r="A1528" s="14" t="s">
        <v>2527</v>
      </c>
      <c r="B1528" s="15">
        <v>1</v>
      </c>
      <c r="C1528" s="16" t="s">
        <v>4885</v>
      </c>
      <c r="D1528" s="17" t="str">
        <f t="shared" si="167"/>
        <v>1lb</v>
      </c>
      <c r="E1528" s="18" t="s">
        <v>5</v>
      </c>
      <c r="F1528" s="19">
        <v>21.5</v>
      </c>
      <c r="G1528" s="19">
        <f t="shared" si="166"/>
        <v>9.1374999999999993</v>
      </c>
      <c r="H1528" s="1">
        <f t="shared" si="168"/>
        <v>21.5</v>
      </c>
      <c r="I1528" s="21">
        <v>18</v>
      </c>
    </row>
    <row r="1529" spans="1:9" ht="14" x14ac:dyDescent="0.15">
      <c r="A1529" s="14" t="s">
        <v>2531</v>
      </c>
      <c r="B1529" s="15">
        <v>1</v>
      </c>
      <c r="C1529" s="16" t="s">
        <v>4889</v>
      </c>
      <c r="D1529" s="17" t="str">
        <f t="shared" si="167"/>
        <v>5lb</v>
      </c>
      <c r="E1529" s="18" t="s">
        <v>5</v>
      </c>
      <c r="F1529" s="19">
        <v>78.5</v>
      </c>
      <c r="G1529" s="19">
        <f t="shared" si="166"/>
        <v>33.362499999999997</v>
      </c>
      <c r="H1529" s="1">
        <f t="shared" si="168"/>
        <v>78.5</v>
      </c>
      <c r="I1529" s="21">
        <v>84</v>
      </c>
    </row>
    <row r="1530" spans="1:9" ht="14" x14ac:dyDescent="0.15">
      <c r="A1530" s="14" t="s">
        <v>2524</v>
      </c>
      <c r="B1530" s="15">
        <v>1</v>
      </c>
      <c r="C1530" s="16" t="s">
        <v>4882</v>
      </c>
      <c r="D1530" s="17" t="str">
        <f t="shared" si="167"/>
        <v>5oz</v>
      </c>
      <c r="E1530" s="18" t="s">
        <v>5</v>
      </c>
      <c r="F1530" s="43">
        <v>8.6999999999999993</v>
      </c>
      <c r="G1530" s="19">
        <f t="shared" si="166"/>
        <v>3.6974999999999998</v>
      </c>
      <c r="H1530" s="1">
        <f t="shared" si="168"/>
        <v>8.6999999999999993</v>
      </c>
      <c r="I1530" s="21">
        <v>6</v>
      </c>
    </row>
    <row r="1531" spans="1:9" ht="14" x14ac:dyDescent="0.15">
      <c r="A1531" s="14" t="s">
        <v>2528</v>
      </c>
      <c r="B1531" s="15">
        <v>1</v>
      </c>
      <c r="C1531" s="16" t="s">
        <v>4886</v>
      </c>
      <c r="D1531" s="17" t="str">
        <f t="shared" si="167"/>
        <v>1lb</v>
      </c>
      <c r="E1531" s="18" t="s">
        <v>5</v>
      </c>
      <c r="F1531" s="19">
        <v>21.5</v>
      </c>
      <c r="G1531" s="19">
        <f t="shared" si="166"/>
        <v>9.1374999999999993</v>
      </c>
      <c r="H1531" s="1">
        <f t="shared" si="168"/>
        <v>21.5</v>
      </c>
      <c r="I1531" s="21">
        <v>18</v>
      </c>
    </row>
    <row r="1532" spans="1:9" ht="14" x14ac:dyDescent="0.15">
      <c r="A1532" s="14" t="s">
        <v>2532</v>
      </c>
      <c r="B1532" s="15">
        <v>1</v>
      </c>
      <c r="C1532" s="16" t="s">
        <v>4890</v>
      </c>
      <c r="D1532" s="17" t="str">
        <f t="shared" si="167"/>
        <v>5lb</v>
      </c>
      <c r="E1532" s="18" t="s">
        <v>5</v>
      </c>
      <c r="F1532" s="19">
        <v>78.5</v>
      </c>
      <c r="G1532" s="19">
        <f t="shared" si="166"/>
        <v>33.362499999999997</v>
      </c>
      <c r="H1532" s="1">
        <f t="shared" si="168"/>
        <v>78.5</v>
      </c>
      <c r="I1532" s="21">
        <v>84</v>
      </c>
    </row>
    <row r="1533" spans="1:9" ht="14" x14ac:dyDescent="0.15">
      <c r="A1533" s="14" t="s">
        <v>2525</v>
      </c>
      <c r="B1533" s="15">
        <v>1</v>
      </c>
      <c r="C1533" s="16" t="s">
        <v>4883</v>
      </c>
      <c r="D1533" s="17" t="str">
        <f t="shared" si="167"/>
        <v>5oz</v>
      </c>
      <c r="E1533" s="18" t="s">
        <v>5</v>
      </c>
      <c r="F1533" s="43">
        <v>10.35</v>
      </c>
      <c r="G1533" s="19">
        <f t="shared" si="166"/>
        <v>4.3987499999999997</v>
      </c>
      <c r="H1533" s="1">
        <f t="shared" si="168"/>
        <v>10.35</v>
      </c>
      <c r="I1533" s="21">
        <v>6</v>
      </c>
    </row>
    <row r="1534" spans="1:9" ht="14" x14ac:dyDescent="0.15">
      <c r="A1534" s="14" t="s">
        <v>2529</v>
      </c>
      <c r="B1534" s="15">
        <v>1</v>
      </c>
      <c r="C1534" s="16" t="s">
        <v>4887</v>
      </c>
      <c r="D1534" s="17" t="str">
        <f t="shared" si="167"/>
        <v>1lb</v>
      </c>
      <c r="E1534" s="18" t="s">
        <v>5</v>
      </c>
      <c r="F1534" s="19">
        <v>26.8</v>
      </c>
      <c r="G1534" s="19">
        <f t="shared" si="166"/>
        <v>11.39</v>
      </c>
      <c r="H1534" s="1">
        <f t="shared" si="168"/>
        <v>26.8</v>
      </c>
      <c r="I1534" s="21">
        <v>18</v>
      </c>
    </row>
    <row r="1535" spans="1:9" ht="14" x14ac:dyDescent="0.15">
      <c r="A1535" s="14" t="s">
        <v>2533</v>
      </c>
      <c r="B1535" s="15">
        <v>1</v>
      </c>
      <c r="C1535" s="16" t="s">
        <v>4891</v>
      </c>
      <c r="D1535" s="17" t="str">
        <f t="shared" si="167"/>
        <v>5lb</v>
      </c>
      <c r="E1535" s="18" t="s">
        <v>5</v>
      </c>
      <c r="F1535" s="19">
        <v>104.8</v>
      </c>
      <c r="G1535" s="19">
        <f t="shared" si="166"/>
        <v>44.54</v>
      </c>
      <c r="H1535" s="1">
        <f t="shared" si="168"/>
        <v>104.8</v>
      </c>
      <c r="I1535" s="21">
        <v>84</v>
      </c>
    </row>
    <row r="1536" spans="1:9" ht="14" x14ac:dyDescent="0.15">
      <c r="A1536" s="14" t="s">
        <v>529</v>
      </c>
      <c r="B1536" s="15">
        <v>1</v>
      </c>
      <c r="C1536" s="16" t="s">
        <v>6954</v>
      </c>
      <c r="D1536" s="17" t="str">
        <f t="shared" si="167"/>
        <v>10X10</v>
      </c>
      <c r="E1536" s="18" t="s">
        <v>5</v>
      </c>
      <c r="F1536" s="19">
        <v>17.05</v>
      </c>
      <c r="G1536" s="19">
        <f t="shared" si="166"/>
        <v>7.2462499999999999</v>
      </c>
      <c r="H1536" s="1">
        <f t="shared" si="168"/>
        <v>17.05</v>
      </c>
      <c r="I1536" s="21">
        <v>18</v>
      </c>
    </row>
    <row r="1537" spans="1:9" ht="14" x14ac:dyDescent="0.15">
      <c r="A1537" s="14" t="s">
        <v>530</v>
      </c>
      <c r="B1537" s="15">
        <v>1</v>
      </c>
      <c r="C1537" s="16" t="s">
        <v>3541</v>
      </c>
      <c r="D1537" s="17" t="str">
        <f t="shared" si="167"/>
        <v>FULL</v>
      </c>
      <c r="E1537" s="18" t="s">
        <v>5</v>
      </c>
      <c r="F1537" s="19">
        <v>98.5</v>
      </c>
      <c r="G1537" s="19">
        <f t="shared" si="166"/>
        <v>41.862499999999997</v>
      </c>
      <c r="H1537" s="1">
        <f t="shared" si="168"/>
        <v>98.5</v>
      </c>
      <c r="I1537" s="26">
        <v>128</v>
      </c>
    </row>
    <row r="1538" spans="1:9" ht="14" x14ac:dyDescent="0.15">
      <c r="A1538" s="22" t="s">
        <v>531</v>
      </c>
      <c r="B1538" s="15">
        <v>1</v>
      </c>
      <c r="C1538" s="16" t="s">
        <v>3541</v>
      </c>
      <c r="D1538" s="17" t="str">
        <f t="shared" si="167"/>
        <v>17x20</v>
      </c>
      <c r="E1538" s="18" t="s">
        <v>5</v>
      </c>
      <c r="F1538" s="19">
        <v>50.65</v>
      </c>
      <c r="G1538" s="19">
        <f t="shared" si="166"/>
        <v>21.526249999999997</v>
      </c>
      <c r="H1538" s="1">
        <f t="shared" si="168"/>
        <v>50.65</v>
      </c>
      <c r="I1538" s="21">
        <v>64</v>
      </c>
    </row>
    <row r="1539" spans="1:9" ht="14" x14ac:dyDescent="0.15">
      <c r="A1539" s="14" t="s">
        <v>532</v>
      </c>
      <c r="B1539" s="15">
        <v>1</v>
      </c>
      <c r="C1539" s="16" t="s">
        <v>6955</v>
      </c>
      <c r="D1539" s="17" t="str">
        <f t="shared" si="167"/>
        <v>10X10</v>
      </c>
      <c r="E1539" s="18" t="s">
        <v>5</v>
      </c>
      <c r="F1539" s="19">
        <v>21.55</v>
      </c>
      <c r="G1539" s="19">
        <f t="shared" si="166"/>
        <v>9.1587499999999995</v>
      </c>
      <c r="H1539" s="1">
        <f t="shared" si="168"/>
        <v>21.55</v>
      </c>
      <c r="I1539" s="21">
        <v>18</v>
      </c>
    </row>
    <row r="1540" spans="1:9" ht="14" x14ac:dyDescent="0.15">
      <c r="A1540" s="14" t="s">
        <v>533</v>
      </c>
      <c r="B1540" s="15">
        <v>1</v>
      </c>
      <c r="C1540" s="16" t="s">
        <v>3542</v>
      </c>
      <c r="D1540" s="17" t="str">
        <f t="shared" si="167"/>
        <v>FULL</v>
      </c>
      <c r="E1540" s="18" t="s">
        <v>5</v>
      </c>
      <c r="F1540" s="19">
        <v>124.45</v>
      </c>
      <c r="G1540" s="19">
        <f t="shared" si="166"/>
        <v>52.891249999999999</v>
      </c>
      <c r="H1540" s="1">
        <f t="shared" si="168"/>
        <v>124.45</v>
      </c>
      <c r="I1540" s="26">
        <v>128</v>
      </c>
    </row>
    <row r="1541" spans="1:9" ht="14" x14ac:dyDescent="0.15">
      <c r="A1541" s="14" t="s">
        <v>534</v>
      </c>
      <c r="B1541" s="15">
        <v>1</v>
      </c>
      <c r="C1541" s="16" t="s">
        <v>3542</v>
      </c>
      <c r="D1541" s="17" t="str">
        <f t="shared" si="167"/>
        <v>17x20</v>
      </c>
      <c r="E1541" s="18" t="s">
        <v>5</v>
      </c>
      <c r="F1541" s="19">
        <v>64</v>
      </c>
      <c r="G1541" s="19">
        <f t="shared" ref="G1541:G1572" si="169">F1541*0.425</f>
        <v>27.2</v>
      </c>
      <c r="H1541" s="1">
        <f t="shared" si="168"/>
        <v>64</v>
      </c>
      <c r="I1541" s="21">
        <v>64</v>
      </c>
    </row>
    <row r="1542" spans="1:9" ht="14" x14ac:dyDescent="0.15">
      <c r="A1542" s="14" t="s">
        <v>535</v>
      </c>
      <c r="B1542" s="15">
        <v>1</v>
      </c>
      <c r="C1542" s="16" t="s">
        <v>6956</v>
      </c>
      <c r="D1542" s="17" t="str">
        <f t="shared" si="167"/>
        <v>10X10</v>
      </c>
      <c r="E1542" s="18" t="s">
        <v>5</v>
      </c>
      <c r="F1542" s="19">
        <v>20.399999999999999</v>
      </c>
      <c r="G1542" s="19">
        <f t="shared" si="169"/>
        <v>8.67</v>
      </c>
      <c r="H1542" s="1">
        <f t="shared" si="168"/>
        <v>20.399999999999999</v>
      </c>
      <c r="I1542" s="21">
        <v>12</v>
      </c>
    </row>
    <row r="1543" spans="1:9" ht="14" x14ac:dyDescent="0.15">
      <c r="A1543" s="14" t="s">
        <v>536</v>
      </c>
      <c r="B1543" s="15">
        <v>1</v>
      </c>
      <c r="C1543" s="16" t="s">
        <v>3543</v>
      </c>
      <c r="D1543" s="17" t="str">
        <f t="shared" si="167"/>
        <v>17x20</v>
      </c>
      <c r="E1543" s="18" t="s">
        <v>5</v>
      </c>
      <c r="F1543" s="19">
        <v>58.85</v>
      </c>
      <c r="G1543" s="19">
        <f t="shared" si="169"/>
        <v>25.01125</v>
      </c>
      <c r="H1543" s="1">
        <f t="shared" si="168"/>
        <v>58.85</v>
      </c>
      <c r="I1543" s="21">
        <v>44</v>
      </c>
    </row>
    <row r="1544" spans="1:9" ht="14" x14ac:dyDescent="0.15">
      <c r="A1544" s="14" t="s">
        <v>537</v>
      </c>
      <c r="B1544" s="15">
        <v>1</v>
      </c>
      <c r="C1544" s="16" t="s">
        <v>6957</v>
      </c>
      <c r="D1544" s="17" t="str">
        <f t="shared" si="167"/>
        <v>10X10</v>
      </c>
      <c r="E1544" s="18" t="s">
        <v>5</v>
      </c>
      <c r="F1544" s="19">
        <v>23.2</v>
      </c>
      <c r="G1544" s="19">
        <f t="shared" si="169"/>
        <v>9.86</v>
      </c>
      <c r="H1544" s="1">
        <f t="shared" si="168"/>
        <v>23.2</v>
      </c>
      <c r="I1544" s="21">
        <v>12</v>
      </c>
    </row>
    <row r="1545" spans="1:9" ht="14" x14ac:dyDescent="0.15">
      <c r="A1545" s="14" t="s">
        <v>538</v>
      </c>
      <c r="B1545" s="15">
        <v>1</v>
      </c>
      <c r="C1545" s="16" t="s">
        <v>3544</v>
      </c>
      <c r="D1545" s="17" t="str">
        <f t="shared" si="167"/>
        <v>17x20</v>
      </c>
      <c r="E1545" s="18" t="s">
        <v>5</v>
      </c>
      <c r="F1545" s="19">
        <v>67.150000000000006</v>
      </c>
      <c r="G1545" s="19">
        <f t="shared" si="169"/>
        <v>28.53875</v>
      </c>
      <c r="H1545" s="1">
        <f t="shared" si="168"/>
        <v>67.150000000000006</v>
      </c>
      <c r="I1545" s="21">
        <v>44</v>
      </c>
    </row>
    <row r="1546" spans="1:9" ht="14" x14ac:dyDescent="0.15">
      <c r="A1546" s="14" t="s">
        <v>1688</v>
      </c>
      <c r="B1546" s="15">
        <v>1</v>
      </c>
      <c r="C1546" s="16" t="s">
        <v>6837</v>
      </c>
      <c r="D1546" s="17" t="str">
        <f t="shared" si="167"/>
        <v>1lb</v>
      </c>
      <c r="E1546" s="18" t="s">
        <v>5705</v>
      </c>
      <c r="F1546" s="19">
        <v>32.950000000000003</v>
      </c>
      <c r="G1546" s="19">
        <f t="shared" si="169"/>
        <v>14.00375</v>
      </c>
      <c r="H1546" s="1">
        <f t="shared" si="168"/>
        <v>32.950000000000003</v>
      </c>
      <c r="I1546" s="21">
        <v>18</v>
      </c>
    </row>
    <row r="1547" spans="1:9" ht="14" x14ac:dyDescent="0.15">
      <c r="A1547" s="14" t="s">
        <v>2534</v>
      </c>
      <c r="B1547" s="15">
        <v>1</v>
      </c>
      <c r="C1547" s="16" t="s">
        <v>4892</v>
      </c>
      <c r="D1547" s="17" t="str">
        <f t="shared" si="167"/>
        <v>5oz</v>
      </c>
      <c r="E1547" s="18" t="s">
        <v>5</v>
      </c>
      <c r="F1547" s="43">
        <v>8.6999999999999993</v>
      </c>
      <c r="G1547" s="19">
        <f t="shared" si="169"/>
        <v>3.6974999999999998</v>
      </c>
      <c r="H1547" s="1">
        <f t="shared" si="168"/>
        <v>8.6999999999999993</v>
      </c>
      <c r="I1547" s="21">
        <v>6</v>
      </c>
    </row>
    <row r="1548" spans="1:9" ht="14" x14ac:dyDescent="0.15">
      <c r="A1548" s="14" t="s">
        <v>2538</v>
      </c>
      <c r="B1548" s="15">
        <v>1</v>
      </c>
      <c r="C1548" s="16" t="s">
        <v>4896</v>
      </c>
      <c r="D1548" s="17" t="str">
        <f t="shared" si="167"/>
        <v>1lb</v>
      </c>
      <c r="E1548" s="18" t="s">
        <v>5</v>
      </c>
      <c r="F1548" s="19">
        <v>21.5</v>
      </c>
      <c r="G1548" s="19">
        <f t="shared" si="169"/>
        <v>9.1374999999999993</v>
      </c>
      <c r="H1548" s="1">
        <f t="shared" si="168"/>
        <v>21.5</v>
      </c>
      <c r="I1548" s="21">
        <v>18</v>
      </c>
    </row>
    <row r="1549" spans="1:9" ht="14" x14ac:dyDescent="0.15">
      <c r="A1549" s="14" t="s">
        <v>2542</v>
      </c>
      <c r="B1549" s="15">
        <v>1</v>
      </c>
      <c r="C1549" s="16" t="s">
        <v>4900</v>
      </c>
      <c r="D1549" s="17" t="str">
        <f t="shared" si="167"/>
        <v>5lb</v>
      </c>
      <c r="E1549" s="18" t="s">
        <v>5</v>
      </c>
      <c r="F1549" s="19">
        <v>78.5</v>
      </c>
      <c r="G1549" s="19">
        <f t="shared" si="169"/>
        <v>33.362499999999997</v>
      </c>
      <c r="H1549" s="1">
        <f t="shared" si="168"/>
        <v>78.5</v>
      </c>
      <c r="I1549" s="21">
        <v>84</v>
      </c>
    </row>
    <row r="1550" spans="1:9" ht="14" x14ac:dyDescent="0.15">
      <c r="A1550" s="14" t="s">
        <v>2535</v>
      </c>
      <c r="B1550" s="15">
        <v>1</v>
      </c>
      <c r="C1550" s="16" t="s">
        <v>4893</v>
      </c>
      <c r="D1550" s="17" t="str">
        <f t="shared" si="167"/>
        <v>5oz</v>
      </c>
      <c r="E1550" s="18" t="s">
        <v>5</v>
      </c>
      <c r="F1550" s="43">
        <v>8.6999999999999993</v>
      </c>
      <c r="G1550" s="19">
        <f t="shared" si="169"/>
        <v>3.6974999999999998</v>
      </c>
      <c r="H1550" s="1">
        <f t="shared" si="168"/>
        <v>8.6999999999999993</v>
      </c>
      <c r="I1550" s="21">
        <v>6</v>
      </c>
    </row>
    <row r="1551" spans="1:9" ht="14" x14ac:dyDescent="0.15">
      <c r="A1551" s="14" t="s">
        <v>2539</v>
      </c>
      <c r="B1551" s="15">
        <v>1</v>
      </c>
      <c r="C1551" s="16" t="s">
        <v>4897</v>
      </c>
      <c r="D1551" s="17" t="str">
        <f t="shared" si="167"/>
        <v>1lb</v>
      </c>
      <c r="E1551" s="18" t="s">
        <v>5</v>
      </c>
      <c r="F1551" s="19">
        <v>21.5</v>
      </c>
      <c r="G1551" s="19">
        <f t="shared" si="169"/>
        <v>9.1374999999999993</v>
      </c>
      <c r="H1551" s="1">
        <f t="shared" si="168"/>
        <v>21.5</v>
      </c>
      <c r="I1551" s="21">
        <v>18</v>
      </c>
    </row>
    <row r="1552" spans="1:9" ht="14" x14ac:dyDescent="0.15">
      <c r="A1552" s="14" t="s">
        <v>2543</v>
      </c>
      <c r="B1552" s="15">
        <v>1</v>
      </c>
      <c r="C1552" s="16" t="s">
        <v>4901</v>
      </c>
      <c r="D1552" s="17" t="str">
        <f t="shared" si="167"/>
        <v>5lb</v>
      </c>
      <c r="E1552" s="18" t="s">
        <v>5</v>
      </c>
      <c r="F1552" s="19">
        <v>78.5</v>
      </c>
      <c r="G1552" s="19">
        <f t="shared" si="169"/>
        <v>33.362499999999997</v>
      </c>
      <c r="H1552" s="1">
        <f t="shared" si="168"/>
        <v>78.5</v>
      </c>
      <c r="I1552" s="21">
        <v>84</v>
      </c>
    </row>
    <row r="1553" spans="1:9" ht="14" x14ac:dyDescent="0.15">
      <c r="A1553" s="14" t="s">
        <v>2536</v>
      </c>
      <c r="B1553" s="15">
        <v>1</v>
      </c>
      <c r="C1553" s="16" t="s">
        <v>4894</v>
      </c>
      <c r="D1553" s="17" t="str">
        <f t="shared" si="167"/>
        <v>5oz</v>
      </c>
      <c r="E1553" s="18" t="s">
        <v>5</v>
      </c>
      <c r="F1553" s="43">
        <v>8.6999999999999993</v>
      </c>
      <c r="G1553" s="19">
        <f t="shared" si="169"/>
        <v>3.6974999999999998</v>
      </c>
      <c r="H1553" s="1">
        <f t="shared" si="168"/>
        <v>8.6999999999999993</v>
      </c>
      <c r="I1553" s="21">
        <v>6</v>
      </c>
    </row>
    <row r="1554" spans="1:9" ht="14" x14ac:dyDescent="0.15">
      <c r="A1554" s="14" t="s">
        <v>2540</v>
      </c>
      <c r="B1554" s="15">
        <v>1</v>
      </c>
      <c r="C1554" s="16" t="s">
        <v>4898</v>
      </c>
      <c r="D1554" s="17" t="str">
        <f t="shared" si="167"/>
        <v>1lb</v>
      </c>
      <c r="E1554" s="18" t="s">
        <v>5</v>
      </c>
      <c r="F1554" s="19">
        <v>21.5</v>
      </c>
      <c r="G1554" s="19">
        <f t="shared" si="169"/>
        <v>9.1374999999999993</v>
      </c>
      <c r="H1554" s="1">
        <f t="shared" si="168"/>
        <v>21.5</v>
      </c>
      <c r="I1554" s="21">
        <v>18</v>
      </c>
    </row>
    <row r="1555" spans="1:9" ht="14" x14ac:dyDescent="0.15">
      <c r="A1555" s="14" t="s">
        <v>2544</v>
      </c>
      <c r="B1555" s="15">
        <v>1</v>
      </c>
      <c r="C1555" s="16" t="s">
        <v>4902</v>
      </c>
      <c r="D1555" s="17" t="str">
        <f t="shared" si="167"/>
        <v>5lb</v>
      </c>
      <c r="E1555" s="18" t="s">
        <v>5</v>
      </c>
      <c r="F1555" s="19">
        <v>78.5</v>
      </c>
      <c r="G1555" s="19">
        <f t="shared" si="169"/>
        <v>33.362499999999997</v>
      </c>
      <c r="H1555" s="1">
        <f t="shared" si="168"/>
        <v>78.5</v>
      </c>
      <c r="I1555" s="21">
        <v>84</v>
      </c>
    </row>
    <row r="1556" spans="1:9" ht="14" x14ac:dyDescent="0.15">
      <c r="A1556" s="14" t="s">
        <v>2537</v>
      </c>
      <c r="B1556" s="15">
        <v>1</v>
      </c>
      <c r="C1556" s="16" t="s">
        <v>4895</v>
      </c>
      <c r="D1556" s="17" t="str">
        <f t="shared" ref="D1556:D1587" si="170">VLOOKUP(RIGHT(A1556,4),N:O,2,0)</f>
        <v>5oz</v>
      </c>
      <c r="E1556" s="18" t="s">
        <v>5</v>
      </c>
      <c r="F1556" s="43">
        <v>10.35</v>
      </c>
      <c r="G1556" s="19">
        <f t="shared" si="169"/>
        <v>4.3987499999999997</v>
      </c>
      <c r="H1556" s="1">
        <f t="shared" si="168"/>
        <v>10.35</v>
      </c>
      <c r="I1556" s="21">
        <v>6</v>
      </c>
    </row>
    <row r="1557" spans="1:9" ht="14" x14ac:dyDescent="0.15">
      <c r="A1557" s="14" t="s">
        <v>2541</v>
      </c>
      <c r="B1557" s="15">
        <v>1</v>
      </c>
      <c r="C1557" s="16" t="s">
        <v>4899</v>
      </c>
      <c r="D1557" s="17" t="str">
        <f t="shared" si="170"/>
        <v>1lb</v>
      </c>
      <c r="E1557" s="18" t="s">
        <v>5</v>
      </c>
      <c r="F1557" s="19">
        <v>26.8</v>
      </c>
      <c r="G1557" s="19">
        <f t="shared" si="169"/>
        <v>11.39</v>
      </c>
      <c r="H1557" s="1">
        <f t="shared" si="168"/>
        <v>26.8</v>
      </c>
      <c r="I1557" s="21">
        <v>18</v>
      </c>
    </row>
    <row r="1558" spans="1:9" ht="14" x14ac:dyDescent="0.15">
      <c r="A1558" s="14" t="s">
        <v>2545</v>
      </c>
      <c r="B1558" s="15">
        <v>1</v>
      </c>
      <c r="C1558" s="16" t="s">
        <v>4903</v>
      </c>
      <c r="D1558" s="17" t="str">
        <f t="shared" si="170"/>
        <v>5lb</v>
      </c>
      <c r="E1558" s="18" t="s">
        <v>5</v>
      </c>
      <c r="F1558" s="19">
        <v>104.8</v>
      </c>
      <c r="G1558" s="19">
        <f t="shared" si="169"/>
        <v>44.54</v>
      </c>
      <c r="H1558" s="1">
        <f t="shared" si="168"/>
        <v>104.8</v>
      </c>
      <c r="I1558" s="21">
        <v>84</v>
      </c>
    </row>
    <row r="1559" spans="1:9" ht="14" x14ac:dyDescent="0.15">
      <c r="A1559" s="14" t="s">
        <v>539</v>
      </c>
      <c r="B1559" s="15">
        <v>1</v>
      </c>
      <c r="C1559" s="16" t="s">
        <v>6958</v>
      </c>
      <c r="D1559" s="17" t="str">
        <f t="shared" si="170"/>
        <v>10X10</v>
      </c>
      <c r="E1559" s="18" t="s">
        <v>5</v>
      </c>
      <c r="F1559" s="19">
        <v>17.05</v>
      </c>
      <c r="G1559" s="19">
        <f t="shared" si="169"/>
        <v>7.2462499999999999</v>
      </c>
      <c r="H1559" s="1">
        <f t="shared" si="168"/>
        <v>17.05</v>
      </c>
      <c r="I1559" s="21">
        <v>18</v>
      </c>
    </row>
    <row r="1560" spans="1:9" ht="14" x14ac:dyDescent="0.15">
      <c r="A1560" s="14" t="s">
        <v>540</v>
      </c>
      <c r="B1560" s="15">
        <v>1</v>
      </c>
      <c r="C1560" s="16" t="s">
        <v>3545</v>
      </c>
      <c r="D1560" s="17" t="str">
        <f t="shared" si="170"/>
        <v>FULL</v>
      </c>
      <c r="E1560" s="18" t="s">
        <v>5</v>
      </c>
      <c r="F1560" s="19">
        <v>98.5</v>
      </c>
      <c r="G1560" s="19">
        <f t="shared" si="169"/>
        <v>41.862499999999997</v>
      </c>
      <c r="H1560" s="1">
        <f t="shared" si="168"/>
        <v>98.5</v>
      </c>
      <c r="I1560" s="26">
        <v>128</v>
      </c>
    </row>
    <row r="1561" spans="1:9" ht="14" x14ac:dyDescent="0.15">
      <c r="A1561" s="14" t="s">
        <v>541</v>
      </c>
      <c r="B1561" s="15">
        <v>1</v>
      </c>
      <c r="C1561" s="16" t="s">
        <v>3545</v>
      </c>
      <c r="D1561" s="17" t="str">
        <f t="shared" si="170"/>
        <v>17x20</v>
      </c>
      <c r="E1561" s="18" t="s">
        <v>5</v>
      </c>
      <c r="F1561" s="19">
        <v>50.65</v>
      </c>
      <c r="G1561" s="19">
        <f t="shared" si="169"/>
        <v>21.526249999999997</v>
      </c>
      <c r="H1561" s="1">
        <f t="shared" si="168"/>
        <v>50.65</v>
      </c>
      <c r="I1561" s="21">
        <v>64</v>
      </c>
    </row>
    <row r="1562" spans="1:9" ht="14" x14ac:dyDescent="0.15">
      <c r="A1562" s="14" t="s">
        <v>542</v>
      </c>
      <c r="B1562" s="15">
        <v>1</v>
      </c>
      <c r="C1562" s="16" t="s">
        <v>6959</v>
      </c>
      <c r="D1562" s="17" t="str">
        <f t="shared" si="170"/>
        <v>10X10</v>
      </c>
      <c r="E1562" s="18" t="s">
        <v>5</v>
      </c>
      <c r="F1562" s="19">
        <v>21.55</v>
      </c>
      <c r="G1562" s="19">
        <f t="shared" si="169"/>
        <v>9.1587499999999995</v>
      </c>
      <c r="H1562" s="1">
        <f t="shared" si="168"/>
        <v>21.55</v>
      </c>
      <c r="I1562" s="21">
        <v>18</v>
      </c>
    </row>
    <row r="1563" spans="1:9" ht="14" x14ac:dyDescent="0.15">
      <c r="A1563" s="14" t="s">
        <v>543</v>
      </c>
      <c r="B1563" s="15">
        <v>1</v>
      </c>
      <c r="C1563" s="16" t="s">
        <v>3546</v>
      </c>
      <c r="D1563" s="17" t="str">
        <f t="shared" si="170"/>
        <v>FULL</v>
      </c>
      <c r="E1563" s="18" t="s">
        <v>5</v>
      </c>
      <c r="F1563" s="19">
        <v>124.45</v>
      </c>
      <c r="G1563" s="19">
        <f t="shared" si="169"/>
        <v>52.891249999999999</v>
      </c>
      <c r="H1563" s="1">
        <f t="shared" si="168"/>
        <v>124.45</v>
      </c>
      <c r="I1563" s="26">
        <v>128</v>
      </c>
    </row>
    <row r="1564" spans="1:9" ht="14" x14ac:dyDescent="0.15">
      <c r="A1564" s="14" t="s">
        <v>544</v>
      </c>
      <c r="B1564" s="15">
        <v>1</v>
      </c>
      <c r="C1564" s="16" t="s">
        <v>3546</v>
      </c>
      <c r="D1564" s="17" t="str">
        <f t="shared" si="170"/>
        <v>17x20</v>
      </c>
      <c r="E1564" s="18" t="s">
        <v>5</v>
      </c>
      <c r="F1564" s="19">
        <v>64</v>
      </c>
      <c r="G1564" s="19">
        <f t="shared" si="169"/>
        <v>27.2</v>
      </c>
      <c r="H1564" s="1">
        <f t="shared" si="168"/>
        <v>64</v>
      </c>
      <c r="I1564" s="21">
        <v>64</v>
      </c>
    </row>
    <row r="1565" spans="1:9" ht="14" x14ac:dyDescent="0.15">
      <c r="A1565" s="14" t="s">
        <v>545</v>
      </c>
      <c r="B1565" s="15">
        <v>1</v>
      </c>
      <c r="C1565" s="16" t="s">
        <v>6960</v>
      </c>
      <c r="D1565" s="17" t="str">
        <f t="shared" si="170"/>
        <v>10X10</v>
      </c>
      <c r="E1565" s="18" t="s">
        <v>5</v>
      </c>
      <c r="F1565" s="19">
        <v>20.399999999999999</v>
      </c>
      <c r="G1565" s="19">
        <f t="shared" si="169"/>
        <v>8.67</v>
      </c>
      <c r="H1565" s="1">
        <f t="shared" si="168"/>
        <v>20.399999999999999</v>
      </c>
      <c r="I1565" s="21">
        <v>12</v>
      </c>
    </row>
    <row r="1566" spans="1:9" ht="14" x14ac:dyDescent="0.15">
      <c r="A1566" s="14" t="s">
        <v>546</v>
      </c>
      <c r="B1566" s="15">
        <v>1</v>
      </c>
      <c r="C1566" s="16" t="s">
        <v>3547</v>
      </c>
      <c r="D1566" s="17" t="str">
        <f t="shared" si="170"/>
        <v>17x20</v>
      </c>
      <c r="E1566" s="18" t="s">
        <v>5</v>
      </c>
      <c r="F1566" s="19">
        <v>58.85</v>
      </c>
      <c r="G1566" s="19">
        <f t="shared" si="169"/>
        <v>25.01125</v>
      </c>
      <c r="H1566" s="1">
        <f t="shared" si="168"/>
        <v>58.85</v>
      </c>
      <c r="I1566" s="21">
        <v>44</v>
      </c>
    </row>
    <row r="1567" spans="1:9" ht="14" x14ac:dyDescent="0.15">
      <c r="A1567" s="14" t="s">
        <v>547</v>
      </c>
      <c r="B1567" s="15">
        <v>1</v>
      </c>
      <c r="C1567" s="16" t="s">
        <v>6961</v>
      </c>
      <c r="D1567" s="17" t="str">
        <f t="shared" si="170"/>
        <v>10X10</v>
      </c>
      <c r="E1567" s="18" t="s">
        <v>5</v>
      </c>
      <c r="F1567" s="19">
        <v>23.2</v>
      </c>
      <c r="G1567" s="19">
        <f t="shared" si="169"/>
        <v>9.86</v>
      </c>
      <c r="H1567" s="1">
        <f>F1567</f>
        <v>23.2</v>
      </c>
      <c r="I1567" s="21">
        <v>12</v>
      </c>
    </row>
    <row r="1568" spans="1:9" ht="14" x14ac:dyDescent="0.15">
      <c r="A1568" s="14" t="s">
        <v>548</v>
      </c>
      <c r="B1568" s="15">
        <v>1</v>
      </c>
      <c r="C1568" s="16" t="s">
        <v>3548</v>
      </c>
      <c r="D1568" s="17" t="str">
        <f t="shared" si="170"/>
        <v>17x20</v>
      </c>
      <c r="E1568" s="18" t="s">
        <v>5</v>
      </c>
      <c r="F1568" s="19">
        <v>67.150000000000006</v>
      </c>
      <c r="G1568" s="19">
        <f t="shared" si="169"/>
        <v>28.53875</v>
      </c>
      <c r="H1568" s="1">
        <f t="shared" ref="H1568:H1587" si="171">B1568*F1568</f>
        <v>67.150000000000006</v>
      </c>
      <c r="I1568" s="21">
        <v>44</v>
      </c>
    </row>
    <row r="1569" spans="1:9" ht="14" x14ac:dyDescent="0.15">
      <c r="A1569" s="14" t="s">
        <v>1552</v>
      </c>
      <c r="B1569" s="15">
        <v>1</v>
      </c>
      <c r="C1569" s="16" t="s">
        <v>3968</v>
      </c>
      <c r="D1569" s="17" t="str">
        <f t="shared" si="170"/>
        <v>Tube</v>
      </c>
      <c r="E1569" s="18" t="s">
        <v>5700</v>
      </c>
      <c r="F1569" s="19">
        <v>31.05</v>
      </c>
      <c r="G1569" s="19">
        <f t="shared" si="169"/>
        <v>13.196249999999999</v>
      </c>
      <c r="H1569" s="1">
        <f t="shared" si="171"/>
        <v>31.05</v>
      </c>
      <c r="I1569" s="21">
        <v>4</v>
      </c>
    </row>
    <row r="1570" spans="1:9" ht="14" x14ac:dyDescent="0.15">
      <c r="A1570" s="14" t="s">
        <v>1553</v>
      </c>
      <c r="B1570" s="15">
        <v>1</v>
      </c>
      <c r="C1570" s="16" t="s">
        <v>3969</v>
      </c>
      <c r="D1570" s="17" t="str">
        <f t="shared" si="170"/>
        <v>Tube</v>
      </c>
      <c r="E1570" s="18" t="s">
        <v>5700</v>
      </c>
      <c r="F1570" s="19">
        <v>31.05</v>
      </c>
      <c r="G1570" s="19">
        <f t="shared" si="169"/>
        <v>13.196249999999999</v>
      </c>
      <c r="H1570" s="1">
        <f t="shared" si="171"/>
        <v>31.05</v>
      </c>
      <c r="I1570" s="21">
        <v>4</v>
      </c>
    </row>
    <row r="1571" spans="1:9" ht="14" x14ac:dyDescent="0.15">
      <c r="A1571" s="14" t="s">
        <v>1689</v>
      </c>
      <c r="B1571" s="15">
        <v>1</v>
      </c>
      <c r="C1571" s="16" t="s">
        <v>6838</v>
      </c>
      <c r="D1571" s="17" t="str">
        <f t="shared" si="170"/>
        <v>1lb</v>
      </c>
      <c r="E1571" s="18" t="s">
        <v>5705</v>
      </c>
      <c r="F1571" s="19">
        <v>32.950000000000003</v>
      </c>
      <c r="G1571" s="19">
        <f t="shared" si="169"/>
        <v>14.00375</v>
      </c>
      <c r="H1571" s="1">
        <f t="shared" si="171"/>
        <v>32.950000000000003</v>
      </c>
      <c r="I1571" s="21">
        <v>18</v>
      </c>
    </row>
    <row r="1572" spans="1:9" ht="14" x14ac:dyDescent="0.15">
      <c r="A1572" s="14" t="s">
        <v>2546</v>
      </c>
      <c r="B1572" s="15">
        <v>1</v>
      </c>
      <c r="C1572" s="16" t="s">
        <v>4904</v>
      </c>
      <c r="D1572" s="17" t="str">
        <f t="shared" si="170"/>
        <v>5oz</v>
      </c>
      <c r="E1572" s="18" t="s">
        <v>5</v>
      </c>
      <c r="F1572" s="43">
        <v>8.6999999999999993</v>
      </c>
      <c r="G1572" s="19">
        <f t="shared" si="169"/>
        <v>3.6974999999999998</v>
      </c>
      <c r="H1572" s="1">
        <f t="shared" si="171"/>
        <v>8.6999999999999993</v>
      </c>
      <c r="I1572" s="21">
        <v>6</v>
      </c>
    </row>
    <row r="1573" spans="1:9" ht="14" x14ac:dyDescent="0.15">
      <c r="A1573" s="14" t="s">
        <v>2550</v>
      </c>
      <c r="B1573" s="15">
        <v>1</v>
      </c>
      <c r="C1573" s="16" t="s">
        <v>4908</v>
      </c>
      <c r="D1573" s="17" t="str">
        <f t="shared" si="170"/>
        <v>1lb</v>
      </c>
      <c r="E1573" s="18" t="s">
        <v>5</v>
      </c>
      <c r="F1573" s="19">
        <v>21.5</v>
      </c>
      <c r="G1573" s="19">
        <f t="shared" ref="G1573:G1587" si="172">F1573*0.425</f>
        <v>9.1374999999999993</v>
      </c>
      <c r="H1573" s="1">
        <f t="shared" si="171"/>
        <v>21.5</v>
      </c>
      <c r="I1573" s="21">
        <v>18</v>
      </c>
    </row>
    <row r="1574" spans="1:9" ht="14" x14ac:dyDescent="0.15">
      <c r="A1574" s="14" t="s">
        <v>2554</v>
      </c>
      <c r="B1574" s="15">
        <v>1</v>
      </c>
      <c r="C1574" s="16" t="s">
        <v>4912</v>
      </c>
      <c r="D1574" s="17" t="str">
        <f t="shared" si="170"/>
        <v>5lb</v>
      </c>
      <c r="E1574" s="18" t="s">
        <v>5</v>
      </c>
      <c r="F1574" s="19">
        <v>78.5</v>
      </c>
      <c r="G1574" s="19">
        <f t="shared" si="172"/>
        <v>33.362499999999997</v>
      </c>
      <c r="H1574" s="1">
        <f t="shared" si="171"/>
        <v>78.5</v>
      </c>
      <c r="I1574" s="21">
        <v>84</v>
      </c>
    </row>
    <row r="1575" spans="1:9" ht="14" x14ac:dyDescent="0.15">
      <c r="A1575" s="14" t="s">
        <v>2547</v>
      </c>
      <c r="B1575" s="15">
        <v>1</v>
      </c>
      <c r="C1575" s="16" t="s">
        <v>4905</v>
      </c>
      <c r="D1575" s="17" t="str">
        <f t="shared" si="170"/>
        <v>5oz</v>
      </c>
      <c r="E1575" s="18" t="s">
        <v>5</v>
      </c>
      <c r="F1575" s="43">
        <v>8.6999999999999993</v>
      </c>
      <c r="G1575" s="19">
        <f t="shared" si="172"/>
        <v>3.6974999999999998</v>
      </c>
      <c r="H1575" s="1">
        <f t="shared" si="171"/>
        <v>8.6999999999999993</v>
      </c>
      <c r="I1575" s="21">
        <v>6</v>
      </c>
    </row>
    <row r="1576" spans="1:9" ht="14" x14ac:dyDescent="0.15">
      <c r="A1576" s="14" t="s">
        <v>2551</v>
      </c>
      <c r="B1576" s="15">
        <v>1</v>
      </c>
      <c r="C1576" s="16" t="s">
        <v>4909</v>
      </c>
      <c r="D1576" s="17" t="str">
        <f t="shared" si="170"/>
        <v>1lb</v>
      </c>
      <c r="E1576" s="18" t="s">
        <v>5</v>
      </c>
      <c r="F1576" s="19">
        <v>21.5</v>
      </c>
      <c r="G1576" s="19">
        <f t="shared" si="172"/>
        <v>9.1374999999999993</v>
      </c>
      <c r="H1576" s="1">
        <f t="shared" si="171"/>
        <v>21.5</v>
      </c>
      <c r="I1576" s="21">
        <v>18</v>
      </c>
    </row>
    <row r="1577" spans="1:9" ht="14" x14ac:dyDescent="0.15">
      <c r="A1577" s="14" t="s">
        <v>2555</v>
      </c>
      <c r="B1577" s="15">
        <v>1</v>
      </c>
      <c r="C1577" s="16" t="s">
        <v>4913</v>
      </c>
      <c r="D1577" s="17" t="str">
        <f t="shared" si="170"/>
        <v>5lb</v>
      </c>
      <c r="E1577" s="18" t="s">
        <v>5</v>
      </c>
      <c r="F1577" s="19">
        <v>78.5</v>
      </c>
      <c r="G1577" s="19">
        <f t="shared" si="172"/>
        <v>33.362499999999997</v>
      </c>
      <c r="H1577" s="1">
        <f t="shared" si="171"/>
        <v>78.5</v>
      </c>
      <c r="I1577" s="21">
        <v>84</v>
      </c>
    </row>
    <row r="1578" spans="1:9" ht="14" x14ac:dyDescent="0.15">
      <c r="A1578" s="14" t="s">
        <v>2548</v>
      </c>
      <c r="B1578" s="15">
        <v>1</v>
      </c>
      <c r="C1578" s="16" t="s">
        <v>4906</v>
      </c>
      <c r="D1578" s="17" t="str">
        <f t="shared" si="170"/>
        <v>5oz</v>
      </c>
      <c r="E1578" s="18" t="s">
        <v>5</v>
      </c>
      <c r="F1578" s="43">
        <v>8.6999999999999993</v>
      </c>
      <c r="G1578" s="19">
        <f t="shared" si="172"/>
        <v>3.6974999999999998</v>
      </c>
      <c r="H1578" s="1">
        <f t="shared" si="171"/>
        <v>8.6999999999999993</v>
      </c>
      <c r="I1578" s="21">
        <v>6</v>
      </c>
    </row>
    <row r="1579" spans="1:9" ht="14" x14ac:dyDescent="0.15">
      <c r="A1579" s="14" t="s">
        <v>2552</v>
      </c>
      <c r="B1579" s="15">
        <v>1</v>
      </c>
      <c r="C1579" s="16" t="s">
        <v>4910</v>
      </c>
      <c r="D1579" s="17" t="str">
        <f t="shared" si="170"/>
        <v>1lb</v>
      </c>
      <c r="E1579" s="18" t="s">
        <v>5</v>
      </c>
      <c r="F1579" s="19">
        <v>21.5</v>
      </c>
      <c r="G1579" s="19">
        <f t="shared" si="172"/>
        <v>9.1374999999999993</v>
      </c>
      <c r="H1579" s="1">
        <f t="shared" si="171"/>
        <v>21.5</v>
      </c>
      <c r="I1579" s="21">
        <v>18</v>
      </c>
    </row>
    <row r="1580" spans="1:9" ht="14" x14ac:dyDescent="0.15">
      <c r="A1580" s="14" t="s">
        <v>2556</v>
      </c>
      <c r="B1580" s="15">
        <v>1</v>
      </c>
      <c r="C1580" s="16" t="s">
        <v>4914</v>
      </c>
      <c r="D1580" s="17" t="str">
        <f t="shared" si="170"/>
        <v>5lb</v>
      </c>
      <c r="E1580" s="18" t="s">
        <v>5</v>
      </c>
      <c r="F1580" s="19">
        <v>78.5</v>
      </c>
      <c r="G1580" s="19">
        <f t="shared" si="172"/>
        <v>33.362499999999997</v>
      </c>
      <c r="H1580" s="1">
        <f t="shared" si="171"/>
        <v>78.5</v>
      </c>
      <c r="I1580" s="21">
        <v>84</v>
      </c>
    </row>
    <row r="1581" spans="1:9" ht="14" x14ac:dyDescent="0.15">
      <c r="A1581" s="14" t="s">
        <v>1761</v>
      </c>
      <c r="B1581" s="15">
        <v>1</v>
      </c>
      <c r="C1581" s="16" t="s">
        <v>4096</v>
      </c>
      <c r="D1581" s="17" t="str">
        <f t="shared" si="170"/>
        <v>4oz</v>
      </c>
      <c r="E1581" s="18" t="s">
        <v>5700</v>
      </c>
      <c r="F1581" s="19">
        <v>32.700000000000003</v>
      </c>
      <c r="G1581" s="19">
        <f t="shared" si="172"/>
        <v>13.897500000000001</v>
      </c>
      <c r="H1581" s="1">
        <f t="shared" si="171"/>
        <v>32.700000000000003</v>
      </c>
      <c r="I1581" s="21">
        <v>5</v>
      </c>
    </row>
    <row r="1582" spans="1:9" ht="14" x14ac:dyDescent="0.15">
      <c r="A1582" s="14" t="s">
        <v>1762</v>
      </c>
      <c r="B1582" s="15">
        <v>1</v>
      </c>
      <c r="C1582" s="16" t="s">
        <v>4097</v>
      </c>
      <c r="D1582" s="17" t="str">
        <f t="shared" si="170"/>
        <v>1lb</v>
      </c>
      <c r="E1582" s="18" t="s">
        <v>5700</v>
      </c>
      <c r="F1582" s="19">
        <v>102.5</v>
      </c>
      <c r="G1582" s="19">
        <f t="shared" si="172"/>
        <v>43.5625</v>
      </c>
      <c r="H1582" s="1">
        <f t="shared" si="171"/>
        <v>102.5</v>
      </c>
      <c r="I1582" s="21">
        <v>18</v>
      </c>
    </row>
    <row r="1583" spans="1:9" ht="14" x14ac:dyDescent="0.15">
      <c r="A1583" s="14" t="s">
        <v>2549</v>
      </c>
      <c r="B1583" s="15">
        <v>1</v>
      </c>
      <c r="C1583" s="16" t="s">
        <v>4907</v>
      </c>
      <c r="D1583" s="17" t="str">
        <f t="shared" si="170"/>
        <v>5oz</v>
      </c>
      <c r="E1583" s="18" t="s">
        <v>5</v>
      </c>
      <c r="F1583" s="43">
        <v>10.35</v>
      </c>
      <c r="G1583" s="19">
        <f t="shared" si="172"/>
        <v>4.3987499999999997</v>
      </c>
      <c r="H1583" s="1">
        <f t="shared" si="171"/>
        <v>10.35</v>
      </c>
      <c r="I1583" s="21">
        <v>6</v>
      </c>
    </row>
    <row r="1584" spans="1:9" ht="14" x14ac:dyDescent="0.15">
      <c r="A1584" s="14" t="s">
        <v>2553</v>
      </c>
      <c r="B1584" s="15">
        <v>1</v>
      </c>
      <c r="C1584" s="16" t="s">
        <v>4911</v>
      </c>
      <c r="D1584" s="17" t="str">
        <f t="shared" si="170"/>
        <v>1lb</v>
      </c>
      <c r="E1584" s="18" t="s">
        <v>5</v>
      </c>
      <c r="F1584" s="19">
        <v>26.8</v>
      </c>
      <c r="G1584" s="19">
        <f t="shared" si="172"/>
        <v>11.39</v>
      </c>
      <c r="H1584" s="1">
        <f t="shared" si="171"/>
        <v>26.8</v>
      </c>
      <c r="I1584" s="21">
        <v>18</v>
      </c>
    </row>
    <row r="1585" spans="1:9" ht="14" x14ac:dyDescent="0.15">
      <c r="A1585" s="14" t="s">
        <v>2557</v>
      </c>
      <c r="B1585" s="15">
        <v>1</v>
      </c>
      <c r="C1585" s="16" t="s">
        <v>4915</v>
      </c>
      <c r="D1585" s="17" t="str">
        <f t="shared" si="170"/>
        <v>5lb</v>
      </c>
      <c r="E1585" s="18" t="s">
        <v>5</v>
      </c>
      <c r="F1585" s="19">
        <v>104.8</v>
      </c>
      <c r="G1585" s="19">
        <f t="shared" si="172"/>
        <v>44.54</v>
      </c>
      <c r="H1585" s="1">
        <f t="shared" si="171"/>
        <v>104.8</v>
      </c>
      <c r="I1585" s="21">
        <v>84</v>
      </c>
    </row>
    <row r="1586" spans="1:9" ht="14" x14ac:dyDescent="0.15">
      <c r="A1586" s="14" t="s">
        <v>549</v>
      </c>
      <c r="B1586" s="15">
        <v>1</v>
      </c>
      <c r="C1586" s="16" t="s">
        <v>6950</v>
      </c>
      <c r="D1586" s="17" t="str">
        <f t="shared" si="170"/>
        <v>10X10</v>
      </c>
      <c r="E1586" s="18" t="s">
        <v>5</v>
      </c>
      <c r="F1586" s="19">
        <v>17.05</v>
      </c>
      <c r="G1586" s="19">
        <f t="shared" si="172"/>
        <v>7.2462499999999999</v>
      </c>
      <c r="H1586" s="1">
        <f t="shared" si="171"/>
        <v>17.05</v>
      </c>
      <c r="I1586" s="21">
        <v>18</v>
      </c>
    </row>
    <row r="1587" spans="1:9" ht="14" x14ac:dyDescent="0.15">
      <c r="A1587" s="14" t="s">
        <v>550</v>
      </c>
      <c r="B1587" s="15">
        <v>1</v>
      </c>
      <c r="C1587" s="16" t="s">
        <v>3549</v>
      </c>
      <c r="D1587" s="17" t="str">
        <f t="shared" si="170"/>
        <v>FULL</v>
      </c>
      <c r="E1587" s="18" t="s">
        <v>5</v>
      </c>
      <c r="F1587" s="19">
        <v>98.5</v>
      </c>
      <c r="G1587" s="19">
        <f t="shared" si="172"/>
        <v>41.862499999999997</v>
      </c>
      <c r="H1587" s="1">
        <f t="shared" si="171"/>
        <v>98.5</v>
      </c>
      <c r="I1587" s="26">
        <v>128</v>
      </c>
    </row>
    <row r="1588" spans="1:9" x14ac:dyDescent="0.15">
      <c r="A1588" s="51" t="s">
        <v>550</v>
      </c>
      <c r="B1588" s="33">
        <v>1</v>
      </c>
      <c r="C1588" s="20" t="s">
        <v>6930</v>
      </c>
      <c r="D1588" s="116" t="s">
        <v>5717</v>
      </c>
      <c r="F1588" s="60">
        <v>98.5</v>
      </c>
      <c r="G1588" s="60">
        <v>39.86</v>
      </c>
      <c r="H1588" s="60">
        <v>39.86</v>
      </c>
      <c r="I1588" s="57">
        <v>128</v>
      </c>
    </row>
    <row r="1589" spans="1:9" ht="14" x14ac:dyDescent="0.15">
      <c r="A1589" s="14" t="s">
        <v>551</v>
      </c>
      <c r="B1589" s="15">
        <v>1</v>
      </c>
      <c r="C1589" s="16" t="s">
        <v>3549</v>
      </c>
      <c r="D1589" s="17" t="str">
        <f t="shared" ref="D1589:D1623" si="173">VLOOKUP(RIGHT(A1589,4),N:O,2,0)</f>
        <v>17x20</v>
      </c>
      <c r="E1589" s="18" t="s">
        <v>5</v>
      </c>
      <c r="F1589" s="19">
        <v>50.65</v>
      </c>
      <c r="G1589" s="19">
        <f t="shared" ref="G1589:G1620" si="174">F1589*0.425</f>
        <v>21.526249999999997</v>
      </c>
      <c r="H1589" s="1">
        <f t="shared" ref="H1589:H1595" si="175">B1589*F1589</f>
        <v>50.65</v>
      </c>
      <c r="I1589" s="21">
        <v>64</v>
      </c>
    </row>
    <row r="1590" spans="1:9" ht="14" x14ac:dyDescent="0.15">
      <c r="A1590" s="14" t="s">
        <v>552</v>
      </c>
      <c r="B1590" s="15">
        <v>1</v>
      </c>
      <c r="C1590" s="16" t="s">
        <v>6951</v>
      </c>
      <c r="D1590" s="17" t="str">
        <f t="shared" si="173"/>
        <v>10X10</v>
      </c>
      <c r="E1590" s="18" t="s">
        <v>5</v>
      </c>
      <c r="F1590" s="19">
        <v>21.55</v>
      </c>
      <c r="G1590" s="19">
        <f t="shared" si="174"/>
        <v>9.1587499999999995</v>
      </c>
      <c r="H1590" s="1">
        <f t="shared" si="175"/>
        <v>21.55</v>
      </c>
      <c r="I1590" s="21">
        <v>18</v>
      </c>
    </row>
    <row r="1591" spans="1:9" ht="14" x14ac:dyDescent="0.15">
      <c r="A1591" s="14" t="s">
        <v>553</v>
      </c>
      <c r="B1591" s="15">
        <v>1</v>
      </c>
      <c r="C1591" s="16" t="s">
        <v>3550</v>
      </c>
      <c r="D1591" s="17" t="str">
        <f t="shared" si="173"/>
        <v>FULL</v>
      </c>
      <c r="E1591" s="18" t="s">
        <v>5</v>
      </c>
      <c r="F1591" s="19">
        <v>124.45</v>
      </c>
      <c r="G1591" s="19">
        <f t="shared" si="174"/>
        <v>52.891249999999999</v>
      </c>
      <c r="H1591" s="1">
        <f t="shared" si="175"/>
        <v>124.45</v>
      </c>
      <c r="I1591" s="26">
        <v>128</v>
      </c>
    </row>
    <row r="1592" spans="1:9" ht="14" x14ac:dyDescent="0.15">
      <c r="A1592" s="14" t="s">
        <v>554</v>
      </c>
      <c r="B1592" s="15">
        <v>1</v>
      </c>
      <c r="C1592" s="16" t="s">
        <v>3550</v>
      </c>
      <c r="D1592" s="17" t="str">
        <f t="shared" si="173"/>
        <v>17x20</v>
      </c>
      <c r="E1592" s="18" t="s">
        <v>5</v>
      </c>
      <c r="F1592" s="19">
        <v>64</v>
      </c>
      <c r="G1592" s="19">
        <f t="shared" si="174"/>
        <v>27.2</v>
      </c>
      <c r="H1592" s="1">
        <f t="shared" si="175"/>
        <v>64</v>
      </c>
      <c r="I1592" s="21">
        <v>64</v>
      </c>
    </row>
    <row r="1593" spans="1:9" ht="14" x14ac:dyDescent="0.15">
      <c r="A1593" s="14" t="s">
        <v>555</v>
      </c>
      <c r="B1593" s="15">
        <v>1</v>
      </c>
      <c r="C1593" s="16" t="s">
        <v>6952</v>
      </c>
      <c r="D1593" s="17" t="str">
        <f t="shared" si="173"/>
        <v>10X10</v>
      </c>
      <c r="E1593" s="18" t="s">
        <v>5</v>
      </c>
      <c r="F1593" s="19">
        <v>20.399999999999999</v>
      </c>
      <c r="G1593" s="19">
        <f t="shared" si="174"/>
        <v>8.67</v>
      </c>
      <c r="H1593" s="1">
        <f t="shared" si="175"/>
        <v>20.399999999999999</v>
      </c>
      <c r="I1593" s="21">
        <v>12</v>
      </c>
    </row>
    <row r="1594" spans="1:9" ht="14" x14ac:dyDescent="0.15">
      <c r="A1594" s="14" t="s">
        <v>556</v>
      </c>
      <c r="B1594" s="15">
        <v>1</v>
      </c>
      <c r="C1594" s="16" t="s">
        <v>3551</v>
      </c>
      <c r="D1594" s="17" t="str">
        <f t="shared" si="173"/>
        <v>17x20</v>
      </c>
      <c r="E1594" s="18" t="s">
        <v>5</v>
      </c>
      <c r="F1594" s="19">
        <v>58.85</v>
      </c>
      <c r="G1594" s="19">
        <f t="shared" si="174"/>
        <v>25.01125</v>
      </c>
      <c r="H1594" s="1">
        <f t="shared" si="175"/>
        <v>58.85</v>
      </c>
      <c r="I1594" s="21">
        <v>44</v>
      </c>
    </row>
    <row r="1595" spans="1:9" ht="14" x14ac:dyDescent="0.15">
      <c r="A1595" s="14" t="s">
        <v>557</v>
      </c>
      <c r="B1595" s="15">
        <v>1</v>
      </c>
      <c r="C1595" s="16" t="s">
        <v>6953</v>
      </c>
      <c r="D1595" s="17" t="str">
        <f t="shared" si="173"/>
        <v>10X10</v>
      </c>
      <c r="E1595" s="18" t="s">
        <v>5</v>
      </c>
      <c r="F1595" s="19">
        <v>23.2</v>
      </c>
      <c r="G1595" s="19">
        <f t="shared" si="174"/>
        <v>9.86</v>
      </c>
      <c r="H1595" s="1">
        <f t="shared" si="175"/>
        <v>23.2</v>
      </c>
      <c r="I1595" s="21">
        <v>12</v>
      </c>
    </row>
    <row r="1596" spans="1:9" ht="14" x14ac:dyDescent="0.15">
      <c r="A1596" s="14" t="s">
        <v>558</v>
      </c>
      <c r="B1596" s="15">
        <v>1</v>
      </c>
      <c r="C1596" s="16" t="s">
        <v>3552</v>
      </c>
      <c r="D1596" s="17" t="str">
        <f t="shared" si="173"/>
        <v>17x20</v>
      </c>
      <c r="E1596" s="18" t="s">
        <v>5</v>
      </c>
      <c r="F1596" s="19">
        <v>67.150000000000006</v>
      </c>
      <c r="G1596" s="19">
        <f t="shared" si="174"/>
        <v>28.53875</v>
      </c>
      <c r="H1596" s="1">
        <v>27.81</v>
      </c>
      <c r="I1596" s="21">
        <v>44</v>
      </c>
    </row>
    <row r="1597" spans="1:9" ht="14" x14ac:dyDescent="0.15">
      <c r="A1597" s="14" t="s">
        <v>1554</v>
      </c>
      <c r="B1597" s="15">
        <v>1</v>
      </c>
      <c r="C1597" s="16" t="s">
        <v>3970</v>
      </c>
      <c r="D1597" s="17" t="str">
        <f t="shared" si="173"/>
        <v>Tube</v>
      </c>
      <c r="E1597" s="18" t="s">
        <v>5700</v>
      </c>
      <c r="F1597" s="19">
        <v>31.05</v>
      </c>
      <c r="G1597" s="19">
        <f t="shared" si="174"/>
        <v>13.196249999999999</v>
      </c>
      <c r="H1597" s="1">
        <f t="shared" ref="H1597:H1623" si="176">B1597*F1597</f>
        <v>31.05</v>
      </c>
      <c r="I1597" s="21">
        <v>4</v>
      </c>
    </row>
    <row r="1598" spans="1:9" ht="14" x14ac:dyDescent="0.15">
      <c r="A1598" s="14" t="s">
        <v>1555</v>
      </c>
      <c r="B1598" s="15">
        <v>1</v>
      </c>
      <c r="C1598" s="16" t="s">
        <v>3971</v>
      </c>
      <c r="D1598" s="17" t="str">
        <f t="shared" si="173"/>
        <v>Tube</v>
      </c>
      <c r="E1598" s="18" t="s">
        <v>5700</v>
      </c>
      <c r="F1598" s="19">
        <v>31.05</v>
      </c>
      <c r="G1598" s="19">
        <f t="shared" si="174"/>
        <v>13.196249999999999</v>
      </c>
      <c r="H1598" s="1">
        <f t="shared" si="176"/>
        <v>31.05</v>
      </c>
      <c r="I1598" s="21">
        <v>4</v>
      </c>
    </row>
    <row r="1599" spans="1:9" ht="14" x14ac:dyDescent="0.15">
      <c r="A1599" s="14" t="s">
        <v>1690</v>
      </c>
      <c r="B1599" s="15">
        <v>1</v>
      </c>
      <c r="C1599" s="16" t="s">
        <v>6839</v>
      </c>
      <c r="D1599" s="17" t="str">
        <f t="shared" si="173"/>
        <v>1lb</v>
      </c>
      <c r="E1599" s="18" t="s">
        <v>5705</v>
      </c>
      <c r="F1599" s="19">
        <v>32.950000000000003</v>
      </c>
      <c r="G1599" s="19">
        <f t="shared" si="174"/>
        <v>14.00375</v>
      </c>
      <c r="H1599" s="1">
        <f t="shared" si="176"/>
        <v>32.950000000000003</v>
      </c>
      <c r="I1599" s="21">
        <v>18</v>
      </c>
    </row>
    <row r="1600" spans="1:9" ht="14" x14ac:dyDescent="0.15">
      <c r="A1600" s="14" t="s">
        <v>2558</v>
      </c>
      <c r="B1600" s="15">
        <v>1</v>
      </c>
      <c r="C1600" s="16" t="s">
        <v>4916</v>
      </c>
      <c r="D1600" s="17" t="str">
        <f t="shared" si="173"/>
        <v>5oz</v>
      </c>
      <c r="E1600" s="18" t="s">
        <v>5</v>
      </c>
      <c r="F1600" s="43">
        <v>8.6999999999999993</v>
      </c>
      <c r="G1600" s="19">
        <f t="shared" si="174"/>
        <v>3.6974999999999998</v>
      </c>
      <c r="H1600" s="1">
        <f t="shared" si="176"/>
        <v>8.6999999999999993</v>
      </c>
      <c r="I1600" s="21">
        <v>6</v>
      </c>
    </row>
    <row r="1601" spans="1:9" ht="14" x14ac:dyDescent="0.15">
      <c r="A1601" s="14" t="s">
        <v>2562</v>
      </c>
      <c r="B1601" s="15">
        <v>1</v>
      </c>
      <c r="C1601" s="16" t="s">
        <v>4920</v>
      </c>
      <c r="D1601" s="17" t="str">
        <f t="shared" si="173"/>
        <v>1lb</v>
      </c>
      <c r="E1601" s="18" t="s">
        <v>5</v>
      </c>
      <c r="F1601" s="19">
        <v>21.5</v>
      </c>
      <c r="G1601" s="19">
        <f t="shared" si="174"/>
        <v>9.1374999999999993</v>
      </c>
      <c r="H1601" s="1">
        <f t="shared" si="176"/>
        <v>21.5</v>
      </c>
      <c r="I1601" s="21">
        <v>18</v>
      </c>
    </row>
    <row r="1602" spans="1:9" ht="14" x14ac:dyDescent="0.15">
      <c r="A1602" s="14" t="s">
        <v>2566</v>
      </c>
      <c r="B1602" s="15">
        <v>1</v>
      </c>
      <c r="C1602" s="16" t="s">
        <v>4924</v>
      </c>
      <c r="D1602" s="17" t="str">
        <f t="shared" si="173"/>
        <v>5lb</v>
      </c>
      <c r="E1602" s="18" t="s">
        <v>5</v>
      </c>
      <c r="F1602" s="19">
        <v>78.5</v>
      </c>
      <c r="G1602" s="19">
        <f t="shared" si="174"/>
        <v>33.362499999999997</v>
      </c>
      <c r="H1602" s="1">
        <f t="shared" si="176"/>
        <v>78.5</v>
      </c>
      <c r="I1602" s="21">
        <v>84</v>
      </c>
    </row>
    <row r="1603" spans="1:9" ht="14" x14ac:dyDescent="0.15">
      <c r="A1603" s="14" t="s">
        <v>2559</v>
      </c>
      <c r="B1603" s="15">
        <v>1</v>
      </c>
      <c r="C1603" s="16" t="s">
        <v>4917</v>
      </c>
      <c r="D1603" s="17" t="str">
        <f t="shared" si="173"/>
        <v>5oz</v>
      </c>
      <c r="E1603" s="18" t="s">
        <v>5</v>
      </c>
      <c r="F1603" s="43">
        <v>8.6999999999999993</v>
      </c>
      <c r="G1603" s="19">
        <f t="shared" si="174"/>
        <v>3.6974999999999998</v>
      </c>
      <c r="H1603" s="1">
        <f t="shared" si="176"/>
        <v>8.6999999999999993</v>
      </c>
      <c r="I1603" s="21">
        <v>6</v>
      </c>
    </row>
    <row r="1604" spans="1:9" ht="14" x14ac:dyDescent="0.15">
      <c r="A1604" s="14" t="s">
        <v>2563</v>
      </c>
      <c r="B1604" s="15">
        <v>1</v>
      </c>
      <c r="C1604" s="16" t="s">
        <v>4921</v>
      </c>
      <c r="D1604" s="17" t="str">
        <f t="shared" si="173"/>
        <v>1lb</v>
      </c>
      <c r="E1604" s="18" t="s">
        <v>5</v>
      </c>
      <c r="F1604" s="19">
        <v>21.5</v>
      </c>
      <c r="G1604" s="19">
        <f t="shared" si="174"/>
        <v>9.1374999999999993</v>
      </c>
      <c r="H1604" s="1">
        <f t="shared" si="176"/>
        <v>21.5</v>
      </c>
      <c r="I1604" s="21">
        <v>18</v>
      </c>
    </row>
    <row r="1605" spans="1:9" ht="14" x14ac:dyDescent="0.15">
      <c r="A1605" s="14" t="s">
        <v>2567</v>
      </c>
      <c r="B1605" s="15">
        <v>1</v>
      </c>
      <c r="C1605" s="16" t="s">
        <v>4925</v>
      </c>
      <c r="D1605" s="17" t="str">
        <f t="shared" si="173"/>
        <v>5lb</v>
      </c>
      <c r="E1605" s="18" t="s">
        <v>5</v>
      </c>
      <c r="F1605" s="19">
        <v>78.5</v>
      </c>
      <c r="G1605" s="19">
        <f t="shared" si="174"/>
        <v>33.362499999999997</v>
      </c>
      <c r="H1605" s="1">
        <f t="shared" si="176"/>
        <v>78.5</v>
      </c>
      <c r="I1605" s="21">
        <v>84</v>
      </c>
    </row>
    <row r="1606" spans="1:9" ht="14" x14ac:dyDescent="0.15">
      <c r="A1606" s="14" t="s">
        <v>2560</v>
      </c>
      <c r="B1606" s="15">
        <v>1</v>
      </c>
      <c r="C1606" s="16" t="s">
        <v>4918</v>
      </c>
      <c r="D1606" s="17" t="str">
        <f t="shared" si="173"/>
        <v>5oz</v>
      </c>
      <c r="E1606" s="18" t="s">
        <v>5</v>
      </c>
      <c r="F1606" s="43">
        <v>8.6999999999999993</v>
      </c>
      <c r="G1606" s="19">
        <f t="shared" si="174"/>
        <v>3.6974999999999998</v>
      </c>
      <c r="H1606" s="1">
        <f t="shared" si="176"/>
        <v>8.6999999999999993</v>
      </c>
      <c r="I1606" s="21">
        <v>6</v>
      </c>
    </row>
    <row r="1607" spans="1:9" ht="14" x14ac:dyDescent="0.15">
      <c r="A1607" s="14" t="s">
        <v>2564</v>
      </c>
      <c r="B1607" s="15">
        <v>1</v>
      </c>
      <c r="C1607" s="16" t="s">
        <v>4922</v>
      </c>
      <c r="D1607" s="17" t="str">
        <f t="shared" si="173"/>
        <v>1lb</v>
      </c>
      <c r="E1607" s="18" t="s">
        <v>5</v>
      </c>
      <c r="F1607" s="19">
        <v>21.5</v>
      </c>
      <c r="G1607" s="19">
        <f t="shared" si="174"/>
        <v>9.1374999999999993</v>
      </c>
      <c r="H1607" s="1">
        <f t="shared" si="176"/>
        <v>21.5</v>
      </c>
      <c r="I1607" s="21">
        <v>18</v>
      </c>
    </row>
    <row r="1608" spans="1:9" ht="14" x14ac:dyDescent="0.15">
      <c r="A1608" s="14" t="s">
        <v>2568</v>
      </c>
      <c r="B1608" s="15">
        <v>1</v>
      </c>
      <c r="C1608" s="16" t="s">
        <v>4926</v>
      </c>
      <c r="D1608" s="17" t="str">
        <f t="shared" si="173"/>
        <v>5lb</v>
      </c>
      <c r="E1608" s="18" t="s">
        <v>5</v>
      </c>
      <c r="F1608" s="19">
        <v>78.5</v>
      </c>
      <c r="G1608" s="19">
        <f t="shared" si="174"/>
        <v>33.362499999999997</v>
      </c>
      <c r="H1608" s="1">
        <f t="shared" si="176"/>
        <v>78.5</v>
      </c>
      <c r="I1608" s="21">
        <v>84</v>
      </c>
    </row>
    <row r="1609" spans="1:9" ht="14" x14ac:dyDescent="0.15">
      <c r="A1609" s="14" t="s">
        <v>2561</v>
      </c>
      <c r="B1609" s="15">
        <v>1</v>
      </c>
      <c r="C1609" s="16" t="s">
        <v>4919</v>
      </c>
      <c r="D1609" s="17" t="str">
        <f t="shared" si="173"/>
        <v>5oz</v>
      </c>
      <c r="E1609" s="18" t="s">
        <v>5</v>
      </c>
      <c r="F1609" s="43">
        <v>10.35</v>
      </c>
      <c r="G1609" s="19">
        <f t="shared" si="174"/>
        <v>4.3987499999999997</v>
      </c>
      <c r="H1609" s="1">
        <f t="shared" si="176"/>
        <v>10.35</v>
      </c>
      <c r="I1609" s="21">
        <v>6</v>
      </c>
    </row>
    <row r="1610" spans="1:9" ht="14" x14ac:dyDescent="0.15">
      <c r="A1610" s="14" t="s">
        <v>2565</v>
      </c>
      <c r="B1610" s="15">
        <v>1</v>
      </c>
      <c r="C1610" s="16" t="s">
        <v>4923</v>
      </c>
      <c r="D1610" s="17" t="str">
        <f t="shared" si="173"/>
        <v>1lb</v>
      </c>
      <c r="E1610" s="18" t="s">
        <v>5</v>
      </c>
      <c r="F1610" s="19">
        <v>26.8</v>
      </c>
      <c r="G1610" s="19">
        <f t="shared" si="174"/>
        <v>11.39</v>
      </c>
      <c r="H1610" s="1">
        <f t="shared" si="176"/>
        <v>26.8</v>
      </c>
      <c r="I1610" s="21">
        <v>18</v>
      </c>
    </row>
    <row r="1611" spans="1:9" ht="14" x14ac:dyDescent="0.15">
      <c r="A1611" s="14" t="s">
        <v>2569</v>
      </c>
      <c r="B1611" s="15">
        <v>1</v>
      </c>
      <c r="C1611" s="16" t="s">
        <v>4927</v>
      </c>
      <c r="D1611" s="17" t="str">
        <f t="shared" si="173"/>
        <v>5lb</v>
      </c>
      <c r="E1611" s="18" t="s">
        <v>5</v>
      </c>
      <c r="F1611" s="19">
        <v>104.8</v>
      </c>
      <c r="G1611" s="19">
        <f t="shared" si="174"/>
        <v>44.54</v>
      </c>
      <c r="H1611" s="1">
        <f t="shared" si="176"/>
        <v>104.8</v>
      </c>
      <c r="I1611" s="21">
        <v>84</v>
      </c>
    </row>
    <row r="1612" spans="1:9" ht="14" x14ac:dyDescent="0.15">
      <c r="A1612" s="14" t="s">
        <v>559</v>
      </c>
      <c r="B1612" s="15">
        <v>1</v>
      </c>
      <c r="C1612" s="16" t="s">
        <v>6962</v>
      </c>
      <c r="D1612" s="17" t="str">
        <f t="shared" si="173"/>
        <v>10X10</v>
      </c>
      <c r="E1612" s="18" t="s">
        <v>5</v>
      </c>
      <c r="F1612" s="19">
        <v>17.05</v>
      </c>
      <c r="G1612" s="19">
        <f t="shared" si="174"/>
        <v>7.2462499999999999</v>
      </c>
      <c r="H1612" s="1">
        <f t="shared" si="176"/>
        <v>17.05</v>
      </c>
      <c r="I1612" s="21">
        <v>18</v>
      </c>
    </row>
    <row r="1613" spans="1:9" ht="14" x14ac:dyDescent="0.15">
      <c r="A1613" s="14" t="s">
        <v>560</v>
      </c>
      <c r="B1613" s="15">
        <v>1</v>
      </c>
      <c r="C1613" s="16" t="s">
        <v>3553</v>
      </c>
      <c r="D1613" s="17" t="str">
        <f t="shared" si="173"/>
        <v>FULL</v>
      </c>
      <c r="E1613" s="18" t="s">
        <v>5</v>
      </c>
      <c r="F1613" s="19">
        <v>98.5</v>
      </c>
      <c r="G1613" s="19">
        <f t="shared" si="174"/>
        <v>41.862499999999997</v>
      </c>
      <c r="H1613" s="1">
        <f t="shared" si="176"/>
        <v>98.5</v>
      </c>
      <c r="I1613" s="26">
        <v>128</v>
      </c>
    </row>
    <row r="1614" spans="1:9" ht="14" x14ac:dyDescent="0.15">
      <c r="A1614" s="14" t="s">
        <v>561</v>
      </c>
      <c r="B1614" s="15">
        <v>1</v>
      </c>
      <c r="C1614" s="16" t="s">
        <v>3553</v>
      </c>
      <c r="D1614" s="17" t="str">
        <f t="shared" si="173"/>
        <v>17x20</v>
      </c>
      <c r="E1614" s="18" t="s">
        <v>5</v>
      </c>
      <c r="F1614" s="19">
        <v>50.65</v>
      </c>
      <c r="G1614" s="19">
        <f t="shared" si="174"/>
        <v>21.526249999999997</v>
      </c>
      <c r="H1614" s="1">
        <f t="shared" si="176"/>
        <v>50.65</v>
      </c>
      <c r="I1614" s="21">
        <v>64</v>
      </c>
    </row>
    <row r="1615" spans="1:9" ht="14" x14ac:dyDescent="0.15">
      <c r="A1615" s="14" t="s">
        <v>562</v>
      </c>
      <c r="B1615" s="15">
        <v>1</v>
      </c>
      <c r="C1615" s="16" t="s">
        <v>6963</v>
      </c>
      <c r="D1615" s="17" t="str">
        <f t="shared" si="173"/>
        <v>10X10</v>
      </c>
      <c r="E1615" s="18" t="s">
        <v>5</v>
      </c>
      <c r="F1615" s="19">
        <v>21.55</v>
      </c>
      <c r="G1615" s="19">
        <f t="shared" si="174"/>
        <v>9.1587499999999995</v>
      </c>
      <c r="H1615" s="1">
        <f t="shared" si="176"/>
        <v>21.55</v>
      </c>
      <c r="I1615" s="21">
        <v>18</v>
      </c>
    </row>
    <row r="1616" spans="1:9" ht="14" x14ac:dyDescent="0.15">
      <c r="A1616" s="14" t="s">
        <v>563</v>
      </c>
      <c r="B1616" s="15">
        <v>1</v>
      </c>
      <c r="C1616" s="16" t="s">
        <v>3554</v>
      </c>
      <c r="D1616" s="17" t="str">
        <f t="shared" si="173"/>
        <v>FULL</v>
      </c>
      <c r="E1616" s="18" t="s">
        <v>5</v>
      </c>
      <c r="F1616" s="19">
        <v>124.45</v>
      </c>
      <c r="G1616" s="19">
        <f t="shared" si="174"/>
        <v>52.891249999999999</v>
      </c>
      <c r="H1616" s="1">
        <f t="shared" si="176"/>
        <v>124.45</v>
      </c>
      <c r="I1616" s="26">
        <v>128</v>
      </c>
    </row>
    <row r="1617" spans="1:9" ht="14" x14ac:dyDescent="0.15">
      <c r="A1617" s="14" t="s">
        <v>564</v>
      </c>
      <c r="B1617" s="15">
        <v>1</v>
      </c>
      <c r="C1617" s="16" t="s">
        <v>3554</v>
      </c>
      <c r="D1617" s="17" t="str">
        <f t="shared" si="173"/>
        <v>17x20</v>
      </c>
      <c r="E1617" s="18" t="s">
        <v>5</v>
      </c>
      <c r="F1617" s="19">
        <v>64</v>
      </c>
      <c r="G1617" s="19">
        <f t="shared" si="174"/>
        <v>27.2</v>
      </c>
      <c r="H1617" s="1">
        <f t="shared" si="176"/>
        <v>64</v>
      </c>
      <c r="I1617" s="21">
        <v>64</v>
      </c>
    </row>
    <row r="1618" spans="1:9" ht="14" x14ac:dyDescent="0.15">
      <c r="A1618" s="14" t="s">
        <v>565</v>
      </c>
      <c r="B1618" s="15">
        <v>1</v>
      </c>
      <c r="C1618" s="16" t="s">
        <v>6964</v>
      </c>
      <c r="D1618" s="17" t="str">
        <f t="shared" si="173"/>
        <v>10X10</v>
      </c>
      <c r="E1618" s="18" t="s">
        <v>5</v>
      </c>
      <c r="F1618" s="19">
        <v>20.399999999999999</v>
      </c>
      <c r="G1618" s="19">
        <f t="shared" si="174"/>
        <v>8.67</v>
      </c>
      <c r="H1618" s="1">
        <f t="shared" si="176"/>
        <v>20.399999999999999</v>
      </c>
      <c r="I1618" s="21">
        <v>12</v>
      </c>
    </row>
    <row r="1619" spans="1:9" ht="14" x14ac:dyDescent="0.15">
      <c r="A1619" s="14" t="s">
        <v>566</v>
      </c>
      <c r="B1619" s="15">
        <v>1</v>
      </c>
      <c r="C1619" s="16" t="s">
        <v>3555</v>
      </c>
      <c r="D1619" s="17" t="str">
        <f t="shared" si="173"/>
        <v>17x20</v>
      </c>
      <c r="E1619" s="18" t="s">
        <v>5</v>
      </c>
      <c r="F1619" s="19">
        <v>58.85</v>
      </c>
      <c r="G1619" s="19">
        <f t="shared" si="174"/>
        <v>25.01125</v>
      </c>
      <c r="H1619" s="1">
        <f t="shared" si="176"/>
        <v>58.85</v>
      </c>
      <c r="I1619" s="21">
        <v>44</v>
      </c>
    </row>
    <row r="1620" spans="1:9" ht="14" x14ac:dyDescent="0.15">
      <c r="A1620" s="14" t="s">
        <v>567</v>
      </c>
      <c r="B1620" s="15">
        <v>1</v>
      </c>
      <c r="C1620" s="16" t="s">
        <v>6965</v>
      </c>
      <c r="D1620" s="17" t="str">
        <f t="shared" si="173"/>
        <v>10X10</v>
      </c>
      <c r="E1620" s="18" t="s">
        <v>5</v>
      </c>
      <c r="F1620" s="19">
        <v>23.2</v>
      </c>
      <c r="G1620" s="19">
        <f t="shared" si="174"/>
        <v>9.86</v>
      </c>
      <c r="H1620" s="1">
        <f t="shared" si="176"/>
        <v>23.2</v>
      </c>
      <c r="I1620" s="21">
        <v>12</v>
      </c>
    </row>
    <row r="1621" spans="1:9" ht="14" x14ac:dyDescent="0.15">
      <c r="A1621" s="14" t="s">
        <v>568</v>
      </c>
      <c r="B1621" s="15">
        <v>1</v>
      </c>
      <c r="C1621" s="16" t="s">
        <v>3556</v>
      </c>
      <c r="D1621" s="17" t="str">
        <f t="shared" si="173"/>
        <v>17x20</v>
      </c>
      <c r="E1621" s="18" t="s">
        <v>5</v>
      </c>
      <c r="F1621" s="19">
        <v>67.150000000000006</v>
      </c>
      <c r="G1621" s="19">
        <f t="shared" ref="G1621:G1652" si="177">F1621*0.425</f>
        <v>28.53875</v>
      </c>
      <c r="H1621" s="1">
        <f t="shared" si="176"/>
        <v>67.150000000000006</v>
      </c>
      <c r="I1621" s="21">
        <v>44</v>
      </c>
    </row>
    <row r="1622" spans="1:9" ht="14" x14ac:dyDescent="0.15">
      <c r="A1622" s="14" t="s">
        <v>1556</v>
      </c>
      <c r="B1622" s="15">
        <v>1</v>
      </c>
      <c r="C1622" s="16" t="s">
        <v>3972</v>
      </c>
      <c r="D1622" s="17" t="str">
        <f t="shared" si="173"/>
        <v>Tube</v>
      </c>
      <c r="E1622" s="18" t="s">
        <v>5700</v>
      </c>
      <c r="F1622" s="19">
        <v>31.05</v>
      </c>
      <c r="G1622" s="19">
        <f t="shared" si="177"/>
        <v>13.196249999999999</v>
      </c>
      <c r="H1622" s="1">
        <f t="shared" si="176"/>
        <v>31.05</v>
      </c>
      <c r="I1622" s="21">
        <v>4</v>
      </c>
    </row>
    <row r="1623" spans="1:9" ht="14" x14ac:dyDescent="0.15">
      <c r="A1623" s="14" t="s">
        <v>1557</v>
      </c>
      <c r="B1623" s="15">
        <v>1</v>
      </c>
      <c r="C1623" s="16" t="s">
        <v>3973</v>
      </c>
      <c r="D1623" s="17" t="str">
        <f t="shared" si="173"/>
        <v>Tube</v>
      </c>
      <c r="E1623" s="18" t="s">
        <v>5700</v>
      </c>
      <c r="F1623" s="19">
        <v>31.05</v>
      </c>
      <c r="G1623" s="19">
        <f t="shared" si="177"/>
        <v>13.196249999999999</v>
      </c>
      <c r="H1623" s="1">
        <f t="shared" si="176"/>
        <v>31.05</v>
      </c>
      <c r="I1623" s="21">
        <v>4</v>
      </c>
    </row>
    <row r="1624" spans="1:9" x14ac:dyDescent="0.15">
      <c r="A1624" s="51" t="s">
        <v>6513</v>
      </c>
      <c r="B1624" s="33">
        <v>1</v>
      </c>
      <c r="C1624" s="20" t="s">
        <v>6514</v>
      </c>
      <c r="D1624" s="116" t="s">
        <v>6196</v>
      </c>
      <c r="F1624" s="60">
        <v>31.05</v>
      </c>
      <c r="G1624" s="19">
        <f t="shared" si="177"/>
        <v>13.196249999999999</v>
      </c>
      <c r="H1624" s="60">
        <f>F1624</f>
        <v>31.05</v>
      </c>
      <c r="I1624" s="57">
        <v>4</v>
      </c>
    </row>
    <row r="1625" spans="1:9" ht="14" x14ac:dyDescent="0.15">
      <c r="A1625" s="14" t="s">
        <v>1691</v>
      </c>
      <c r="B1625" s="15">
        <v>1</v>
      </c>
      <c r="C1625" s="16" t="s">
        <v>6840</v>
      </c>
      <c r="D1625" s="17" t="str">
        <f t="shared" ref="D1625:D1672" si="178">VLOOKUP(RIGHT(A1625,4),N:O,2,0)</f>
        <v>1lb</v>
      </c>
      <c r="E1625" s="18" t="s">
        <v>5705</v>
      </c>
      <c r="F1625" s="19">
        <v>32.950000000000003</v>
      </c>
      <c r="G1625" s="19">
        <f t="shared" si="177"/>
        <v>14.00375</v>
      </c>
      <c r="H1625" s="1">
        <f t="shared" ref="H1625:H1672" si="179">B1625*F1625</f>
        <v>32.950000000000003</v>
      </c>
      <c r="I1625" s="21">
        <v>18</v>
      </c>
    </row>
    <row r="1626" spans="1:9" ht="14" x14ac:dyDescent="0.15">
      <c r="A1626" s="14" t="s">
        <v>2570</v>
      </c>
      <c r="B1626" s="15">
        <v>1</v>
      </c>
      <c r="C1626" s="16" t="s">
        <v>4928</v>
      </c>
      <c r="D1626" s="17" t="str">
        <f t="shared" si="178"/>
        <v>5oz</v>
      </c>
      <c r="E1626" s="18" t="s">
        <v>5</v>
      </c>
      <c r="F1626" s="43">
        <v>8.6999999999999993</v>
      </c>
      <c r="G1626" s="19">
        <f t="shared" si="177"/>
        <v>3.6974999999999998</v>
      </c>
      <c r="H1626" s="1">
        <f t="shared" si="179"/>
        <v>8.6999999999999993</v>
      </c>
      <c r="I1626" s="21">
        <v>6</v>
      </c>
    </row>
    <row r="1627" spans="1:9" ht="14" x14ac:dyDescent="0.15">
      <c r="A1627" s="14" t="s">
        <v>2574</v>
      </c>
      <c r="B1627" s="15">
        <v>1</v>
      </c>
      <c r="C1627" s="16" t="s">
        <v>4932</v>
      </c>
      <c r="D1627" s="17" t="str">
        <f t="shared" si="178"/>
        <v>1lb</v>
      </c>
      <c r="E1627" s="18" t="s">
        <v>5</v>
      </c>
      <c r="F1627" s="19">
        <v>21.5</v>
      </c>
      <c r="G1627" s="19">
        <f t="shared" si="177"/>
        <v>9.1374999999999993</v>
      </c>
      <c r="H1627" s="1">
        <f t="shared" si="179"/>
        <v>21.5</v>
      </c>
      <c r="I1627" s="21">
        <v>18</v>
      </c>
    </row>
    <row r="1628" spans="1:9" ht="14" x14ac:dyDescent="0.15">
      <c r="A1628" s="14" t="s">
        <v>2578</v>
      </c>
      <c r="B1628" s="15">
        <v>1</v>
      </c>
      <c r="C1628" s="16" t="s">
        <v>4936</v>
      </c>
      <c r="D1628" s="17" t="str">
        <f t="shared" si="178"/>
        <v>5lb</v>
      </c>
      <c r="E1628" s="18" t="s">
        <v>5</v>
      </c>
      <c r="F1628" s="19">
        <v>78.5</v>
      </c>
      <c r="G1628" s="19">
        <f t="shared" si="177"/>
        <v>33.362499999999997</v>
      </c>
      <c r="H1628" s="1">
        <f t="shared" si="179"/>
        <v>78.5</v>
      </c>
      <c r="I1628" s="21">
        <v>84</v>
      </c>
    </row>
    <row r="1629" spans="1:9" ht="14" x14ac:dyDescent="0.15">
      <c r="A1629" s="14" t="s">
        <v>2571</v>
      </c>
      <c r="B1629" s="15">
        <v>1</v>
      </c>
      <c r="C1629" s="16" t="s">
        <v>4929</v>
      </c>
      <c r="D1629" s="17" t="str">
        <f t="shared" si="178"/>
        <v>5oz</v>
      </c>
      <c r="E1629" s="18" t="s">
        <v>5</v>
      </c>
      <c r="F1629" s="43">
        <v>8.6999999999999993</v>
      </c>
      <c r="G1629" s="19">
        <f t="shared" si="177"/>
        <v>3.6974999999999998</v>
      </c>
      <c r="H1629" s="1">
        <f t="shared" si="179"/>
        <v>8.6999999999999993</v>
      </c>
      <c r="I1629" s="21">
        <v>6</v>
      </c>
    </row>
    <row r="1630" spans="1:9" ht="14" x14ac:dyDescent="0.15">
      <c r="A1630" s="14" t="s">
        <v>2575</v>
      </c>
      <c r="B1630" s="15">
        <v>1</v>
      </c>
      <c r="C1630" s="16" t="s">
        <v>4933</v>
      </c>
      <c r="D1630" s="17" t="str">
        <f t="shared" si="178"/>
        <v>1lb</v>
      </c>
      <c r="E1630" s="18" t="s">
        <v>5</v>
      </c>
      <c r="F1630" s="19">
        <v>21.5</v>
      </c>
      <c r="G1630" s="19">
        <f t="shared" si="177"/>
        <v>9.1374999999999993</v>
      </c>
      <c r="H1630" s="1">
        <f t="shared" si="179"/>
        <v>21.5</v>
      </c>
      <c r="I1630" s="21">
        <v>18</v>
      </c>
    </row>
    <row r="1631" spans="1:9" ht="14" x14ac:dyDescent="0.15">
      <c r="A1631" s="14" t="s">
        <v>2579</v>
      </c>
      <c r="B1631" s="15">
        <v>1</v>
      </c>
      <c r="C1631" s="16" t="s">
        <v>4937</v>
      </c>
      <c r="D1631" s="17" t="str">
        <f t="shared" si="178"/>
        <v>5lb</v>
      </c>
      <c r="E1631" s="18" t="s">
        <v>5</v>
      </c>
      <c r="F1631" s="19">
        <v>78.5</v>
      </c>
      <c r="G1631" s="19">
        <f t="shared" si="177"/>
        <v>33.362499999999997</v>
      </c>
      <c r="H1631" s="1">
        <f t="shared" si="179"/>
        <v>78.5</v>
      </c>
      <c r="I1631" s="21">
        <v>84</v>
      </c>
    </row>
    <row r="1632" spans="1:9" ht="14" x14ac:dyDescent="0.15">
      <c r="A1632" s="14" t="s">
        <v>2572</v>
      </c>
      <c r="B1632" s="15">
        <v>1</v>
      </c>
      <c r="C1632" s="16" t="s">
        <v>4930</v>
      </c>
      <c r="D1632" s="17" t="str">
        <f t="shared" si="178"/>
        <v>5oz</v>
      </c>
      <c r="E1632" s="18" t="s">
        <v>5</v>
      </c>
      <c r="F1632" s="43">
        <v>8.6999999999999993</v>
      </c>
      <c r="G1632" s="19">
        <f t="shared" si="177"/>
        <v>3.6974999999999998</v>
      </c>
      <c r="H1632" s="1">
        <f t="shared" si="179"/>
        <v>8.6999999999999993</v>
      </c>
      <c r="I1632" s="21">
        <v>6</v>
      </c>
    </row>
    <row r="1633" spans="1:9" ht="14" x14ac:dyDescent="0.15">
      <c r="A1633" s="14" t="s">
        <v>2576</v>
      </c>
      <c r="B1633" s="15">
        <v>1</v>
      </c>
      <c r="C1633" s="16" t="s">
        <v>4934</v>
      </c>
      <c r="D1633" s="17" t="str">
        <f t="shared" si="178"/>
        <v>1lb</v>
      </c>
      <c r="E1633" s="18" t="s">
        <v>5</v>
      </c>
      <c r="F1633" s="19">
        <v>21.5</v>
      </c>
      <c r="G1633" s="19">
        <f t="shared" si="177"/>
        <v>9.1374999999999993</v>
      </c>
      <c r="H1633" s="1">
        <f t="shared" si="179"/>
        <v>21.5</v>
      </c>
      <c r="I1633" s="21">
        <v>18</v>
      </c>
    </row>
    <row r="1634" spans="1:9" ht="14" x14ac:dyDescent="0.15">
      <c r="A1634" s="14" t="s">
        <v>2580</v>
      </c>
      <c r="B1634" s="15">
        <v>1</v>
      </c>
      <c r="C1634" s="16" t="s">
        <v>4938</v>
      </c>
      <c r="D1634" s="17" t="str">
        <f t="shared" si="178"/>
        <v>5lb</v>
      </c>
      <c r="E1634" s="18" t="s">
        <v>5</v>
      </c>
      <c r="F1634" s="19">
        <v>78.5</v>
      </c>
      <c r="G1634" s="19">
        <f t="shared" si="177"/>
        <v>33.362499999999997</v>
      </c>
      <c r="H1634" s="1">
        <f t="shared" si="179"/>
        <v>78.5</v>
      </c>
      <c r="I1634" s="21">
        <v>84</v>
      </c>
    </row>
    <row r="1635" spans="1:9" ht="14" x14ac:dyDescent="0.15">
      <c r="A1635" s="14" t="s">
        <v>1763</v>
      </c>
      <c r="B1635" s="15">
        <v>1</v>
      </c>
      <c r="C1635" s="16" t="s">
        <v>4098</v>
      </c>
      <c r="D1635" s="17" t="str">
        <f t="shared" si="178"/>
        <v>4oz</v>
      </c>
      <c r="E1635" s="18" t="s">
        <v>5700</v>
      </c>
      <c r="F1635" s="19">
        <v>32.700000000000003</v>
      </c>
      <c r="G1635" s="19">
        <f t="shared" si="177"/>
        <v>13.897500000000001</v>
      </c>
      <c r="H1635" s="1">
        <f t="shared" si="179"/>
        <v>32.700000000000003</v>
      </c>
      <c r="I1635" s="21">
        <v>5</v>
      </c>
    </row>
    <row r="1636" spans="1:9" ht="14" x14ac:dyDescent="0.15">
      <c r="A1636" s="14" t="s">
        <v>1764</v>
      </c>
      <c r="B1636" s="15">
        <v>1</v>
      </c>
      <c r="C1636" s="16" t="s">
        <v>4099</v>
      </c>
      <c r="D1636" s="17" t="str">
        <f t="shared" si="178"/>
        <v>1lb</v>
      </c>
      <c r="E1636" s="18" t="s">
        <v>5700</v>
      </c>
      <c r="F1636" s="19">
        <v>102.5</v>
      </c>
      <c r="G1636" s="19">
        <f t="shared" si="177"/>
        <v>43.5625</v>
      </c>
      <c r="H1636" s="1">
        <f t="shared" si="179"/>
        <v>102.5</v>
      </c>
      <c r="I1636" s="21">
        <v>18</v>
      </c>
    </row>
    <row r="1637" spans="1:9" ht="14" x14ac:dyDescent="0.15">
      <c r="A1637" s="14" t="s">
        <v>2573</v>
      </c>
      <c r="B1637" s="15">
        <v>1</v>
      </c>
      <c r="C1637" s="16" t="s">
        <v>4931</v>
      </c>
      <c r="D1637" s="17" t="str">
        <f t="shared" si="178"/>
        <v>5oz</v>
      </c>
      <c r="E1637" s="18" t="s">
        <v>5</v>
      </c>
      <c r="F1637" s="43">
        <v>10.35</v>
      </c>
      <c r="G1637" s="19">
        <f t="shared" si="177"/>
        <v>4.3987499999999997</v>
      </c>
      <c r="H1637" s="1">
        <f t="shared" si="179"/>
        <v>10.35</v>
      </c>
      <c r="I1637" s="21">
        <v>6</v>
      </c>
    </row>
    <row r="1638" spans="1:9" ht="14" x14ac:dyDescent="0.15">
      <c r="A1638" s="14" t="s">
        <v>2577</v>
      </c>
      <c r="B1638" s="15">
        <v>1</v>
      </c>
      <c r="C1638" s="16" t="s">
        <v>4935</v>
      </c>
      <c r="D1638" s="17" t="str">
        <f t="shared" si="178"/>
        <v>1lb</v>
      </c>
      <c r="E1638" s="18" t="s">
        <v>5</v>
      </c>
      <c r="F1638" s="19">
        <v>26.8</v>
      </c>
      <c r="G1638" s="19">
        <f t="shared" si="177"/>
        <v>11.39</v>
      </c>
      <c r="H1638" s="1">
        <f t="shared" si="179"/>
        <v>26.8</v>
      </c>
      <c r="I1638" s="21">
        <v>18</v>
      </c>
    </row>
    <row r="1639" spans="1:9" ht="14" x14ac:dyDescent="0.15">
      <c r="A1639" s="14" t="s">
        <v>2581</v>
      </c>
      <c r="B1639" s="15">
        <v>1</v>
      </c>
      <c r="C1639" s="16" t="s">
        <v>4939</v>
      </c>
      <c r="D1639" s="17" t="str">
        <f t="shared" si="178"/>
        <v>5lb</v>
      </c>
      <c r="E1639" s="18" t="s">
        <v>5</v>
      </c>
      <c r="F1639" s="19">
        <v>104.8</v>
      </c>
      <c r="G1639" s="19">
        <f t="shared" si="177"/>
        <v>44.54</v>
      </c>
      <c r="H1639" s="1">
        <f t="shared" si="179"/>
        <v>104.8</v>
      </c>
      <c r="I1639" s="21">
        <v>84</v>
      </c>
    </row>
    <row r="1640" spans="1:9" ht="14" x14ac:dyDescent="0.15">
      <c r="A1640" s="14" t="s">
        <v>569</v>
      </c>
      <c r="B1640" s="15">
        <v>1</v>
      </c>
      <c r="C1640" s="16" t="s">
        <v>6970</v>
      </c>
      <c r="D1640" s="17" t="str">
        <f t="shared" si="178"/>
        <v>10X10</v>
      </c>
      <c r="E1640" s="18" t="s">
        <v>5</v>
      </c>
      <c r="F1640" s="19">
        <v>17.05</v>
      </c>
      <c r="G1640" s="19">
        <f t="shared" si="177"/>
        <v>7.2462499999999999</v>
      </c>
      <c r="H1640" s="1">
        <f t="shared" si="179"/>
        <v>17.05</v>
      </c>
      <c r="I1640" s="21">
        <v>18</v>
      </c>
    </row>
    <row r="1641" spans="1:9" ht="14" x14ac:dyDescent="0.15">
      <c r="A1641" s="14" t="s">
        <v>570</v>
      </c>
      <c r="B1641" s="15">
        <v>1</v>
      </c>
      <c r="C1641" s="16" t="s">
        <v>3557</v>
      </c>
      <c r="D1641" s="17" t="str">
        <f t="shared" si="178"/>
        <v>FULL</v>
      </c>
      <c r="E1641" s="18" t="s">
        <v>5</v>
      </c>
      <c r="F1641" s="19">
        <v>98.5</v>
      </c>
      <c r="G1641" s="19">
        <f t="shared" si="177"/>
        <v>41.862499999999997</v>
      </c>
      <c r="H1641" s="1">
        <f t="shared" si="179"/>
        <v>98.5</v>
      </c>
      <c r="I1641" s="26">
        <v>128</v>
      </c>
    </row>
    <row r="1642" spans="1:9" ht="14" x14ac:dyDescent="0.15">
      <c r="A1642" s="14" t="s">
        <v>571</v>
      </c>
      <c r="B1642" s="15">
        <v>1</v>
      </c>
      <c r="C1642" s="16" t="s">
        <v>3557</v>
      </c>
      <c r="D1642" s="17" t="str">
        <f t="shared" si="178"/>
        <v>17x20</v>
      </c>
      <c r="E1642" s="18" t="s">
        <v>5</v>
      </c>
      <c r="F1642" s="19">
        <v>50.65</v>
      </c>
      <c r="G1642" s="19">
        <f t="shared" si="177"/>
        <v>21.526249999999997</v>
      </c>
      <c r="H1642" s="1">
        <f t="shared" si="179"/>
        <v>50.65</v>
      </c>
      <c r="I1642" s="21">
        <v>64</v>
      </c>
    </row>
    <row r="1643" spans="1:9" ht="14" x14ac:dyDescent="0.15">
      <c r="A1643" s="14" t="s">
        <v>572</v>
      </c>
      <c r="B1643" s="15">
        <v>1</v>
      </c>
      <c r="C1643" s="16" t="s">
        <v>6971</v>
      </c>
      <c r="D1643" s="17" t="str">
        <f t="shared" si="178"/>
        <v>10X10</v>
      </c>
      <c r="E1643" s="18" t="s">
        <v>5</v>
      </c>
      <c r="F1643" s="19">
        <v>21.55</v>
      </c>
      <c r="G1643" s="19">
        <f t="shared" si="177"/>
        <v>9.1587499999999995</v>
      </c>
      <c r="H1643" s="1">
        <f t="shared" si="179"/>
        <v>21.55</v>
      </c>
      <c r="I1643" s="21">
        <v>18</v>
      </c>
    </row>
    <row r="1644" spans="1:9" ht="14" x14ac:dyDescent="0.15">
      <c r="A1644" s="14" t="s">
        <v>573</v>
      </c>
      <c r="B1644" s="15">
        <v>1</v>
      </c>
      <c r="C1644" s="16" t="s">
        <v>3558</v>
      </c>
      <c r="D1644" s="17" t="str">
        <f t="shared" si="178"/>
        <v>FULL</v>
      </c>
      <c r="E1644" s="18" t="s">
        <v>5</v>
      </c>
      <c r="F1644" s="19">
        <v>124.45</v>
      </c>
      <c r="G1644" s="19">
        <f t="shared" si="177"/>
        <v>52.891249999999999</v>
      </c>
      <c r="H1644" s="1">
        <f t="shared" si="179"/>
        <v>124.45</v>
      </c>
      <c r="I1644" s="26">
        <v>128</v>
      </c>
    </row>
    <row r="1645" spans="1:9" ht="14" x14ac:dyDescent="0.15">
      <c r="A1645" s="14" t="s">
        <v>574</v>
      </c>
      <c r="B1645" s="15">
        <v>1</v>
      </c>
      <c r="C1645" s="16" t="s">
        <v>3558</v>
      </c>
      <c r="D1645" s="17" t="str">
        <f t="shared" si="178"/>
        <v>17x20</v>
      </c>
      <c r="E1645" s="18" t="s">
        <v>5</v>
      </c>
      <c r="F1645" s="19">
        <v>64</v>
      </c>
      <c r="G1645" s="19">
        <f t="shared" si="177"/>
        <v>27.2</v>
      </c>
      <c r="H1645" s="1">
        <f t="shared" si="179"/>
        <v>64</v>
      </c>
      <c r="I1645" s="21">
        <v>64</v>
      </c>
    </row>
    <row r="1646" spans="1:9" ht="14" x14ac:dyDescent="0.15">
      <c r="A1646" s="14" t="s">
        <v>575</v>
      </c>
      <c r="B1646" s="15">
        <v>1</v>
      </c>
      <c r="C1646" s="16" t="s">
        <v>6972</v>
      </c>
      <c r="D1646" s="17" t="str">
        <f t="shared" si="178"/>
        <v>10X10</v>
      </c>
      <c r="E1646" s="18" t="s">
        <v>5</v>
      </c>
      <c r="F1646" s="19">
        <v>20.399999999999999</v>
      </c>
      <c r="G1646" s="19">
        <f t="shared" si="177"/>
        <v>8.67</v>
      </c>
      <c r="H1646" s="1">
        <f t="shared" si="179"/>
        <v>20.399999999999999</v>
      </c>
      <c r="I1646" s="21">
        <v>12</v>
      </c>
    </row>
    <row r="1647" spans="1:9" ht="14" x14ac:dyDescent="0.15">
      <c r="A1647" s="14" t="s">
        <v>576</v>
      </c>
      <c r="B1647" s="15">
        <v>1</v>
      </c>
      <c r="C1647" s="16" t="s">
        <v>3559</v>
      </c>
      <c r="D1647" s="17" t="str">
        <f t="shared" si="178"/>
        <v>17x20</v>
      </c>
      <c r="E1647" s="18" t="s">
        <v>5</v>
      </c>
      <c r="F1647" s="19">
        <v>58.85</v>
      </c>
      <c r="G1647" s="19">
        <f t="shared" si="177"/>
        <v>25.01125</v>
      </c>
      <c r="H1647" s="1">
        <f t="shared" si="179"/>
        <v>58.85</v>
      </c>
      <c r="I1647" s="21">
        <v>44</v>
      </c>
    </row>
    <row r="1648" spans="1:9" ht="14" x14ac:dyDescent="0.15">
      <c r="A1648" s="14" t="s">
        <v>577</v>
      </c>
      <c r="B1648" s="15">
        <v>1</v>
      </c>
      <c r="C1648" s="16" t="s">
        <v>6973</v>
      </c>
      <c r="D1648" s="17" t="str">
        <f t="shared" si="178"/>
        <v>10X10</v>
      </c>
      <c r="E1648" s="18" t="s">
        <v>5</v>
      </c>
      <c r="F1648" s="19">
        <v>23.2</v>
      </c>
      <c r="G1648" s="19">
        <f t="shared" si="177"/>
        <v>9.86</v>
      </c>
      <c r="H1648" s="1">
        <f t="shared" si="179"/>
        <v>23.2</v>
      </c>
      <c r="I1648" s="21">
        <v>12</v>
      </c>
    </row>
    <row r="1649" spans="1:9" ht="14" x14ac:dyDescent="0.15">
      <c r="A1649" s="14" t="s">
        <v>578</v>
      </c>
      <c r="B1649" s="15">
        <v>1</v>
      </c>
      <c r="C1649" s="16" t="s">
        <v>3560</v>
      </c>
      <c r="D1649" s="17" t="str">
        <f t="shared" si="178"/>
        <v>17x20</v>
      </c>
      <c r="E1649" s="18" t="s">
        <v>5</v>
      </c>
      <c r="F1649" s="19">
        <v>67.150000000000006</v>
      </c>
      <c r="G1649" s="19">
        <f t="shared" si="177"/>
        <v>28.53875</v>
      </c>
      <c r="H1649" s="1">
        <f t="shared" si="179"/>
        <v>67.150000000000006</v>
      </c>
      <c r="I1649" s="21">
        <v>44</v>
      </c>
    </row>
    <row r="1650" spans="1:9" ht="14" x14ac:dyDescent="0.15">
      <c r="A1650" s="14" t="s">
        <v>1558</v>
      </c>
      <c r="B1650" s="15">
        <v>1</v>
      </c>
      <c r="C1650" s="16" t="s">
        <v>3974</v>
      </c>
      <c r="D1650" s="17" t="str">
        <f t="shared" si="178"/>
        <v>Tube</v>
      </c>
      <c r="E1650" s="18" t="s">
        <v>5700</v>
      </c>
      <c r="F1650" s="19">
        <v>31.05</v>
      </c>
      <c r="G1650" s="19">
        <f t="shared" si="177"/>
        <v>13.196249999999999</v>
      </c>
      <c r="H1650" s="1">
        <f t="shared" si="179"/>
        <v>31.05</v>
      </c>
      <c r="I1650" s="21">
        <v>4</v>
      </c>
    </row>
    <row r="1651" spans="1:9" ht="14" x14ac:dyDescent="0.15">
      <c r="A1651" s="14" t="s">
        <v>1559</v>
      </c>
      <c r="B1651" s="15">
        <v>1</v>
      </c>
      <c r="C1651" s="16" t="s">
        <v>3975</v>
      </c>
      <c r="D1651" s="17" t="str">
        <f t="shared" si="178"/>
        <v>Tube</v>
      </c>
      <c r="E1651" s="18" t="s">
        <v>5700</v>
      </c>
      <c r="F1651" s="19">
        <v>31.05</v>
      </c>
      <c r="G1651" s="19">
        <f t="shared" si="177"/>
        <v>13.196249999999999</v>
      </c>
      <c r="H1651" s="1">
        <f t="shared" si="179"/>
        <v>31.05</v>
      </c>
      <c r="I1651" s="21">
        <v>4</v>
      </c>
    </row>
    <row r="1652" spans="1:9" ht="14" x14ac:dyDescent="0.15">
      <c r="A1652" s="14" t="s">
        <v>1692</v>
      </c>
      <c r="B1652" s="15">
        <v>1</v>
      </c>
      <c r="C1652" s="16" t="s">
        <v>6841</v>
      </c>
      <c r="D1652" s="17" t="str">
        <f t="shared" si="178"/>
        <v>1lb</v>
      </c>
      <c r="E1652" s="18" t="s">
        <v>5703</v>
      </c>
      <c r="F1652" s="19">
        <v>43.35</v>
      </c>
      <c r="G1652" s="19">
        <f t="shared" si="177"/>
        <v>18.423750000000002</v>
      </c>
      <c r="H1652" s="1">
        <f t="shared" si="179"/>
        <v>43.35</v>
      </c>
      <c r="I1652" s="21">
        <v>18</v>
      </c>
    </row>
    <row r="1653" spans="1:9" ht="14" x14ac:dyDescent="0.15">
      <c r="A1653" s="14" t="s">
        <v>2582</v>
      </c>
      <c r="B1653" s="15">
        <v>1</v>
      </c>
      <c r="C1653" s="16" t="s">
        <v>4940</v>
      </c>
      <c r="D1653" s="17" t="str">
        <f t="shared" si="178"/>
        <v>5oz</v>
      </c>
      <c r="E1653" s="18" t="s">
        <v>5</v>
      </c>
      <c r="F1653" s="43">
        <v>8.6999999999999993</v>
      </c>
      <c r="G1653" s="19">
        <f t="shared" ref="G1653:G1672" si="180">F1653*0.425</f>
        <v>3.6974999999999998</v>
      </c>
      <c r="H1653" s="1">
        <f t="shared" si="179"/>
        <v>8.6999999999999993</v>
      </c>
      <c r="I1653" s="21">
        <v>6</v>
      </c>
    </row>
    <row r="1654" spans="1:9" ht="14" x14ac:dyDescent="0.15">
      <c r="A1654" s="14" t="s">
        <v>2586</v>
      </c>
      <c r="B1654" s="15">
        <v>1</v>
      </c>
      <c r="C1654" s="16" t="s">
        <v>4944</v>
      </c>
      <c r="D1654" s="17" t="str">
        <f t="shared" si="178"/>
        <v>1lb</v>
      </c>
      <c r="E1654" s="18" t="s">
        <v>5</v>
      </c>
      <c r="F1654" s="19">
        <v>21.5</v>
      </c>
      <c r="G1654" s="19">
        <f t="shared" si="180"/>
        <v>9.1374999999999993</v>
      </c>
      <c r="H1654" s="1">
        <f t="shared" si="179"/>
        <v>21.5</v>
      </c>
      <c r="I1654" s="21">
        <v>18</v>
      </c>
    </row>
    <row r="1655" spans="1:9" ht="14" x14ac:dyDescent="0.15">
      <c r="A1655" s="14" t="s">
        <v>2590</v>
      </c>
      <c r="B1655" s="15">
        <v>1</v>
      </c>
      <c r="C1655" s="16" t="s">
        <v>4948</v>
      </c>
      <c r="D1655" s="17" t="str">
        <f t="shared" si="178"/>
        <v>5lb</v>
      </c>
      <c r="E1655" s="18" t="s">
        <v>5</v>
      </c>
      <c r="F1655" s="19">
        <v>78.5</v>
      </c>
      <c r="G1655" s="19">
        <f t="shared" si="180"/>
        <v>33.362499999999997</v>
      </c>
      <c r="H1655" s="1">
        <f t="shared" si="179"/>
        <v>78.5</v>
      </c>
      <c r="I1655" s="21">
        <v>84</v>
      </c>
    </row>
    <row r="1656" spans="1:9" ht="14" x14ac:dyDescent="0.15">
      <c r="A1656" s="14" t="s">
        <v>2583</v>
      </c>
      <c r="B1656" s="15">
        <v>1</v>
      </c>
      <c r="C1656" s="16" t="s">
        <v>4941</v>
      </c>
      <c r="D1656" s="17" t="str">
        <f t="shared" si="178"/>
        <v>5oz</v>
      </c>
      <c r="E1656" s="18" t="s">
        <v>5</v>
      </c>
      <c r="F1656" s="43">
        <v>8.6999999999999993</v>
      </c>
      <c r="G1656" s="19">
        <f t="shared" si="180"/>
        <v>3.6974999999999998</v>
      </c>
      <c r="H1656" s="1">
        <f t="shared" si="179"/>
        <v>8.6999999999999993</v>
      </c>
      <c r="I1656" s="21">
        <v>6</v>
      </c>
    </row>
    <row r="1657" spans="1:9" ht="14" x14ac:dyDescent="0.15">
      <c r="A1657" s="14" t="s">
        <v>2587</v>
      </c>
      <c r="B1657" s="15">
        <v>1</v>
      </c>
      <c r="C1657" s="16" t="s">
        <v>4945</v>
      </c>
      <c r="D1657" s="17" t="str">
        <f t="shared" si="178"/>
        <v>1lb</v>
      </c>
      <c r="E1657" s="18" t="s">
        <v>5</v>
      </c>
      <c r="F1657" s="19">
        <v>21.5</v>
      </c>
      <c r="G1657" s="19">
        <f t="shared" si="180"/>
        <v>9.1374999999999993</v>
      </c>
      <c r="H1657" s="1">
        <f t="shared" si="179"/>
        <v>21.5</v>
      </c>
      <c r="I1657" s="21">
        <v>18</v>
      </c>
    </row>
    <row r="1658" spans="1:9" ht="14" x14ac:dyDescent="0.15">
      <c r="A1658" s="14" t="s">
        <v>2591</v>
      </c>
      <c r="B1658" s="15">
        <v>1</v>
      </c>
      <c r="C1658" s="16" t="s">
        <v>4949</v>
      </c>
      <c r="D1658" s="17" t="str">
        <f t="shared" si="178"/>
        <v>5lb</v>
      </c>
      <c r="E1658" s="18" t="s">
        <v>5</v>
      </c>
      <c r="F1658" s="19">
        <v>78.5</v>
      </c>
      <c r="G1658" s="19">
        <f t="shared" si="180"/>
        <v>33.362499999999997</v>
      </c>
      <c r="H1658" s="1">
        <f t="shared" si="179"/>
        <v>78.5</v>
      </c>
      <c r="I1658" s="21">
        <v>84</v>
      </c>
    </row>
    <row r="1659" spans="1:9" ht="14" x14ac:dyDescent="0.15">
      <c r="A1659" s="14" t="s">
        <v>2584</v>
      </c>
      <c r="B1659" s="15">
        <v>1</v>
      </c>
      <c r="C1659" s="16" t="s">
        <v>4942</v>
      </c>
      <c r="D1659" s="17" t="str">
        <f t="shared" si="178"/>
        <v>5oz</v>
      </c>
      <c r="E1659" s="18" t="s">
        <v>5</v>
      </c>
      <c r="F1659" s="43">
        <v>8.6999999999999993</v>
      </c>
      <c r="G1659" s="19">
        <f t="shared" si="180"/>
        <v>3.6974999999999998</v>
      </c>
      <c r="H1659" s="1">
        <f t="shared" si="179"/>
        <v>8.6999999999999993</v>
      </c>
      <c r="I1659" s="21">
        <v>6</v>
      </c>
    </row>
    <row r="1660" spans="1:9" ht="14" x14ac:dyDescent="0.15">
      <c r="A1660" s="14" t="s">
        <v>2588</v>
      </c>
      <c r="B1660" s="15">
        <v>1</v>
      </c>
      <c r="C1660" s="16" t="s">
        <v>4946</v>
      </c>
      <c r="D1660" s="17" t="str">
        <f t="shared" si="178"/>
        <v>1lb</v>
      </c>
      <c r="E1660" s="18" t="s">
        <v>5</v>
      </c>
      <c r="F1660" s="19">
        <v>21.5</v>
      </c>
      <c r="G1660" s="19">
        <f t="shared" si="180"/>
        <v>9.1374999999999993</v>
      </c>
      <c r="H1660" s="1">
        <f t="shared" si="179"/>
        <v>21.5</v>
      </c>
      <c r="I1660" s="21">
        <v>18</v>
      </c>
    </row>
    <row r="1661" spans="1:9" ht="14" x14ac:dyDescent="0.15">
      <c r="A1661" s="14" t="s">
        <v>2592</v>
      </c>
      <c r="B1661" s="15">
        <v>1</v>
      </c>
      <c r="C1661" s="16" t="s">
        <v>4950</v>
      </c>
      <c r="D1661" s="17" t="str">
        <f t="shared" si="178"/>
        <v>5lb</v>
      </c>
      <c r="E1661" s="18" t="s">
        <v>5</v>
      </c>
      <c r="F1661" s="19">
        <v>78.5</v>
      </c>
      <c r="G1661" s="19">
        <f t="shared" si="180"/>
        <v>33.362499999999997</v>
      </c>
      <c r="H1661" s="1">
        <f t="shared" si="179"/>
        <v>78.5</v>
      </c>
      <c r="I1661" s="21">
        <v>84</v>
      </c>
    </row>
    <row r="1662" spans="1:9" ht="14" x14ac:dyDescent="0.15">
      <c r="A1662" s="14" t="s">
        <v>2585</v>
      </c>
      <c r="B1662" s="15">
        <v>1</v>
      </c>
      <c r="C1662" s="16" t="s">
        <v>4943</v>
      </c>
      <c r="D1662" s="17" t="str">
        <f t="shared" si="178"/>
        <v>5oz</v>
      </c>
      <c r="E1662" s="18" t="s">
        <v>5</v>
      </c>
      <c r="F1662" s="43">
        <v>10.35</v>
      </c>
      <c r="G1662" s="19">
        <f t="shared" si="180"/>
        <v>4.3987499999999997</v>
      </c>
      <c r="H1662" s="1">
        <f t="shared" si="179"/>
        <v>10.35</v>
      </c>
      <c r="I1662" s="21">
        <v>6</v>
      </c>
    </row>
    <row r="1663" spans="1:9" ht="14" x14ac:dyDescent="0.15">
      <c r="A1663" s="14" t="s">
        <v>2589</v>
      </c>
      <c r="B1663" s="15">
        <v>1</v>
      </c>
      <c r="C1663" s="16" t="s">
        <v>4947</v>
      </c>
      <c r="D1663" s="17" t="str">
        <f t="shared" si="178"/>
        <v>1lb</v>
      </c>
      <c r="E1663" s="18" t="s">
        <v>5</v>
      </c>
      <c r="F1663" s="19">
        <v>26.8</v>
      </c>
      <c r="G1663" s="19">
        <f t="shared" si="180"/>
        <v>11.39</v>
      </c>
      <c r="H1663" s="1">
        <f t="shared" si="179"/>
        <v>26.8</v>
      </c>
      <c r="I1663" s="21">
        <v>18</v>
      </c>
    </row>
    <row r="1664" spans="1:9" ht="14" x14ac:dyDescent="0.15">
      <c r="A1664" s="14" t="s">
        <v>2593</v>
      </c>
      <c r="B1664" s="15">
        <v>1</v>
      </c>
      <c r="C1664" s="16" t="s">
        <v>4951</v>
      </c>
      <c r="D1664" s="17" t="str">
        <f t="shared" si="178"/>
        <v>5lb</v>
      </c>
      <c r="E1664" s="18" t="s">
        <v>5</v>
      </c>
      <c r="F1664" s="19">
        <v>104.8</v>
      </c>
      <c r="G1664" s="19">
        <f t="shared" si="180"/>
        <v>44.54</v>
      </c>
      <c r="H1664" s="1">
        <f t="shared" si="179"/>
        <v>104.8</v>
      </c>
      <c r="I1664" s="21">
        <v>84</v>
      </c>
    </row>
    <row r="1665" spans="1:9" ht="14" x14ac:dyDescent="0.15">
      <c r="A1665" s="14" t="s">
        <v>579</v>
      </c>
      <c r="B1665" s="15">
        <v>1</v>
      </c>
      <c r="C1665" s="16" t="s">
        <v>6974</v>
      </c>
      <c r="D1665" s="17" t="str">
        <f t="shared" si="178"/>
        <v>10X10</v>
      </c>
      <c r="E1665" s="18" t="s">
        <v>5</v>
      </c>
      <c r="F1665" s="19">
        <v>17.05</v>
      </c>
      <c r="G1665" s="19">
        <f t="shared" si="180"/>
        <v>7.2462499999999999</v>
      </c>
      <c r="H1665" s="1">
        <f t="shared" si="179"/>
        <v>17.05</v>
      </c>
      <c r="I1665" s="21">
        <v>18</v>
      </c>
    </row>
    <row r="1666" spans="1:9" ht="14" x14ac:dyDescent="0.15">
      <c r="A1666" s="14" t="s">
        <v>580</v>
      </c>
      <c r="B1666" s="15">
        <v>1</v>
      </c>
      <c r="C1666" s="16" t="s">
        <v>3561</v>
      </c>
      <c r="D1666" s="17" t="str">
        <f t="shared" si="178"/>
        <v>FULL</v>
      </c>
      <c r="E1666" s="18" t="s">
        <v>5</v>
      </c>
      <c r="F1666" s="19">
        <v>98.5</v>
      </c>
      <c r="G1666" s="19">
        <f t="shared" si="180"/>
        <v>41.862499999999997</v>
      </c>
      <c r="H1666" s="1">
        <f t="shared" si="179"/>
        <v>98.5</v>
      </c>
      <c r="I1666" s="26">
        <v>128</v>
      </c>
    </row>
    <row r="1667" spans="1:9" ht="14" x14ac:dyDescent="0.15">
      <c r="A1667" s="14" t="s">
        <v>581</v>
      </c>
      <c r="B1667" s="15">
        <v>1</v>
      </c>
      <c r="C1667" s="16" t="s">
        <v>3561</v>
      </c>
      <c r="D1667" s="17" t="str">
        <f t="shared" si="178"/>
        <v>17x20</v>
      </c>
      <c r="E1667" s="18" t="s">
        <v>5</v>
      </c>
      <c r="F1667" s="19">
        <v>50.65</v>
      </c>
      <c r="G1667" s="19">
        <f t="shared" si="180"/>
        <v>21.526249999999997</v>
      </c>
      <c r="H1667" s="1">
        <f t="shared" si="179"/>
        <v>50.65</v>
      </c>
      <c r="I1667" s="21">
        <v>64</v>
      </c>
    </row>
    <row r="1668" spans="1:9" ht="14" x14ac:dyDescent="0.15">
      <c r="A1668" s="14" t="s">
        <v>582</v>
      </c>
      <c r="B1668" s="15">
        <v>1</v>
      </c>
      <c r="C1668" s="16" t="s">
        <v>6975</v>
      </c>
      <c r="D1668" s="17" t="str">
        <f t="shared" si="178"/>
        <v>10X10</v>
      </c>
      <c r="E1668" s="18" t="s">
        <v>5</v>
      </c>
      <c r="F1668" s="19">
        <v>21.55</v>
      </c>
      <c r="G1668" s="19">
        <f t="shared" si="180"/>
        <v>9.1587499999999995</v>
      </c>
      <c r="H1668" s="1">
        <f t="shared" si="179"/>
        <v>21.55</v>
      </c>
      <c r="I1668" s="21">
        <v>18</v>
      </c>
    </row>
    <row r="1669" spans="1:9" ht="14" x14ac:dyDescent="0.15">
      <c r="A1669" s="14" t="s">
        <v>583</v>
      </c>
      <c r="B1669" s="15">
        <v>1</v>
      </c>
      <c r="C1669" s="16" t="s">
        <v>3562</v>
      </c>
      <c r="D1669" s="17" t="str">
        <f t="shared" si="178"/>
        <v>FULL</v>
      </c>
      <c r="E1669" s="18" t="s">
        <v>5</v>
      </c>
      <c r="F1669" s="19">
        <v>124.45</v>
      </c>
      <c r="G1669" s="19">
        <f t="shared" si="180"/>
        <v>52.891249999999999</v>
      </c>
      <c r="H1669" s="1">
        <f t="shared" si="179"/>
        <v>124.45</v>
      </c>
      <c r="I1669" s="26">
        <v>128</v>
      </c>
    </row>
    <row r="1670" spans="1:9" ht="14" x14ac:dyDescent="0.15">
      <c r="A1670" s="14" t="s">
        <v>584</v>
      </c>
      <c r="B1670" s="15">
        <v>1</v>
      </c>
      <c r="C1670" s="16" t="s">
        <v>3562</v>
      </c>
      <c r="D1670" s="17" t="str">
        <f t="shared" si="178"/>
        <v>17x20</v>
      </c>
      <c r="E1670" s="18" t="s">
        <v>5</v>
      </c>
      <c r="F1670" s="19">
        <v>64</v>
      </c>
      <c r="G1670" s="19">
        <f t="shared" si="180"/>
        <v>27.2</v>
      </c>
      <c r="H1670" s="1">
        <f t="shared" si="179"/>
        <v>64</v>
      </c>
      <c r="I1670" s="21">
        <v>64</v>
      </c>
    </row>
    <row r="1671" spans="1:9" ht="14" x14ac:dyDescent="0.15">
      <c r="A1671" s="14" t="s">
        <v>585</v>
      </c>
      <c r="B1671" s="15">
        <v>1</v>
      </c>
      <c r="C1671" s="16" t="s">
        <v>6976</v>
      </c>
      <c r="D1671" s="17" t="str">
        <f t="shared" si="178"/>
        <v>10X10</v>
      </c>
      <c r="E1671" s="18" t="s">
        <v>5</v>
      </c>
      <c r="F1671" s="19">
        <v>20.399999999999999</v>
      </c>
      <c r="G1671" s="19">
        <f t="shared" si="180"/>
        <v>8.67</v>
      </c>
      <c r="H1671" s="1">
        <f t="shared" si="179"/>
        <v>20.399999999999999</v>
      </c>
      <c r="I1671" s="21">
        <v>12</v>
      </c>
    </row>
    <row r="1672" spans="1:9" ht="14" x14ac:dyDescent="0.15">
      <c r="A1672" s="14" t="s">
        <v>586</v>
      </c>
      <c r="B1672" s="15">
        <v>1</v>
      </c>
      <c r="C1672" s="16" t="s">
        <v>3563</v>
      </c>
      <c r="D1672" s="17" t="str">
        <f t="shared" si="178"/>
        <v>17x20</v>
      </c>
      <c r="E1672" s="18" t="s">
        <v>5</v>
      </c>
      <c r="F1672" s="19">
        <v>58.85</v>
      </c>
      <c r="G1672" s="19">
        <f t="shared" si="180"/>
        <v>25.01125</v>
      </c>
      <c r="H1672" s="1">
        <f t="shared" si="179"/>
        <v>58.85</v>
      </c>
      <c r="I1672" s="21">
        <v>44</v>
      </c>
    </row>
    <row r="1673" spans="1:9" x14ac:dyDescent="0.15">
      <c r="A1673" s="51" t="s">
        <v>6667</v>
      </c>
      <c r="B1673" s="33">
        <v>1</v>
      </c>
      <c r="C1673" s="20" t="s">
        <v>6668</v>
      </c>
      <c r="D1673" s="116" t="s">
        <v>6650</v>
      </c>
      <c r="F1673" s="60">
        <v>3</v>
      </c>
      <c r="G1673" s="60">
        <v>3</v>
      </c>
      <c r="H1673" s="60">
        <f>F1673</f>
        <v>3</v>
      </c>
      <c r="I1673" s="57">
        <v>3</v>
      </c>
    </row>
    <row r="1674" spans="1:9" ht="14" x14ac:dyDescent="0.15">
      <c r="A1674" s="14" t="s">
        <v>587</v>
      </c>
      <c r="B1674" s="15">
        <v>1</v>
      </c>
      <c r="C1674" s="16" t="s">
        <v>6977</v>
      </c>
      <c r="D1674" s="17" t="str">
        <f>VLOOKUP(RIGHT(A1674,4),N:O,2,0)</f>
        <v>10X10</v>
      </c>
      <c r="E1674" s="18" t="s">
        <v>5</v>
      </c>
      <c r="F1674" s="19">
        <v>23.2</v>
      </c>
      <c r="G1674" s="19">
        <f t="shared" ref="G1674:G1698" si="181">F1674*0.425</f>
        <v>9.86</v>
      </c>
      <c r="H1674" s="1">
        <f>B1674*F1674</f>
        <v>23.2</v>
      </c>
      <c r="I1674" s="21">
        <v>12</v>
      </c>
    </row>
    <row r="1675" spans="1:9" ht="14" x14ac:dyDescent="0.15">
      <c r="A1675" s="14" t="s">
        <v>588</v>
      </c>
      <c r="B1675" s="15">
        <v>1</v>
      </c>
      <c r="C1675" s="16" t="s">
        <v>3564</v>
      </c>
      <c r="D1675" s="17" t="str">
        <f>VLOOKUP(RIGHT(A1675,4),N:O,2,0)</f>
        <v>17x20</v>
      </c>
      <c r="E1675" s="18" t="s">
        <v>5</v>
      </c>
      <c r="F1675" s="19">
        <v>67.150000000000006</v>
      </c>
      <c r="G1675" s="19">
        <f t="shared" si="181"/>
        <v>28.53875</v>
      </c>
      <c r="H1675" s="1">
        <f>B1675*F1675</f>
        <v>67.150000000000006</v>
      </c>
      <c r="I1675" s="21">
        <v>44</v>
      </c>
    </row>
    <row r="1676" spans="1:9" ht="14" x14ac:dyDescent="0.15">
      <c r="A1676" s="14" t="s">
        <v>1560</v>
      </c>
      <c r="B1676" s="15">
        <v>1</v>
      </c>
      <c r="C1676" s="16" t="s">
        <v>3976</v>
      </c>
      <c r="D1676" s="17" t="str">
        <f>VLOOKUP(RIGHT(A1676,4),N:O,2,0)</f>
        <v>Tube</v>
      </c>
      <c r="E1676" s="18" t="s">
        <v>5700</v>
      </c>
      <c r="F1676" s="19">
        <v>31.05</v>
      </c>
      <c r="G1676" s="19">
        <f t="shared" si="181"/>
        <v>13.196249999999999</v>
      </c>
      <c r="H1676" s="1">
        <f>B1676*F1676</f>
        <v>31.05</v>
      </c>
      <c r="I1676" s="21">
        <v>4</v>
      </c>
    </row>
    <row r="1677" spans="1:9" ht="14" x14ac:dyDescent="0.15">
      <c r="A1677" s="14" t="s">
        <v>1561</v>
      </c>
      <c r="B1677" s="15">
        <v>1</v>
      </c>
      <c r="C1677" s="16" t="s">
        <v>3977</v>
      </c>
      <c r="D1677" s="17" t="str">
        <f>VLOOKUP(RIGHT(A1677,4),N:O,2,0)</f>
        <v>Tube</v>
      </c>
      <c r="E1677" s="18" t="s">
        <v>5700</v>
      </c>
      <c r="F1677" s="19">
        <v>31.05</v>
      </c>
      <c r="G1677" s="19">
        <f t="shared" si="181"/>
        <v>13.196249999999999</v>
      </c>
      <c r="H1677" s="1">
        <f>B1677*F1677</f>
        <v>31.05</v>
      </c>
      <c r="I1677" s="21">
        <v>4</v>
      </c>
    </row>
    <row r="1678" spans="1:9" x14ac:dyDescent="0.15">
      <c r="A1678" s="51" t="s">
        <v>6515</v>
      </c>
      <c r="B1678" s="33">
        <v>1</v>
      </c>
      <c r="C1678" s="20" t="s">
        <v>6516</v>
      </c>
      <c r="D1678" s="116" t="s">
        <v>6196</v>
      </c>
      <c r="F1678" s="60">
        <v>31.05</v>
      </c>
      <c r="G1678" s="19">
        <f t="shared" si="181"/>
        <v>13.196249999999999</v>
      </c>
      <c r="H1678" s="60">
        <f>F1678</f>
        <v>31.05</v>
      </c>
      <c r="I1678" s="57">
        <v>4</v>
      </c>
    </row>
    <row r="1679" spans="1:9" ht="14" x14ac:dyDescent="0.15">
      <c r="A1679" s="14" t="s">
        <v>1693</v>
      </c>
      <c r="B1679" s="15">
        <v>1</v>
      </c>
      <c r="C1679" s="16" t="s">
        <v>6842</v>
      </c>
      <c r="D1679" s="17" t="str">
        <f>VLOOKUP(RIGHT(A1679,4),N:O,2,0)</f>
        <v>1lb</v>
      </c>
      <c r="E1679" s="18" t="s">
        <v>5705</v>
      </c>
      <c r="F1679" s="19">
        <v>32.950000000000003</v>
      </c>
      <c r="G1679" s="19">
        <f t="shared" si="181"/>
        <v>14.00375</v>
      </c>
      <c r="H1679" s="1">
        <f>B1679*F1679</f>
        <v>32.950000000000003</v>
      </c>
      <c r="I1679" s="21">
        <v>18</v>
      </c>
    </row>
    <row r="1680" spans="1:9" x14ac:dyDescent="0.15">
      <c r="A1680" s="51" t="s">
        <v>6517</v>
      </c>
      <c r="B1680" s="33">
        <v>1</v>
      </c>
      <c r="C1680" s="20" t="s">
        <v>6518</v>
      </c>
      <c r="D1680" s="116" t="s">
        <v>6196</v>
      </c>
      <c r="F1680" s="60">
        <v>31.05</v>
      </c>
      <c r="G1680" s="19">
        <f t="shared" si="181"/>
        <v>13.196249999999999</v>
      </c>
      <c r="H1680" s="60">
        <f>F1680</f>
        <v>31.05</v>
      </c>
      <c r="I1680" s="57">
        <v>4</v>
      </c>
    </row>
    <row r="1681" spans="1:9" ht="14" x14ac:dyDescent="0.15">
      <c r="A1681" s="14" t="s">
        <v>2594</v>
      </c>
      <c r="B1681" s="15">
        <v>1</v>
      </c>
      <c r="C1681" s="16" t="s">
        <v>4952</v>
      </c>
      <c r="D1681" s="17" t="str">
        <f t="shared" ref="D1681:D1698" si="182">VLOOKUP(RIGHT(A1681,4),N:O,2,0)</f>
        <v>5oz</v>
      </c>
      <c r="E1681" s="18" t="s">
        <v>5</v>
      </c>
      <c r="F1681" s="43">
        <v>8.6999999999999993</v>
      </c>
      <c r="G1681" s="19">
        <f t="shared" si="181"/>
        <v>3.6974999999999998</v>
      </c>
      <c r="H1681" s="1">
        <f t="shared" ref="H1681:H1698" si="183">B1681*F1681</f>
        <v>8.6999999999999993</v>
      </c>
      <c r="I1681" s="21">
        <v>6</v>
      </c>
    </row>
    <row r="1682" spans="1:9" ht="14" x14ac:dyDescent="0.15">
      <c r="A1682" s="14" t="s">
        <v>2598</v>
      </c>
      <c r="B1682" s="15">
        <v>1</v>
      </c>
      <c r="C1682" s="16" t="s">
        <v>4956</v>
      </c>
      <c r="D1682" s="17" t="str">
        <f t="shared" si="182"/>
        <v>1lb</v>
      </c>
      <c r="E1682" s="18" t="s">
        <v>5</v>
      </c>
      <c r="F1682" s="19">
        <v>21.5</v>
      </c>
      <c r="G1682" s="19">
        <f t="shared" si="181"/>
        <v>9.1374999999999993</v>
      </c>
      <c r="H1682" s="1">
        <f t="shared" si="183"/>
        <v>21.5</v>
      </c>
      <c r="I1682" s="21">
        <v>18</v>
      </c>
    </row>
    <row r="1683" spans="1:9" ht="14" x14ac:dyDescent="0.15">
      <c r="A1683" s="14" t="s">
        <v>2602</v>
      </c>
      <c r="B1683" s="15">
        <v>1</v>
      </c>
      <c r="C1683" s="16" t="s">
        <v>4960</v>
      </c>
      <c r="D1683" s="17" t="str">
        <f t="shared" si="182"/>
        <v>5lb</v>
      </c>
      <c r="E1683" s="18" t="s">
        <v>5</v>
      </c>
      <c r="F1683" s="19">
        <v>78.5</v>
      </c>
      <c r="G1683" s="19">
        <f t="shared" si="181"/>
        <v>33.362499999999997</v>
      </c>
      <c r="H1683" s="1">
        <f t="shared" si="183"/>
        <v>78.5</v>
      </c>
      <c r="I1683" s="21">
        <v>84</v>
      </c>
    </row>
    <row r="1684" spans="1:9" ht="14" x14ac:dyDescent="0.15">
      <c r="A1684" s="14" t="s">
        <v>2595</v>
      </c>
      <c r="B1684" s="15">
        <v>1</v>
      </c>
      <c r="C1684" s="16" t="s">
        <v>4953</v>
      </c>
      <c r="D1684" s="17" t="str">
        <f t="shared" si="182"/>
        <v>5oz</v>
      </c>
      <c r="E1684" s="18" t="s">
        <v>5</v>
      </c>
      <c r="F1684" s="43">
        <v>8.6999999999999993</v>
      </c>
      <c r="G1684" s="19">
        <f t="shared" si="181"/>
        <v>3.6974999999999998</v>
      </c>
      <c r="H1684" s="1">
        <f t="shared" si="183"/>
        <v>8.6999999999999993</v>
      </c>
      <c r="I1684" s="21">
        <v>6</v>
      </c>
    </row>
    <row r="1685" spans="1:9" ht="14" x14ac:dyDescent="0.15">
      <c r="A1685" s="14" t="s">
        <v>2599</v>
      </c>
      <c r="B1685" s="15">
        <v>1</v>
      </c>
      <c r="C1685" s="16" t="s">
        <v>4957</v>
      </c>
      <c r="D1685" s="17" t="str">
        <f t="shared" si="182"/>
        <v>1lb</v>
      </c>
      <c r="E1685" s="18" t="s">
        <v>5</v>
      </c>
      <c r="F1685" s="19">
        <v>21.5</v>
      </c>
      <c r="G1685" s="19">
        <f t="shared" si="181"/>
        <v>9.1374999999999993</v>
      </c>
      <c r="H1685" s="1">
        <f t="shared" si="183"/>
        <v>21.5</v>
      </c>
      <c r="I1685" s="21">
        <v>18</v>
      </c>
    </row>
    <row r="1686" spans="1:9" ht="14" x14ac:dyDescent="0.15">
      <c r="A1686" s="14" t="s">
        <v>2603</v>
      </c>
      <c r="B1686" s="15">
        <v>1</v>
      </c>
      <c r="C1686" s="16" t="s">
        <v>4961</v>
      </c>
      <c r="D1686" s="17" t="str">
        <f t="shared" si="182"/>
        <v>5lb</v>
      </c>
      <c r="E1686" s="18" t="s">
        <v>5</v>
      </c>
      <c r="F1686" s="19">
        <v>78.5</v>
      </c>
      <c r="G1686" s="19">
        <f t="shared" si="181"/>
        <v>33.362499999999997</v>
      </c>
      <c r="H1686" s="1">
        <f t="shared" si="183"/>
        <v>78.5</v>
      </c>
      <c r="I1686" s="21">
        <v>84</v>
      </c>
    </row>
    <row r="1687" spans="1:9" ht="14" x14ac:dyDescent="0.15">
      <c r="A1687" s="14" t="s">
        <v>2596</v>
      </c>
      <c r="B1687" s="15">
        <v>1</v>
      </c>
      <c r="C1687" s="16" t="s">
        <v>4954</v>
      </c>
      <c r="D1687" s="17" t="str">
        <f t="shared" si="182"/>
        <v>5oz</v>
      </c>
      <c r="E1687" s="18" t="s">
        <v>5</v>
      </c>
      <c r="F1687" s="43">
        <v>8.6999999999999993</v>
      </c>
      <c r="G1687" s="19">
        <f t="shared" si="181"/>
        <v>3.6974999999999998</v>
      </c>
      <c r="H1687" s="1">
        <f t="shared" si="183"/>
        <v>8.6999999999999993</v>
      </c>
      <c r="I1687" s="21">
        <v>6</v>
      </c>
    </row>
    <row r="1688" spans="1:9" ht="14" x14ac:dyDescent="0.15">
      <c r="A1688" s="14" t="s">
        <v>2600</v>
      </c>
      <c r="B1688" s="15">
        <v>1</v>
      </c>
      <c r="C1688" s="16" t="s">
        <v>4958</v>
      </c>
      <c r="D1688" s="17" t="str">
        <f t="shared" si="182"/>
        <v>1lb</v>
      </c>
      <c r="E1688" s="18" t="s">
        <v>5</v>
      </c>
      <c r="F1688" s="19">
        <v>21.5</v>
      </c>
      <c r="G1688" s="19">
        <f t="shared" si="181"/>
        <v>9.1374999999999993</v>
      </c>
      <c r="H1688" s="1">
        <f t="shared" si="183"/>
        <v>21.5</v>
      </c>
      <c r="I1688" s="21">
        <v>18</v>
      </c>
    </row>
    <row r="1689" spans="1:9" ht="14" x14ac:dyDescent="0.15">
      <c r="A1689" s="14" t="s">
        <v>2604</v>
      </c>
      <c r="B1689" s="15">
        <v>1</v>
      </c>
      <c r="C1689" s="16" t="s">
        <v>4962</v>
      </c>
      <c r="D1689" s="17" t="str">
        <f t="shared" si="182"/>
        <v>5lb</v>
      </c>
      <c r="E1689" s="18" t="s">
        <v>5</v>
      </c>
      <c r="F1689" s="19">
        <v>78.5</v>
      </c>
      <c r="G1689" s="19">
        <f t="shared" si="181"/>
        <v>33.362499999999997</v>
      </c>
      <c r="H1689" s="1">
        <f t="shared" si="183"/>
        <v>78.5</v>
      </c>
      <c r="I1689" s="21">
        <v>84</v>
      </c>
    </row>
    <row r="1690" spans="1:9" ht="14" x14ac:dyDescent="0.15">
      <c r="A1690" s="14" t="s">
        <v>2597</v>
      </c>
      <c r="B1690" s="15">
        <v>1</v>
      </c>
      <c r="C1690" s="16" t="s">
        <v>4955</v>
      </c>
      <c r="D1690" s="17" t="str">
        <f t="shared" si="182"/>
        <v>5oz</v>
      </c>
      <c r="E1690" s="18" t="s">
        <v>5</v>
      </c>
      <c r="F1690" s="43">
        <v>10.35</v>
      </c>
      <c r="G1690" s="19">
        <f t="shared" si="181"/>
        <v>4.3987499999999997</v>
      </c>
      <c r="H1690" s="1">
        <f t="shared" si="183"/>
        <v>10.35</v>
      </c>
      <c r="I1690" s="21">
        <v>6</v>
      </c>
    </row>
    <row r="1691" spans="1:9" ht="14" x14ac:dyDescent="0.15">
      <c r="A1691" s="14" t="s">
        <v>2601</v>
      </c>
      <c r="B1691" s="15">
        <v>1</v>
      </c>
      <c r="C1691" s="16" t="s">
        <v>4959</v>
      </c>
      <c r="D1691" s="17" t="str">
        <f t="shared" si="182"/>
        <v>1lb</v>
      </c>
      <c r="E1691" s="18" t="s">
        <v>5</v>
      </c>
      <c r="F1691" s="19">
        <v>26.8</v>
      </c>
      <c r="G1691" s="19">
        <f t="shared" si="181"/>
        <v>11.39</v>
      </c>
      <c r="H1691" s="1">
        <f t="shared" si="183"/>
        <v>26.8</v>
      </c>
      <c r="I1691" s="21">
        <v>18</v>
      </c>
    </row>
    <row r="1692" spans="1:9" ht="14" x14ac:dyDescent="0.15">
      <c r="A1692" s="14" t="s">
        <v>2605</v>
      </c>
      <c r="B1692" s="15">
        <v>1</v>
      </c>
      <c r="C1692" s="16" t="s">
        <v>4963</v>
      </c>
      <c r="D1692" s="17" t="str">
        <f t="shared" si="182"/>
        <v>5lb</v>
      </c>
      <c r="E1692" s="18" t="s">
        <v>5</v>
      </c>
      <c r="F1692" s="19">
        <v>104.8</v>
      </c>
      <c r="G1692" s="19">
        <f t="shared" si="181"/>
        <v>44.54</v>
      </c>
      <c r="H1692" s="1">
        <f t="shared" si="183"/>
        <v>104.8</v>
      </c>
      <c r="I1692" s="21">
        <v>84</v>
      </c>
    </row>
    <row r="1693" spans="1:9" ht="14" x14ac:dyDescent="0.15">
      <c r="A1693" s="14" t="s">
        <v>589</v>
      </c>
      <c r="B1693" s="15">
        <v>1</v>
      </c>
      <c r="C1693" s="16" t="s">
        <v>6978</v>
      </c>
      <c r="D1693" s="17" t="str">
        <f t="shared" si="182"/>
        <v>10X10</v>
      </c>
      <c r="E1693" s="18" t="s">
        <v>5</v>
      </c>
      <c r="F1693" s="19">
        <v>17.05</v>
      </c>
      <c r="G1693" s="19">
        <f t="shared" si="181"/>
        <v>7.2462499999999999</v>
      </c>
      <c r="H1693" s="1">
        <f t="shared" si="183"/>
        <v>17.05</v>
      </c>
      <c r="I1693" s="21">
        <v>18</v>
      </c>
    </row>
    <row r="1694" spans="1:9" ht="14" x14ac:dyDescent="0.15">
      <c r="A1694" s="14" t="s">
        <v>590</v>
      </c>
      <c r="B1694" s="15">
        <v>1</v>
      </c>
      <c r="C1694" s="16" t="s">
        <v>3395</v>
      </c>
      <c r="D1694" s="17" t="str">
        <f t="shared" si="182"/>
        <v>FULL</v>
      </c>
      <c r="E1694" s="18" t="s">
        <v>5</v>
      </c>
      <c r="F1694" s="19">
        <v>98.5</v>
      </c>
      <c r="G1694" s="19">
        <f t="shared" si="181"/>
        <v>41.862499999999997</v>
      </c>
      <c r="H1694" s="1">
        <f t="shared" si="183"/>
        <v>98.5</v>
      </c>
      <c r="I1694" s="26">
        <v>128</v>
      </c>
    </row>
    <row r="1695" spans="1:9" ht="14" x14ac:dyDescent="0.15">
      <c r="A1695" s="14" t="s">
        <v>591</v>
      </c>
      <c r="B1695" s="15">
        <v>1</v>
      </c>
      <c r="C1695" s="16" t="s">
        <v>3395</v>
      </c>
      <c r="D1695" s="17" t="str">
        <f t="shared" si="182"/>
        <v>17x20</v>
      </c>
      <c r="E1695" s="18" t="s">
        <v>5</v>
      </c>
      <c r="F1695" s="19">
        <v>50.65</v>
      </c>
      <c r="G1695" s="19">
        <f t="shared" si="181"/>
        <v>21.526249999999997</v>
      </c>
      <c r="H1695" s="1">
        <f t="shared" si="183"/>
        <v>50.65</v>
      </c>
      <c r="I1695" s="21">
        <v>64</v>
      </c>
    </row>
    <row r="1696" spans="1:9" ht="14" x14ac:dyDescent="0.15">
      <c r="A1696" s="14" t="s">
        <v>592</v>
      </c>
      <c r="B1696" s="15">
        <v>1</v>
      </c>
      <c r="C1696" s="16" t="s">
        <v>6979</v>
      </c>
      <c r="D1696" s="17" t="str">
        <f t="shared" si="182"/>
        <v>10X10</v>
      </c>
      <c r="E1696" s="18" t="s">
        <v>5</v>
      </c>
      <c r="F1696" s="19">
        <v>21.55</v>
      </c>
      <c r="G1696" s="19">
        <f t="shared" si="181"/>
        <v>9.1587499999999995</v>
      </c>
      <c r="H1696" s="1">
        <f t="shared" si="183"/>
        <v>21.55</v>
      </c>
      <c r="I1696" s="21">
        <v>18</v>
      </c>
    </row>
    <row r="1697" spans="1:9" ht="14" x14ac:dyDescent="0.15">
      <c r="A1697" s="14" t="s">
        <v>593</v>
      </c>
      <c r="B1697" s="15">
        <v>1</v>
      </c>
      <c r="C1697" s="16" t="s">
        <v>3565</v>
      </c>
      <c r="D1697" s="17" t="str">
        <f t="shared" si="182"/>
        <v>FULL</v>
      </c>
      <c r="E1697" s="18" t="s">
        <v>5</v>
      </c>
      <c r="F1697" s="19">
        <v>124.45</v>
      </c>
      <c r="G1697" s="19">
        <f t="shared" si="181"/>
        <v>52.891249999999999</v>
      </c>
      <c r="H1697" s="1">
        <f t="shared" si="183"/>
        <v>124.45</v>
      </c>
      <c r="I1697" s="26">
        <v>128</v>
      </c>
    </row>
    <row r="1698" spans="1:9" ht="14" x14ac:dyDescent="0.15">
      <c r="A1698" s="14" t="s">
        <v>594</v>
      </c>
      <c r="B1698" s="15">
        <v>1</v>
      </c>
      <c r="C1698" s="16" t="s">
        <v>3565</v>
      </c>
      <c r="D1698" s="17" t="str">
        <f t="shared" si="182"/>
        <v>17x20</v>
      </c>
      <c r="E1698" s="18" t="s">
        <v>5</v>
      </c>
      <c r="F1698" s="19">
        <v>64</v>
      </c>
      <c r="G1698" s="19">
        <f t="shared" si="181"/>
        <v>27.2</v>
      </c>
      <c r="H1698" s="1">
        <f t="shared" si="183"/>
        <v>64</v>
      </c>
      <c r="I1698" s="21">
        <v>64</v>
      </c>
    </row>
    <row r="1699" spans="1:9" x14ac:dyDescent="0.15">
      <c r="A1699" s="281" t="s">
        <v>6651</v>
      </c>
      <c r="B1699" s="33">
        <v>1</v>
      </c>
      <c r="C1699" s="20" t="s">
        <v>6653</v>
      </c>
      <c r="D1699" s="116" t="s">
        <v>6650</v>
      </c>
      <c r="F1699" s="60">
        <v>3</v>
      </c>
      <c r="G1699" s="60">
        <v>3</v>
      </c>
      <c r="H1699" s="60">
        <f>F1699</f>
        <v>3</v>
      </c>
      <c r="I1699" s="57">
        <v>3</v>
      </c>
    </row>
    <row r="1700" spans="1:9" ht="14" x14ac:dyDescent="0.15">
      <c r="A1700" s="14" t="s">
        <v>595</v>
      </c>
      <c r="B1700" s="15">
        <v>1</v>
      </c>
      <c r="C1700" s="16" t="s">
        <v>6980</v>
      </c>
      <c r="D1700" s="17" t="str">
        <f t="shared" ref="D1700:D1706" si="184">VLOOKUP(RIGHT(A1700,4),N:O,2,0)</f>
        <v>10X10</v>
      </c>
      <c r="E1700" s="18" t="s">
        <v>5</v>
      </c>
      <c r="F1700" s="19">
        <v>23.2</v>
      </c>
      <c r="G1700" s="19">
        <f>F1700*0.425</f>
        <v>9.86</v>
      </c>
      <c r="H1700" s="1">
        <f t="shared" ref="H1700:H1732" si="185">B1700*F1700</f>
        <v>23.2</v>
      </c>
      <c r="I1700" s="21">
        <v>12</v>
      </c>
    </row>
    <row r="1701" spans="1:9" ht="14" x14ac:dyDescent="0.15">
      <c r="A1701" s="14" t="s">
        <v>596</v>
      </c>
      <c r="B1701" s="15">
        <v>1</v>
      </c>
      <c r="C1701" s="16" t="s">
        <v>3396</v>
      </c>
      <c r="D1701" s="17" t="str">
        <f t="shared" si="184"/>
        <v>17x20</v>
      </c>
      <c r="E1701" s="18" t="s">
        <v>5</v>
      </c>
      <c r="F1701" s="19">
        <v>58.85</v>
      </c>
      <c r="G1701" s="19">
        <f>F1701*0.425</f>
        <v>25.01125</v>
      </c>
      <c r="H1701" s="1">
        <f t="shared" si="185"/>
        <v>58.85</v>
      </c>
      <c r="I1701" s="21">
        <v>44</v>
      </c>
    </row>
    <row r="1702" spans="1:9" ht="14" x14ac:dyDescent="0.15">
      <c r="A1702" s="14" t="s">
        <v>597</v>
      </c>
      <c r="B1702" s="15">
        <v>1</v>
      </c>
      <c r="C1702" s="16" t="s">
        <v>6981</v>
      </c>
      <c r="D1702" s="17" t="str">
        <f t="shared" si="184"/>
        <v>10X10</v>
      </c>
      <c r="E1702" s="18" t="s">
        <v>5</v>
      </c>
      <c r="F1702" s="19">
        <v>23.25</v>
      </c>
      <c r="G1702" s="19">
        <f>F1702*0.4</f>
        <v>9.3000000000000007</v>
      </c>
      <c r="H1702" s="1">
        <f t="shared" si="185"/>
        <v>23.25</v>
      </c>
      <c r="I1702" s="21">
        <v>12</v>
      </c>
    </row>
    <row r="1703" spans="1:9" ht="14" x14ac:dyDescent="0.15">
      <c r="A1703" s="14" t="s">
        <v>598</v>
      </c>
      <c r="B1703" s="15">
        <v>1</v>
      </c>
      <c r="C1703" s="16" t="s">
        <v>3566</v>
      </c>
      <c r="D1703" s="17" t="str">
        <f t="shared" si="184"/>
        <v>17x20</v>
      </c>
      <c r="E1703" s="18" t="s">
        <v>5</v>
      </c>
      <c r="F1703" s="19">
        <v>67.150000000000006</v>
      </c>
      <c r="G1703" s="19">
        <f t="shared" ref="G1703:G1734" si="186">F1703*0.425</f>
        <v>28.53875</v>
      </c>
      <c r="H1703" s="1">
        <f t="shared" si="185"/>
        <v>67.150000000000006</v>
      </c>
      <c r="I1703" s="21">
        <v>44</v>
      </c>
    </row>
    <row r="1704" spans="1:9" ht="14" x14ac:dyDescent="0.15">
      <c r="A1704" s="14" t="s">
        <v>1563</v>
      </c>
      <c r="B1704" s="15">
        <v>1</v>
      </c>
      <c r="C1704" s="16" t="s">
        <v>3979</v>
      </c>
      <c r="D1704" s="17" t="str">
        <f t="shared" si="184"/>
        <v>Tube</v>
      </c>
      <c r="E1704" s="18" t="s">
        <v>5700</v>
      </c>
      <c r="F1704" s="19">
        <v>31.05</v>
      </c>
      <c r="G1704" s="19">
        <f t="shared" si="186"/>
        <v>13.196249999999999</v>
      </c>
      <c r="H1704" s="1">
        <f t="shared" si="185"/>
        <v>31.05</v>
      </c>
      <c r="I1704" s="21">
        <v>4</v>
      </c>
    </row>
    <row r="1705" spans="1:9" ht="14" x14ac:dyDescent="0.15">
      <c r="A1705" s="14" t="s">
        <v>1564</v>
      </c>
      <c r="B1705" s="15">
        <v>1</v>
      </c>
      <c r="C1705" s="16" t="s">
        <v>3980</v>
      </c>
      <c r="D1705" s="17" t="str">
        <f t="shared" si="184"/>
        <v>Tube</v>
      </c>
      <c r="E1705" s="18" t="s">
        <v>5700</v>
      </c>
      <c r="F1705" s="19">
        <v>31.05</v>
      </c>
      <c r="G1705" s="19">
        <f t="shared" si="186"/>
        <v>13.196249999999999</v>
      </c>
      <c r="H1705" s="1">
        <f t="shared" si="185"/>
        <v>31.05</v>
      </c>
      <c r="I1705" s="21">
        <v>4</v>
      </c>
    </row>
    <row r="1706" spans="1:9" ht="14" x14ac:dyDescent="0.15">
      <c r="A1706" s="14" t="s">
        <v>1562</v>
      </c>
      <c r="B1706" s="15">
        <v>1</v>
      </c>
      <c r="C1706" s="16" t="s">
        <v>3978</v>
      </c>
      <c r="D1706" s="17" t="str">
        <f t="shared" si="184"/>
        <v>Tube</v>
      </c>
      <c r="E1706" s="18" t="s">
        <v>5700</v>
      </c>
      <c r="F1706" s="19">
        <v>31.05</v>
      </c>
      <c r="G1706" s="19">
        <f t="shared" si="186"/>
        <v>13.196249999999999</v>
      </c>
      <c r="H1706" s="1">
        <f t="shared" si="185"/>
        <v>31.05</v>
      </c>
      <c r="I1706" s="21">
        <v>4</v>
      </c>
    </row>
    <row r="1707" spans="1:9" ht="14" x14ac:dyDescent="0.15">
      <c r="A1707" s="14" t="s">
        <v>1562</v>
      </c>
      <c r="B1707" s="15">
        <v>1</v>
      </c>
      <c r="C1707" s="16" t="s">
        <v>39</v>
      </c>
      <c r="D1707" s="17" t="s">
        <v>6196</v>
      </c>
      <c r="E1707" s="18" t="s">
        <v>5</v>
      </c>
      <c r="F1707" s="19">
        <v>31.05</v>
      </c>
      <c r="G1707" s="19">
        <f t="shared" si="186"/>
        <v>13.196249999999999</v>
      </c>
      <c r="H1707" s="1">
        <f t="shared" si="185"/>
        <v>31.05</v>
      </c>
      <c r="I1707" s="21">
        <v>5</v>
      </c>
    </row>
    <row r="1708" spans="1:9" ht="14" x14ac:dyDescent="0.15">
      <c r="A1708" s="14" t="s">
        <v>1694</v>
      </c>
      <c r="B1708" s="15">
        <v>1</v>
      </c>
      <c r="C1708" s="16" t="s">
        <v>6843</v>
      </c>
      <c r="D1708" s="17" t="str">
        <f t="shared" ref="D1708:D1732" si="187">VLOOKUP(RIGHT(A1708,4),N:O,2,0)</f>
        <v>1lb</v>
      </c>
      <c r="E1708" s="18" t="s">
        <v>5705</v>
      </c>
      <c r="F1708" s="19">
        <v>32.950000000000003</v>
      </c>
      <c r="G1708" s="19">
        <f t="shared" si="186"/>
        <v>14.00375</v>
      </c>
      <c r="H1708" s="1">
        <f t="shared" si="185"/>
        <v>32.950000000000003</v>
      </c>
      <c r="I1708" s="21">
        <v>18</v>
      </c>
    </row>
    <row r="1709" spans="1:9" ht="14" x14ac:dyDescent="0.15">
      <c r="A1709" s="14" t="s">
        <v>2606</v>
      </c>
      <c r="B1709" s="15">
        <v>1</v>
      </c>
      <c r="C1709" s="16" t="s">
        <v>4964</v>
      </c>
      <c r="D1709" s="17" t="str">
        <f t="shared" si="187"/>
        <v>5oz</v>
      </c>
      <c r="E1709" s="18" t="s">
        <v>5</v>
      </c>
      <c r="F1709" s="43">
        <v>8.6999999999999993</v>
      </c>
      <c r="G1709" s="19">
        <f t="shared" si="186"/>
        <v>3.6974999999999998</v>
      </c>
      <c r="H1709" s="1">
        <f t="shared" si="185"/>
        <v>8.6999999999999993</v>
      </c>
      <c r="I1709" s="21">
        <v>6</v>
      </c>
    </row>
    <row r="1710" spans="1:9" ht="14" x14ac:dyDescent="0.15">
      <c r="A1710" s="14" t="s">
        <v>2610</v>
      </c>
      <c r="B1710" s="15">
        <v>1</v>
      </c>
      <c r="C1710" s="16" t="s">
        <v>4968</v>
      </c>
      <c r="D1710" s="17" t="str">
        <f t="shared" si="187"/>
        <v>1lb</v>
      </c>
      <c r="E1710" s="18" t="s">
        <v>5</v>
      </c>
      <c r="F1710" s="19">
        <v>21.5</v>
      </c>
      <c r="G1710" s="19">
        <f t="shared" si="186"/>
        <v>9.1374999999999993</v>
      </c>
      <c r="H1710" s="1">
        <f t="shared" si="185"/>
        <v>21.5</v>
      </c>
      <c r="I1710" s="21">
        <v>18</v>
      </c>
    </row>
    <row r="1711" spans="1:9" ht="14" x14ac:dyDescent="0.15">
      <c r="A1711" s="14" t="s">
        <v>2614</v>
      </c>
      <c r="B1711" s="15">
        <v>1</v>
      </c>
      <c r="C1711" s="16" t="s">
        <v>4972</v>
      </c>
      <c r="D1711" s="17" t="str">
        <f t="shared" si="187"/>
        <v>5lb</v>
      </c>
      <c r="E1711" s="18" t="s">
        <v>5</v>
      </c>
      <c r="F1711" s="19">
        <v>78.5</v>
      </c>
      <c r="G1711" s="19">
        <f t="shared" si="186"/>
        <v>33.362499999999997</v>
      </c>
      <c r="H1711" s="1">
        <f t="shared" si="185"/>
        <v>78.5</v>
      </c>
      <c r="I1711" s="21">
        <v>84</v>
      </c>
    </row>
    <row r="1712" spans="1:9" ht="14" x14ac:dyDescent="0.15">
      <c r="A1712" s="14" t="s">
        <v>2607</v>
      </c>
      <c r="B1712" s="15">
        <v>1</v>
      </c>
      <c r="C1712" s="16" t="s">
        <v>4965</v>
      </c>
      <c r="D1712" s="17" t="str">
        <f t="shared" si="187"/>
        <v>5oz</v>
      </c>
      <c r="E1712" s="18" t="s">
        <v>5</v>
      </c>
      <c r="F1712" s="43">
        <v>8.6999999999999993</v>
      </c>
      <c r="G1712" s="19">
        <f t="shared" si="186"/>
        <v>3.6974999999999998</v>
      </c>
      <c r="H1712" s="1">
        <f t="shared" si="185"/>
        <v>8.6999999999999993</v>
      </c>
      <c r="I1712" s="21">
        <v>6</v>
      </c>
    </row>
    <row r="1713" spans="1:9" ht="14" x14ac:dyDescent="0.15">
      <c r="A1713" s="14" t="s">
        <v>2611</v>
      </c>
      <c r="B1713" s="15">
        <v>1</v>
      </c>
      <c r="C1713" s="16" t="s">
        <v>4969</v>
      </c>
      <c r="D1713" s="17" t="str">
        <f t="shared" si="187"/>
        <v>1lb</v>
      </c>
      <c r="E1713" s="18" t="s">
        <v>5</v>
      </c>
      <c r="F1713" s="19">
        <v>21.5</v>
      </c>
      <c r="G1713" s="19">
        <f t="shared" si="186"/>
        <v>9.1374999999999993</v>
      </c>
      <c r="H1713" s="1">
        <f t="shared" si="185"/>
        <v>21.5</v>
      </c>
      <c r="I1713" s="21">
        <v>18</v>
      </c>
    </row>
    <row r="1714" spans="1:9" ht="14" x14ac:dyDescent="0.15">
      <c r="A1714" s="14" t="s">
        <v>2615</v>
      </c>
      <c r="B1714" s="15">
        <v>1</v>
      </c>
      <c r="C1714" s="16" t="s">
        <v>4973</v>
      </c>
      <c r="D1714" s="17" t="str">
        <f t="shared" si="187"/>
        <v>5lb</v>
      </c>
      <c r="E1714" s="18" t="s">
        <v>5</v>
      </c>
      <c r="F1714" s="19">
        <v>78.5</v>
      </c>
      <c r="G1714" s="19">
        <f t="shared" si="186"/>
        <v>33.362499999999997</v>
      </c>
      <c r="H1714" s="1">
        <f t="shared" si="185"/>
        <v>78.5</v>
      </c>
      <c r="I1714" s="21">
        <v>84</v>
      </c>
    </row>
    <row r="1715" spans="1:9" ht="14" x14ac:dyDescent="0.15">
      <c r="A1715" s="14" t="s">
        <v>2608</v>
      </c>
      <c r="B1715" s="15">
        <v>1</v>
      </c>
      <c r="C1715" s="16" t="s">
        <v>4966</v>
      </c>
      <c r="D1715" s="17" t="str">
        <f t="shared" si="187"/>
        <v>5oz</v>
      </c>
      <c r="E1715" s="18" t="s">
        <v>5</v>
      </c>
      <c r="F1715" s="43">
        <v>8.6999999999999993</v>
      </c>
      <c r="G1715" s="19">
        <f t="shared" si="186"/>
        <v>3.6974999999999998</v>
      </c>
      <c r="H1715" s="1">
        <f t="shared" si="185"/>
        <v>8.6999999999999993</v>
      </c>
      <c r="I1715" s="21">
        <v>6</v>
      </c>
    </row>
    <row r="1716" spans="1:9" ht="14" x14ac:dyDescent="0.15">
      <c r="A1716" s="14" t="s">
        <v>2612</v>
      </c>
      <c r="B1716" s="15">
        <v>1</v>
      </c>
      <c r="C1716" s="16" t="s">
        <v>4970</v>
      </c>
      <c r="D1716" s="17" t="str">
        <f t="shared" si="187"/>
        <v>1lb</v>
      </c>
      <c r="E1716" s="18" t="s">
        <v>5</v>
      </c>
      <c r="F1716" s="19">
        <v>21.5</v>
      </c>
      <c r="G1716" s="19">
        <f t="shared" si="186"/>
        <v>9.1374999999999993</v>
      </c>
      <c r="H1716" s="1">
        <f t="shared" si="185"/>
        <v>21.5</v>
      </c>
      <c r="I1716" s="21">
        <v>18</v>
      </c>
    </row>
    <row r="1717" spans="1:9" ht="14" x14ac:dyDescent="0.15">
      <c r="A1717" s="14" t="s">
        <v>2616</v>
      </c>
      <c r="B1717" s="15">
        <v>1</v>
      </c>
      <c r="C1717" s="16" t="s">
        <v>4974</v>
      </c>
      <c r="D1717" s="17" t="str">
        <f t="shared" si="187"/>
        <v>5lb</v>
      </c>
      <c r="E1717" s="18" t="s">
        <v>5</v>
      </c>
      <c r="F1717" s="19">
        <v>78.5</v>
      </c>
      <c r="G1717" s="19">
        <f t="shared" si="186"/>
        <v>33.362499999999997</v>
      </c>
      <c r="H1717" s="1">
        <f t="shared" si="185"/>
        <v>78.5</v>
      </c>
      <c r="I1717" s="21">
        <v>84</v>
      </c>
    </row>
    <row r="1718" spans="1:9" ht="14" x14ac:dyDescent="0.15">
      <c r="A1718" s="14" t="s">
        <v>2609</v>
      </c>
      <c r="B1718" s="15">
        <v>1</v>
      </c>
      <c r="C1718" s="16" t="s">
        <v>4967</v>
      </c>
      <c r="D1718" s="17" t="str">
        <f t="shared" si="187"/>
        <v>5oz</v>
      </c>
      <c r="E1718" s="18" t="s">
        <v>5</v>
      </c>
      <c r="F1718" s="43">
        <v>10.35</v>
      </c>
      <c r="G1718" s="19">
        <f t="shared" si="186"/>
        <v>4.3987499999999997</v>
      </c>
      <c r="H1718" s="1">
        <f t="shared" si="185"/>
        <v>10.35</v>
      </c>
      <c r="I1718" s="21">
        <v>6</v>
      </c>
    </row>
    <row r="1719" spans="1:9" ht="14" x14ac:dyDescent="0.15">
      <c r="A1719" s="14" t="s">
        <v>2613</v>
      </c>
      <c r="B1719" s="15">
        <v>1</v>
      </c>
      <c r="C1719" s="16" t="s">
        <v>4971</v>
      </c>
      <c r="D1719" s="17" t="str">
        <f t="shared" si="187"/>
        <v>1lb</v>
      </c>
      <c r="E1719" s="18" t="s">
        <v>5</v>
      </c>
      <c r="F1719" s="19">
        <v>26.8</v>
      </c>
      <c r="G1719" s="19">
        <f t="shared" si="186"/>
        <v>11.39</v>
      </c>
      <c r="H1719" s="1">
        <f t="shared" si="185"/>
        <v>26.8</v>
      </c>
      <c r="I1719" s="21">
        <v>18</v>
      </c>
    </row>
    <row r="1720" spans="1:9" ht="14" x14ac:dyDescent="0.15">
      <c r="A1720" s="14" t="s">
        <v>2617</v>
      </c>
      <c r="B1720" s="15">
        <v>1</v>
      </c>
      <c r="C1720" s="16" t="s">
        <v>4975</v>
      </c>
      <c r="D1720" s="17" t="str">
        <f t="shared" si="187"/>
        <v>5lb</v>
      </c>
      <c r="E1720" s="18" t="s">
        <v>5</v>
      </c>
      <c r="F1720" s="19">
        <v>104.8</v>
      </c>
      <c r="G1720" s="19">
        <f t="shared" si="186"/>
        <v>44.54</v>
      </c>
      <c r="H1720" s="1">
        <f t="shared" si="185"/>
        <v>104.8</v>
      </c>
      <c r="I1720" s="21">
        <v>84</v>
      </c>
    </row>
    <row r="1721" spans="1:9" ht="14" x14ac:dyDescent="0.15">
      <c r="A1721" s="14" t="s">
        <v>599</v>
      </c>
      <c r="B1721" s="15">
        <v>1</v>
      </c>
      <c r="C1721" s="16" t="s">
        <v>6982</v>
      </c>
      <c r="D1721" s="17" t="str">
        <f t="shared" si="187"/>
        <v>10X10</v>
      </c>
      <c r="E1721" s="18" t="s">
        <v>5</v>
      </c>
      <c r="F1721" s="19">
        <v>17.05</v>
      </c>
      <c r="G1721" s="19">
        <f t="shared" si="186"/>
        <v>7.2462499999999999</v>
      </c>
      <c r="H1721" s="1">
        <f t="shared" si="185"/>
        <v>17.05</v>
      </c>
      <c r="I1721" s="21">
        <v>18</v>
      </c>
    </row>
    <row r="1722" spans="1:9" ht="14" x14ac:dyDescent="0.15">
      <c r="A1722" s="14" t="s">
        <v>600</v>
      </c>
      <c r="B1722" s="15">
        <v>1</v>
      </c>
      <c r="C1722" s="16" t="s">
        <v>3567</v>
      </c>
      <c r="D1722" s="17" t="str">
        <f t="shared" si="187"/>
        <v>FULL</v>
      </c>
      <c r="E1722" s="18" t="s">
        <v>5</v>
      </c>
      <c r="F1722" s="19">
        <v>98.5</v>
      </c>
      <c r="G1722" s="19">
        <f t="shared" si="186"/>
        <v>41.862499999999997</v>
      </c>
      <c r="H1722" s="1">
        <f t="shared" si="185"/>
        <v>98.5</v>
      </c>
      <c r="I1722" s="26">
        <v>128</v>
      </c>
    </row>
    <row r="1723" spans="1:9" ht="14" x14ac:dyDescent="0.15">
      <c r="A1723" s="14" t="s">
        <v>601</v>
      </c>
      <c r="B1723" s="15">
        <v>1</v>
      </c>
      <c r="C1723" s="16" t="s">
        <v>3567</v>
      </c>
      <c r="D1723" s="17" t="str">
        <f t="shared" si="187"/>
        <v>17x20</v>
      </c>
      <c r="E1723" s="18" t="s">
        <v>5</v>
      </c>
      <c r="F1723" s="19">
        <v>50.65</v>
      </c>
      <c r="G1723" s="19">
        <f t="shared" si="186"/>
        <v>21.526249999999997</v>
      </c>
      <c r="H1723" s="1">
        <f t="shared" si="185"/>
        <v>50.65</v>
      </c>
      <c r="I1723" s="21">
        <v>64</v>
      </c>
    </row>
    <row r="1724" spans="1:9" ht="14" x14ac:dyDescent="0.15">
      <c r="A1724" s="14" t="s">
        <v>602</v>
      </c>
      <c r="B1724" s="15">
        <v>1</v>
      </c>
      <c r="C1724" s="16" t="s">
        <v>6983</v>
      </c>
      <c r="D1724" s="17" t="str">
        <f t="shared" si="187"/>
        <v>10X10</v>
      </c>
      <c r="E1724" s="18" t="s">
        <v>5</v>
      </c>
      <c r="F1724" s="19">
        <v>21.55</v>
      </c>
      <c r="G1724" s="19">
        <f t="shared" si="186"/>
        <v>9.1587499999999995</v>
      </c>
      <c r="H1724" s="1">
        <f t="shared" si="185"/>
        <v>21.55</v>
      </c>
      <c r="I1724" s="21">
        <v>18</v>
      </c>
    </row>
    <row r="1725" spans="1:9" ht="14" x14ac:dyDescent="0.15">
      <c r="A1725" s="14" t="s">
        <v>603</v>
      </c>
      <c r="B1725" s="15">
        <v>1</v>
      </c>
      <c r="C1725" s="16" t="s">
        <v>3568</v>
      </c>
      <c r="D1725" s="17" t="str">
        <f t="shared" si="187"/>
        <v>FULL</v>
      </c>
      <c r="E1725" s="18" t="s">
        <v>5</v>
      </c>
      <c r="F1725" s="19">
        <v>124.45</v>
      </c>
      <c r="G1725" s="19">
        <f t="shared" si="186"/>
        <v>52.891249999999999</v>
      </c>
      <c r="H1725" s="1">
        <f t="shared" si="185"/>
        <v>124.45</v>
      </c>
      <c r="I1725" s="26">
        <v>128</v>
      </c>
    </row>
    <row r="1726" spans="1:9" ht="14" x14ac:dyDescent="0.15">
      <c r="A1726" s="14" t="s">
        <v>604</v>
      </c>
      <c r="B1726" s="15">
        <v>1</v>
      </c>
      <c r="C1726" s="16" t="s">
        <v>3568</v>
      </c>
      <c r="D1726" s="17" t="str">
        <f t="shared" si="187"/>
        <v>17x20</v>
      </c>
      <c r="E1726" s="18" t="s">
        <v>5</v>
      </c>
      <c r="F1726" s="19">
        <v>64</v>
      </c>
      <c r="G1726" s="19">
        <f t="shared" si="186"/>
        <v>27.2</v>
      </c>
      <c r="H1726" s="1">
        <f t="shared" si="185"/>
        <v>64</v>
      </c>
      <c r="I1726" s="21">
        <v>64</v>
      </c>
    </row>
    <row r="1727" spans="1:9" ht="14" x14ac:dyDescent="0.15">
      <c r="A1727" s="14" t="s">
        <v>605</v>
      </c>
      <c r="B1727" s="15">
        <v>1</v>
      </c>
      <c r="C1727" s="16" t="s">
        <v>6984</v>
      </c>
      <c r="D1727" s="17" t="str">
        <f t="shared" si="187"/>
        <v>10X10</v>
      </c>
      <c r="E1727" s="18" t="s">
        <v>5</v>
      </c>
      <c r="F1727" s="19">
        <v>20.399999999999999</v>
      </c>
      <c r="G1727" s="19">
        <f t="shared" si="186"/>
        <v>8.67</v>
      </c>
      <c r="H1727" s="1">
        <f t="shared" si="185"/>
        <v>20.399999999999999</v>
      </c>
      <c r="I1727" s="21">
        <v>12</v>
      </c>
    </row>
    <row r="1728" spans="1:9" ht="14" x14ac:dyDescent="0.15">
      <c r="A1728" s="14" t="s">
        <v>606</v>
      </c>
      <c r="B1728" s="15">
        <v>1</v>
      </c>
      <c r="C1728" s="16" t="s">
        <v>3569</v>
      </c>
      <c r="D1728" s="17" t="str">
        <f t="shared" si="187"/>
        <v>17x20</v>
      </c>
      <c r="E1728" s="18" t="s">
        <v>5</v>
      </c>
      <c r="F1728" s="19">
        <v>58.85</v>
      </c>
      <c r="G1728" s="19">
        <f t="shared" si="186"/>
        <v>25.01125</v>
      </c>
      <c r="H1728" s="1">
        <f t="shared" si="185"/>
        <v>58.85</v>
      </c>
      <c r="I1728" s="21">
        <v>44</v>
      </c>
    </row>
    <row r="1729" spans="1:9" ht="14" x14ac:dyDescent="0.15">
      <c r="A1729" s="14" t="s">
        <v>607</v>
      </c>
      <c r="B1729" s="15">
        <v>1</v>
      </c>
      <c r="C1729" s="16" t="s">
        <v>6985</v>
      </c>
      <c r="D1729" s="17" t="str">
        <f t="shared" si="187"/>
        <v>10X10</v>
      </c>
      <c r="E1729" s="18" t="s">
        <v>5</v>
      </c>
      <c r="F1729" s="19">
        <v>23.2</v>
      </c>
      <c r="G1729" s="19">
        <f t="shared" si="186"/>
        <v>9.86</v>
      </c>
      <c r="H1729" s="1">
        <f t="shared" si="185"/>
        <v>23.2</v>
      </c>
      <c r="I1729" s="21">
        <v>12</v>
      </c>
    </row>
    <row r="1730" spans="1:9" ht="14" x14ac:dyDescent="0.15">
      <c r="A1730" s="14" t="s">
        <v>608</v>
      </c>
      <c r="B1730" s="15">
        <v>1</v>
      </c>
      <c r="C1730" s="16" t="s">
        <v>3570</v>
      </c>
      <c r="D1730" s="17" t="str">
        <f t="shared" si="187"/>
        <v>17x20</v>
      </c>
      <c r="E1730" s="18" t="s">
        <v>5</v>
      </c>
      <c r="F1730" s="19">
        <v>67.150000000000006</v>
      </c>
      <c r="G1730" s="19">
        <f t="shared" si="186"/>
        <v>28.53875</v>
      </c>
      <c r="H1730" s="1">
        <f t="shared" si="185"/>
        <v>67.150000000000006</v>
      </c>
      <c r="I1730" s="21">
        <v>44</v>
      </c>
    </row>
    <row r="1731" spans="1:9" ht="14" x14ac:dyDescent="0.15">
      <c r="A1731" s="14" t="s">
        <v>1565</v>
      </c>
      <c r="B1731" s="15">
        <v>1</v>
      </c>
      <c r="C1731" s="16" t="s">
        <v>3981</v>
      </c>
      <c r="D1731" s="17" t="str">
        <f t="shared" si="187"/>
        <v>Tube</v>
      </c>
      <c r="E1731" s="18" t="s">
        <v>5700</v>
      </c>
      <c r="F1731" s="19">
        <v>31.05</v>
      </c>
      <c r="G1731" s="19">
        <f t="shared" si="186"/>
        <v>13.196249999999999</v>
      </c>
      <c r="H1731" s="1">
        <f t="shared" si="185"/>
        <v>31.05</v>
      </c>
      <c r="I1731" s="21">
        <v>4</v>
      </c>
    </row>
    <row r="1732" spans="1:9" ht="14" x14ac:dyDescent="0.15">
      <c r="A1732" s="14" t="s">
        <v>1566</v>
      </c>
      <c r="B1732" s="15">
        <v>1</v>
      </c>
      <c r="C1732" s="16" t="s">
        <v>3982</v>
      </c>
      <c r="D1732" s="17" t="str">
        <f t="shared" si="187"/>
        <v>Tube</v>
      </c>
      <c r="E1732" s="18" t="s">
        <v>5700</v>
      </c>
      <c r="F1732" s="19">
        <v>31.05</v>
      </c>
      <c r="G1732" s="19">
        <f t="shared" si="186"/>
        <v>13.196249999999999</v>
      </c>
      <c r="H1732" s="1">
        <f t="shared" si="185"/>
        <v>31.05</v>
      </c>
      <c r="I1732" s="21">
        <v>4</v>
      </c>
    </row>
    <row r="1733" spans="1:9" x14ac:dyDescent="0.15">
      <c r="A1733" s="51" t="s">
        <v>6519</v>
      </c>
      <c r="B1733" s="33">
        <v>1</v>
      </c>
      <c r="C1733" s="20" t="s">
        <v>6520</v>
      </c>
      <c r="D1733" s="116" t="s">
        <v>6196</v>
      </c>
      <c r="F1733" s="60">
        <v>31.05</v>
      </c>
      <c r="G1733" s="19">
        <f t="shared" si="186"/>
        <v>13.196249999999999</v>
      </c>
      <c r="H1733" s="60">
        <f>F1733</f>
        <v>31.05</v>
      </c>
      <c r="I1733" s="57">
        <v>4</v>
      </c>
    </row>
    <row r="1734" spans="1:9" ht="14" x14ac:dyDescent="0.15">
      <c r="A1734" s="14" t="s">
        <v>1695</v>
      </c>
      <c r="B1734" s="15">
        <v>1</v>
      </c>
      <c r="C1734" s="16" t="s">
        <v>6844</v>
      </c>
      <c r="D1734" s="17" t="str">
        <f t="shared" ref="D1734:D1779" si="188">VLOOKUP(RIGHT(A1734,4),N:O,2,0)</f>
        <v>1lb</v>
      </c>
      <c r="E1734" s="18" t="s">
        <v>5705</v>
      </c>
      <c r="F1734" s="19">
        <v>32.950000000000003</v>
      </c>
      <c r="G1734" s="19">
        <f t="shared" si="186"/>
        <v>14.00375</v>
      </c>
      <c r="H1734" s="1">
        <f t="shared" ref="H1734:H1779" si="189">B1734*F1734</f>
        <v>32.950000000000003</v>
      </c>
      <c r="I1734" s="21">
        <v>18</v>
      </c>
    </row>
    <row r="1735" spans="1:9" ht="14" x14ac:dyDescent="0.15">
      <c r="A1735" s="14" t="s">
        <v>2618</v>
      </c>
      <c r="B1735" s="15">
        <v>1</v>
      </c>
      <c r="C1735" s="16" t="s">
        <v>4976</v>
      </c>
      <c r="D1735" s="17" t="str">
        <f t="shared" si="188"/>
        <v>5oz</v>
      </c>
      <c r="E1735" s="18" t="s">
        <v>6</v>
      </c>
      <c r="F1735" s="19">
        <v>9.1999999999999993</v>
      </c>
      <c r="G1735" s="19">
        <f t="shared" ref="G1735:G1766" si="190">F1735*0.425</f>
        <v>3.9099999999999997</v>
      </c>
      <c r="H1735" s="1">
        <f t="shared" si="189"/>
        <v>9.1999999999999993</v>
      </c>
      <c r="I1735" s="21">
        <v>6</v>
      </c>
    </row>
    <row r="1736" spans="1:9" ht="14" x14ac:dyDescent="0.15">
      <c r="A1736" s="14" t="s">
        <v>2622</v>
      </c>
      <c r="B1736" s="15">
        <v>1</v>
      </c>
      <c r="C1736" s="16" t="s">
        <v>4980</v>
      </c>
      <c r="D1736" s="17" t="str">
        <f t="shared" si="188"/>
        <v>1lb</v>
      </c>
      <c r="E1736" s="18" t="s">
        <v>6</v>
      </c>
      <c r="F1736" s="19">
        <v>23.2</v>
      </c>
      <c r="G1736" s="19">
        <f t="shared" si="190"/>
        <v>9.86</v>
      </c>
      <c r="H1736" s="1">
        <f t="shared" si="189"/>
        <v>23.2</v>
      </c>
      <c r="I1736" s="21">
        <v>18</v>
      </c>
    </row>
    <row r="1737" spans="1:9" ht="14" x14ac:dyDescent="0.15">
      <c r="A1737" s="14" t="s">
        <v>2626</v>
      </c>
      <c r="B1737" s="15">
        <v>1</v>
      </c>
      <c r="C1737" s="16" t="s">
        <v>4984</v>
      </c>
      <c r="D1737" s="17" t="str">
        <f t="shared" si="188"/>
        <v>5lb</v>
      </c>
      <c r="E1737" s="18" t="s">
        <v>6</v>
      </c>
      <c r="F1737" s="19">
        <v>86.85</v>
      </c>
      <c r="G1737" s="19">
        <f t="shared" si="190"/>
        <v>36.911249999999995</v>
      </c>
      <c r="H1737" s="1">
        <f t="shared" si="189"/>
        <v>86.85</v>
      </c>
      <c r="I1737" s="21">
        <v>84</v>
      </c>
    </row>
    <row r="1738" spans="1:9" ht="14" x14ac:dyDescent="0.15">
      <c r="A1738" s="14" t="s">
        <v>2619</v>
      </c>
      <c r="B1738" s="15">
        <v>1</v>
      </c>
      <c r="C1738" s="16" t="s">
        <v>4977</v>
      </c>
      <c r="D1738" s="17" t="str">
        <f t="shared" si="188"/>
        <v>5oz</v>
      </c>
      <c r="E1738" s="18" t="s">
        <v>6</v>
      </c>
      <c r="F1738" s="19">
        <v>9.1999999999999993</v>
      </c>
      <c r="G1738" s="19">
        <f t="shared" si="190"/>
        <v>3.9099999999999997</v>
      </c>
      <c r="H1738" s="1">
        <f t="shared" si="189"/>
        <v>9.1999999999999993</v>
      </c>
      <c r="I1738" s="21">
        <v>6</v>
      </c>
    </row>
    <row r="1739" spans="1:9" ht="14" x14ac:dyDescent="0.15">
      <c r="A1739" s="14" t="s">
        <v>2623</v>
      </c>
      <c r="B1739" s="15">
        <v>1</v>
      </c>
      <c r="C1739" s="16" t="s">
        <v>4981</v>
      </c>
      <c r="D1739" s="17" t="str">
        <f t="shared" si="188"/>
        <v>1lb</v>
      </c>
      <c r="E1739" s="18" t="s">
        <v>6</v>
      </c>
      <c r="F1739" s="19">
        <v>23.2</v>
      </c>
      <c r="G1739" s="19">
        <f t="shared" si="190"/>
        <v>9.86</v>
      </c>
      <c r="H1739" s="1">
        <f t="shared" si="189"/>
        <v>23.2</v>
      </c>
      <c r="I1739" s="21">
        <v>18</v>
      </c>
    </row>
    <row r="1740" spans="1:9" ht="14" x14ac:dyDescent="0.15">
      <c r="A1740" s="14" t="s">
        <v>2627</v>
      </c>
      <c r="B1740" s="15">
        <v>1</v>
      </c>
      <c r="C1740" s="16" t="s">
        <v>4985</v>
      </c>
      <c r="D1740" s="17" t="str">
        <f t="shared" si="188"/>
        <v>5lb</v>
      </c>
      <c r="E1740" s="18" t="s">
        <v>6</v>
      </c>
      <c r="F1740" s="19">
        <v>86.85</v>
      </c>
      <c r="G1740" s="19">
        <f t="shared" si="190"/>
        <v>36.911249999999995</v>
      </c>
      <c r="H1740" s="1">
        <f t="shared" si="189"/>
        <v>86.85</v>
      </c>
      <c r="I1740" s="21">
        <v>84</v>
      </c>
    </row>
    <row r="1741" spans="1:9" ht="14" x14ac:dyDescent="0.15">
      <c r="A1741" s="14" t="s">
        <v>2620</v>
      </c>
      <c r="B1741" s="15">
        <v>1</v>
      </c>
      <c r="C1741" s="16" t="s">
        <v>4978</v>
      </c>
      <c r="D1741" s="17" t="str">
        <f t="shared" si="188"/>
        <v>5oz</v>
      </c>
      <c r="E1741" s="18" t="s">
        <v>6</v>
      </c>
      <c r="F1741" s="19">
        <v>9.1999999999999993</v>
      </c>
      <c r="G1741" s="19">
        <f t="shared" si="190"/>
        <v>3.9099999999999997</v>
      </c>
      <c r="H1741" s="1">
        <f t="shared" si="189"/>
        <v>9.1999999999999993</v>
      </c>
      <c r="I1741" s="21">
        <v>6</v>
      </c>
    </row>
    <row r="1742" spans="1:9" ht="14" x14ac:dyDescent="0.15">
      <c r="A1742" s="14" t="s">
        <v>2624</v>
      </c>
      <c r="B1742" s="15">
        <v>1</v>
      </c>
      <c r="C1742" s="16" t="s">
        <v>4982</v>
      </c>
      <c r="D1742" s="17" t="str">
        <f t="shared" si="188"/>
        <v>1lb</v>
      </c>
      <c r="E1742" s="18" t="s">
        <v>6</v>
      </c>
      <c r="F1742" s="19">
        <v>23.2</v>
      </c>
      <c r="G1742" s="19">
        <f t="shared" si="190"/>
        <v>9.86</v>
      </c>
      <c r="H1742" s="1">
        <f t="shared" si="189"/>
        <v>23.2</v>
      </c>
      <c r="I1742" s="21">
        <v>18</v>
      </c>
    </row>
    <row r="1743" spans="1:9" ht="14" x14ac:dyDescent="0.15">
      <c r="A1743" s="14" t="s">
        <v>2628</v>
      </c>
      <c r="B1743" s="15">
        <v>1</v>
      </c>
      <c r="C1743" s="16" t="s">
        <v>4986</v>
      </c>
      <c r="D1743" s="17" t="str">
        <f t="shared" si="188"/>
        <v>5lb</v>
      </c>
      <c r="E1743" s="18" t="s">
        <v>6</v>
      </c>
      <c r="F1743" s="19">
        <v>86.85</v>
      </c>
      <c r="G1743" s="19">
        <f t="shared" si="190"/>
        <v>36.911249999999995</v>
      </c>
      <c r="H1743" s="1">
        <f t="shared" si="189"/>
        <v>86.85</v>
      </c>
      <c r="I1743" s="21">
        <v>84</v>
      </c>
    </row>
    <row r="1744" spans="1:9" ht="14" x14ac:dyDescent="0.15">
      <c r="A1744" s="14" t="s">
        <v>2621</v>
      </c>
      <c r="B1744" s="15">
        <v>1</v>
      </c>
      <c r="C1744" s="16" t="s">
        <v>4979</v>
      </c>
      <c r="D1744" s="17" t="str">
        <f t="shared" si="188"/>
        <v>5oz</v>
      </c>
      <c r="E1744" s="18" t="s">
        <v>6</v>
      </c>
      <c r="F1744" s="19">
        <v>10.85</v>
      </c>
      <c r="G1744" s="19">
        <f t="shared" si="190"/>
        <v>4.6112500000000001</v>
      </c>
      <c r="H1744" s="1">
        <f t="shared" si="189"/>
        <v>10.85</v>
      </c>
      <c r="I1744" s="21">
        <v>6</v>
      </c>
    </row>
    <row r="1745" spans="1:9" ht="14" x14ac:dyDescent="0.15">
      <c r="A1745" s="14" t="s">
        <v>2625</v>
      </c>
      <c r="B1745" s="15">
        <v>1</v>
      </c>
      <c r="C1745" s="16" t="s">
        <v>4983</v>
      </c>
      <c r="D1745" s="17" t="str">
        <f t="shared" si="188"/>
        <v>1lb</v>
      </c>
      <c r="E1745" s="18" t="s">
        <v>6</v>
      </c>
      <c r="F1745" s="19">
        <v>28.45</v>
      </c>
      <c r="G1745" s="19">
        <f t="shared" si="190"/>
        <v>12.091249999999999</v>
      </c>
      <c r="H1745" s="1">
        <f t="shared" si="189"/>
        <v>28.45</v>
      </c>
      <c r="I1745" s="21">
        <v>18</v>
      </c>
    </row>
    <row r="1746" spans="1:9" ht="14" x14ac:dyDescent="0.15">
      <c r="A1746" s="14" t="s">
        <v>2629</v>
      </c>
      <c r="B1746" s="15">
        <v>1</v>
      </c>
      <c r="C1746" s="16" t="s">
        <v>4987</v>
      </c>
      <c r="D1746" s="17" t="str">
        <f t="shared" si="188"/>
        <v>5lb</v>
      </c>
      <c r="E1746" s="18" t="s">
        <v>6</v>
      </c>
      <c r="F1746" s="19">
        <v>113.15</v>
      </c>
      <c r="G1746" s="19">
        <f t="shared" si="190"/>
        <v>48.088750000000005</v>
      </c>
      <c r="H1746" s="1">
        <f t="shared" si="189"/>
        <v>113.15</v>
      </c>
      <c r="I1746" s="21">
        <v>84</v>
      </c>
    </row>
    <row r="1747" spans="1:9" ht="14" x14ac:dyDescent="0.15">
      <c r="A1747" s="14" t="s">
        <v>609</v>
      </c>
      <c r="B1747" s="15">
        <v>1</v>
      </c>
      <c r="C1747" s="16" t="s">
        <v>6986</v>
      </c>
      <c r="D1747" s="17" t="str">
        <f t="shared" si="188"/>
        <v>10X10</v>
      </c>
      <c r="E1747" s="18" t="s">
        <v>6</v>
      </c>
      <c r="F1747" s="19">
        <v>19.5</v>
      </c>
      <c r="G1747" s="19">
        <f t="shared" si="190"/>
        <v>8.2874999999999996</v>
      </c>
      <c r="H1747" s="1">
        <f t="shared" si="189"/>
        <v>19.5</v>
      </c>
      <c r="I1747" s="21">
        <v>18</v>
      </c>
    </row>
    <row r="1748" spans="1:9" ht="14" x14ac:dyDescent="0.15">
      <c r="A1748" s="14" t="s">
        <v>610</v>
      </c>
      <c r="B1748" s="15">
        <v>1</v>
      </c>
      <c r="C1748" s="16" t="s">
        <v>3571</v>
      </c>
      <c r="D1748" s="17" t="str">
        <f t="shared" si="188"/>
        <v>FULL</v>
      </c>
      <c r="E1748" s="18" t="s">
        <v>6</v>
      </c>
      <c r="F1748" s="19">
        <v>112.65</v>
      </c>
      <c r="G1748" s="19">
        <f t="shared" si="190"/>
        <v>47.876249999999999</v>
      </c>
      <c r="H1748" s="1">
        <f t="shared" si="189"/>
        <v>112.65</v>
      </c>
      <c r="I1748" s="26">
        <v>128</v>
      </c>
    </row>
    <row r="1749" spans="1:9" ht="14" x14ac:dyDescent="0.15">
      <c r="A1749" s="14" t="s">
        <v>611</v>
      </c>
      <c r="B1749" s="15">
        <v>1</v>
      </c>
      <c r="C1749" s="16" t="s">
        <v>3571</v>
      </c>
      <c r="D1749" s="17" t="str">
        <f t="shared" si="188"/>
        <v>17x20</v>
      </c>
      <c r="E1749" s="18" t="s">
        <v>6</v>
      </c>
      <c r="F1749" s="19">
        <v>57.9</v>
      </c>
      <c r="G1749" s="19">
        <f t="shared" si="190"/>
        <v>24.607499999999998</v>
      </c>
      <c r="H1749" s="1">
        <f t="shared" si="189"/>
        <v>57.9</v>
      </c>
      <c r="I1749" s="21">
        <v>64</v>
      </c>
    </row>
    <row r="1750" spans="1:9" ht="14" x14ac:dyDescent="0.15">
      <c r="A1750" s="14" t="s">
        <v>612</v>
      </c>
      <c r="B1750" s="15">
        <v>1</v>
      </c>
      <c r="C1750" s="16" t="s">
        <v>6987</v>
      </c>
      <c r="D1750" s="17" t="str">
        <f t="shared" si="188"/>
        <v>10X10</v>
      </c>
      <c r="E1750" s="18" t="s">
        <v>6</v>
      </c>
      <c r="F1750" s="19">
        <v>24</v>
      </c>
      <c r="G1750" s="19">
        <f t="shared" si="190"/>
        <v>10.199999999999999</v>
      </c>
      <c r="H1750" s="1">
        <f t="shared" si="189"/>
        <v>24</v>
      </c>
      <c r="I1750" s="21">
        <v>18</v>
      </c>
    </row>
    <row r="1751" spans="1:9" ht="14" x14ac:dyDescent="0.15">
      <c r="A1751" s="14" t="s">
        <v>613</v>
      </c>
      <c r="B1751" s="15">
        <v>1</v>
      </c>
      <c r="C1751" s="16" t="s">
        <v>3572</v>
      </c>
      <c r="D1751" s="17" t="str">
        <f t="shared" si="188"/>
        <v>FULL</v>
      </c>
      <c r="E1751" s="18" t="s">
        <v>6</v>
      </c>
      <c r="F1751" s="19">
        <v>138.6</v>
      </c>
      <c r="G1751" s="19">
        <f t="shared" si="190"/>
        <v>58.904999999999994</v>
      </c>
      <c r="H1751" s="1">
        <f t="shared" si="189"/>
        <v>138.6</v>
      </c>
      <c r="I1751" s="26">
        <v>128</v>
      </c>
    </row>
    <row r="1752" spans="1:9" ht="14" x14ac:dyDescent="0.15">
      <c r="A1752" s="14" t="s">
        <v>614</v>
      </c>
      <c r="B1752" s="15">
        <v>1</v>
      </c>
      <c r="C1752" s="16" t="s">
        <v>3572</v>
      </c>
      <c r="D1752" s="17" t="str">
        <f t="shared" si="188"/>
        <v>17x20</v>
      </c>
      <c r="E1752" s="18" t="s">
        <v>6</v>
      </c>
      <c r="F1752" s="19">
        <v>71.25</v>
      </c>
      <c r="G1752" s="19">
        <f t="shared" si="190"/>
        <v>30.28125</v>
      </c>
      <c r="H1752" s="1">
        <f t="shared" si="189"/>
        <v>71.25</v>
      </c>
      <c r="I1752" s="21">
        <v>64</v>
      </c>
    </row>
    <row r="1753" spans="1:9" ht="14" x14ac:dyDescent="0.15">
      <c r="A1753" s="14" t="s">
        <v>615</v>
      </c>
      <c r="B1753" s="15">
        <v>1</v>
      </c>
      <c r="C1753" s="16" t="s">
        <v>6988</v>
      </c>
      <c r="D1753" s="17" t="str">
        <f t="shared" si="188"/>
        <v>10X10</v>
      </c>
      <c r="E1753" s="18" t="s">
        <v>6</v>
      </c>
      <c r="F1753" s="19">
        <v>23.5</v>
      </c>
      <c r="G1753" s="19">
        <f t="shared" si="190"/>
        <v>9.9874999999999989</v>
      </c>
      <c r="H1753" s="1">
        <f t="shared" si="189"/>
        <v>23.5</v>
      </c>
      <c r="I1753" s="21">
        <v>12</v>
      </c>
    </row>
    <row r="1754" spans="1:9" ht="14" x14ac:dyDescent="0.15">
      <c r="A1754" s="14" t="s">
        <v>616</v>
      </c>
      <c r="B1754" s="15">
        <v>1</v>
      </c>
      <c r="C1754" s="16" t="s">
        <v>3573</v>
      </c>
      <c r="D1754" s="17" t="str">
        <f t="shared" si="188"/>
        <v>17x20</v>
      </c>
      <c r="E1754" s="18" t="s">
        <v>6</v>
      </c>
      <c r="F1754" s="19">
        <v>67.900000000000006</v>
      </c>
      <c r="G1754" s="19">
        <f t="shared" si="190"/>
        <v>28.857500000000002</v>
      </c>
      <c r="H1754" s="1">
        <f t="shared" si="189"/>
        <v>67.900000000000006</v>
      </c>
      <c r="I1754" s="21">
        <v>44</v>
      </c>
    </row>
    <row r="1755" spans="1:9" ht="14" x14ac:dyDescent="0.15">
      <c r="A1755" s="14" t="s">
        <v>617</v>
      </c>
      <c r="B1755" s="15">
        <v>1</v>
      </c>
      <c r="C1755" s="16" t="s">
        <v>6989</v>
      </c>
      <c r="D1755" s="17" t="str">
        <f t="shared" si="188"/>
        <v>10X10</v>
      </c>
      <c r="E1755" s="18" t="s">
        <v>6</v>
      </c>
      <c r="F1755" s="19">
        <v>26.4</v>
      </c>
      <c r="G1755" s="19">
        <f t="shared" si="190"/>
        <v>11.219999999999999</v>
      </c>
      <c r="H1755" s="1">
        <f t="shared" si="189"/>
        <v>26.4</v>
      </c>
      <c r="I1755" s="21">
        <v>12</v>
      </c>
    </row>
    <row r="1756" spans="1:9" ht="14" x14ac:dyDescent="0.15">
      <c r="A1756" s="14" t="s">
        <v>618</v>
      </c>
      <c r="B1756" s="15">
        <v>1</v>
      </c>
      <c r="C1756" s="16" t="s">
        <v>3574</v>
      </c>
      <c r="D1756" s="17" t="str">
        <f t="shared" si="188"/>
        <v>17x20</v>
      </c>
      <c r="E1756" s="18" t="s">
        <v>6</v>
      </c>
      <c r="F1756" s="19">
        <v>76.2</v>
      </c>
      <c r="G1756" s="19">
        <f t="shared" si="190"/>
        <v>32.384999999999998</v>
      </c>
      <c r="H1756" s="1">
        <f t="shared" si="189"/>
        <v>76.2</v>
      </c>
      <c r="I1756" s="21">
        <v>44</v>
      </c>
    </row>
    <row r="1757" spans="1:9" ht="14" x14ac:dyDescent="0.15">
      <c r="A1757" s="14" t="s">
        <v>1567</v>
      </c>
      <c r="B1757" s="15">
        <v>1</v>
      </c>
      <c r="C1757" s="16" t="s">
        <v>3983</v>
      </c>
      <c r="D1757" s="17" t="str">
        <f t="shared" si="188"/>
        <v>Tube</v>
      </c>
      <c r="E1757" s="18" t="s">
        <v>5700</v>
      </c>
      <c r="F1757" s="19">
        <v>31.05</v>
      </c>
      <c r="G1757" s="19">
        <f t="shared" si="190"/>
        <v>13.196249999999999</v>
      </c>
      <c r="H1757" s="1">
        <f t="shared" si="189"/>
        <v>31.05</v>
      </c>
      <c r="I1757" s="21">
        <v>4</v>
      </c>
    </row>
    <row r="1758" spans="1:9" ht="14" x14ac:dyDescent="0.15">
      <c r="A1758" s="14" t="s">
        <v>1568</v>
      </c>
      <c r="B1758" s="15">
        <v>1</v>
      </c>
      <c r="C1758" s="16" t="s">
        <v>3984</v>
      </c>
      <c r="D1758" s="17" t="str">
        <f t="shared" si="188"/>
        <v>Tube</v>
      </c>
      <c r="E1758" s="18" t="s">
        <v>5700</v>
      </c>
      <c r="F1758" s="19">
        <v>31.05</v>
      </c>
      <c r="G1758" s="19">
        <f t="shared" si="190"/>
        <v>13.196249999999999</v>
      </c>
      <c r="H1758" s="1">
        <f t="shared" si="189"/>
        <v>31.05</v>
      </c>
      <c r="I1758" s="21">
        <v>4</v>
      </c>
    </row>
    <row r="1759" spans="1:9" ht="14" x14ac:dyDescent="0.15">
      <c r="A1759" s="14" t="s">
        <v>1696</v>
      </c>
      <c r="B1759" s="15">
        <v>1</v>
      </c>
      <c r="C1759" s="16" t="s">
        <v>6845</v>
      </c>
      <c r="D1759" s="17" t="str">
        <f t="shared" si="188"/>
        <v>1lb</v>
      </c>
      <c r="E1759" s="18" t="s">
        <v>5703</v>
      </c>
      <c r="F1759" s="19">
        <v>43.35</v>
      </c>
      <c r="G1759" s="19">
        <f t="shared" si="190"/>
        <v>18.423750000000002</v>
      </c>
      <c r="H1759" s="1">
        <f t="shared" si="189"/>
        <v>43.35</v>
      </c>
      <c r="I1759" s="21">
        <v>18</v>
      </c>
    </row>
    <row r="1760" spans="1:9" ht="14" x14ac:dyDescent="0.15">
      <c r="A1760" s="14" t="s">
        <v>2630</v>
      </c>
      <c r="B1760" s="15">
        <v>1</v>
      </c>
      <c r="C1760" s="16" t="s">
        <v>4988</v>
      </c>
      <c r="D1760" s="17" t="str">
        <f t="shared" si="188"/>
        <v>5oz</v>
      </c>
      <c r="E1760" s="18" t="s">
        <v>6</v>
      </c>
      <c r="F1760" s="19">
        <v>9.1999999999999993</v>
      </c>
      <c r="G1760" s="19">
        <f t="shared" si="190"/>
        <v>3.9099999999999997</v>
      </c>
      <c r="H1760" s="1">
        <f t="shared" si="189"/>
        <v>9.1999999999999993</v>
      </c>
      <c r="I1760" s="21">
        <v>6</v>
      </c>
    </row>
    <row r="1761" spans="1:9" ht="14" x14ac:dyDescent="0.15">
      <c r="A1761" s="14" t="s">
        <v>2634</v>
      </c>
      <c r="B1761" s="15">
        <v>1</v>
      </c>
      <c r="C1761" s="16" t="s">
        <v>4992</v>
      </c>
      <c r="D1761" s="17" t="str">
        <f t="shared" si="188"/>
        <v>1lb</v>
      </c>
      <c r="E1761" s="18" t="s">
        <v>6</v>
      </c>
      <c r="F1761" s="19">
        <v>23.2</v>
      </c>
      <c r="G1761" s="19">
        <f t="shared" si="190"/>
        <v>9.86</v>
      </c>
      <c r="H1761" s="1">
        <f t="shared" si="189"/>
        <v>23.2</v>
      </c>
      <c r="I1761" s="21">
        <v>18</v>
      </c>
    </row>
    <row r="1762" spans="1:9" ht="14" x14ac:dyDescent="0.15">
      <c r="A1762" s="14" t="s">
        <v>2638</v>
      </c>
      <c r="B1762" s="15">
        <v>1</v>
      </c>
      <c r="C1762" s="16" t="s">
        <v>4996</v>
      </c>
      <c r="D1762" s="17" t="str">
        <f t="shared" si="188"/>
        <v>5lb</v>
      </c>
      <c r="E1762" s="18" t="s">
        <v>6</v>
      </c>
      <c r="F1762" s="19">
        <v>86.85</v>
      </c>
      <c r="G1762" s="19">
        <f t="shared" si="190"/>
        <v>36.911249999999995</v>
      </c>
      <c r="H1762" s="1">
        <f t="shared" si="189"/>
        <v>86.85</v>
      </c>
      <c r="I1762" s="21">
        <v>84</v>
      </c>
    </row>
    <row r="1763" spans="1:9" ht="14" x14ac:dyDescent="0.15">
      <c r="A1763" s="14" t="s">
        <v>2631</v>
      </c>
      <c r="B1763" s="15">
        <v>1</v>
      </c>
      <c r="C1763" s="16" t="s">
        <v>4989</v>
      </c>
      <c r="D1763" s="17" t="str">
        <f t="shared" si="188"/>
        <v>5oz</v>
      </c>
      <c r="E1763" s="18" t="s">
        <v>6</v>
      </c>
      <c r="F1763" s="19">
        <v>9.1999999999999993</v>
      </c>
      <c r="G1763" s="19">
        <f t="shared" si="190"/>
        <v>3.9099999999999997</v>
      </c>
      <c r="H1763" s="1">
        <f t="shared" si="189"/>
        <v>9.1999999999999993</v>
      </c>
      <c r="I1763" s="21">
        <v>6</v>
      </c>
    </row>
    <row r="1764" spans="1:9" ht="14" x14ac:dyDescent="0.15">
      <c r="A1764" s="14" t="s">
        <v>2635</v>
      </c>
      <c r="B1764" s="15">
        <v>1</v>
      </c>
      <c r="C1764" s="16" t="s">
        <v>4993</v>
      </c>
      <c r="D1764" s="17" t="str">
        <f t="shared" si="188"/>
        <v>1lb</v>
      </c>
      <c r="E1764" s="18" t="s">
        <v>6</v>
      </c>
      <c r="F1764" s="19">
        <v>23.2</v>
      </c>
      <c r="G1764" s="19">
        <f t="shared" si="190"/>
        <v>9.86</v>
      </c>
      <c r="H1764" s="1">
        <f t="shared" si="189"/>
        <v>23.2</v>
      </c>
      <c r="I1764" s="21">
        <v>18</v>
      </c>
    </row>
    <row r="1765" spans="1:9" ht="14" x14ac:dyDescent="0.15">
      <c r="A1765" s="14" t="s">
        <v>2639</v>
      </c>
      <c r="B1765" s="15">
        <v>1</v>
      </c>
      <c r="C1765" s="16" t="s">
        <v>4997</v>
      </c>
      <c r="D1765" s="17" t="str">
        <f t="shared" si="188"/>
        <v>5lb</v>
      </c>
      <c r="E1765" s="18" t="s">
        <v>6</v>
      </c>
      <c r="F1765" s="19">
        <v>86.85</v>
      </c>
      <c r="G1765" s="19">
        <f t="shared" si="190"/>
        <v>36.911249999999995</v>
      </c>
      <c r="H1765" s="1">
        <f t="shared" si="189"/>
        <v>86.85</v>
      </c>
      <c r="I1765" s="21">
        <v>84</v>
      </c>
    </row>
    <row r="1766" spans="1:9" ht="14" x14ac:dyDescent="0.15">
      <c r="A1766" s="14" t="s">
        <v>2632</v>
      </c>
      <c r="B1766" s="15">
        <v>1</v>
      </c>
      <c r="C1766" s="16" t="s">
        <v>4990</v>
      </c>
      <c r="D1766" s="17" t="str">
        <f t="shared" si="188"/>
        <v>5oz</v>
      </c>
      <c r="E1766" s="18" t="s">
        <v>6</v>
      </c>
      <c r="F1766" s="19">
        <v>9.1999999999999993</v>
      </c>
      <c r="G1766" s="19">
        <f t="shared" si="190"/>
        <v>3.9099999999999997</v>
      </c>
      <c r="H1766" s="1">
        <f t="shared" si="189"/>
        <v>9.1999999999999993</v>
      </c>
      <c r="I1766" s="21">
        <v>6</v>
      </c>
    </row>
    <row r="1767" spans="1:9" ht="14" x14ac:dyDescent="0.15">
      <c r="A1767" s="14" t="s">
        <v>2636</v>
      </c>
      <c r="B1767" s="15">
        <v>1</v>
      </c>
      <c r="C1767" s="16" t="s">
        <v>4994</v>
      </c>
      <c r="D1767" s="17" t="str">
        <f t="shared" si="188"/>
        <v>1lb</v>
      </c>
      <c r="E1767" s="18" t="s">
        <v>6</v>
      </c>
      <c r="F1767" s="19">
        <v>23.2</v>
      </c>
      <c r="G1767" s="19">
        <f t="shared" ref="G1767:G1779" si="191">F1767*0.425</f>
        <v>9.86</v>
      </c>
      <c r="H1767" s="1">
        <f t="shared" si="189"/>
        <v>23.2</v>
      </c>
      <c r="I1767" s="21">
        <v>18</v>
      </c>
    </row>
    <row r="1768" spans="1:9" ht="14" x14ac:dyDescent="0.15">
      <c r="A1768" s="14" t="s">
        <v>2640</v>
      </c>
      <c r="B1768" s="15">
        <v>1</v>
      </c>
      <c r="C1768" s="16" t="s">
        <v>4998</v>
      </c>
      <c r="D1768" s="17" t="str">
        <f t="shared" si="188"/>
        <v>5lb</v>
      </c>
      <c r="E1768" s="18" t="s">
        <v>6</v>
      </c>
      <c r="F1768" s="19">
        <v>86.85</v>
      </c>
      <c r="G1768" s="19">
        <f t="shared" si="191"/>
        <v>36.911249999999995</v>
      </c>
      <c r="H1768" s="1">
        <f t="shared" si="189"/>
        <v>86.85</v>
      </c>
      <c r="I1768" s="21">
        <v>84</v>
      </c>
    </row>
    <row r="1769" spans="1:9" ht="14" x14ac:dyDescent="0.15">
      <c r="A1769" s="14" t="s">
        <v>2633</v>
      </c>
      <c r="B1769" s="15">
        <v>1</v>
      </c>
      <c r="C1769" s="16" t="s">
        <v>4991</v>
      </c>
      <c r="D1769" s="17" t="str">
        <f t="shared" si="188"/>
        <v>5oz</v>
      </c>
      <c r="E1769" s="18" t="s">
        <v>6</v>
      </c>
      <c r="F1769" s="19">
        <v>10.85</v>
      </c>
      <c r="G1769" s="19">
        <f t="shared" si="191"/>
        <v>4.6112500000000001</v>
      </c>
      <c r="H1769" s="1">
        <f t="shared" si="189"/>
        <v>10.85</v>
      </c>
      <c r="I1769" s="21">
        <v>6</v>
      </c>
    </row>
    <row r="1770" spans="1:9" ht="14" x14ac:dyDescent="0.15">
      <c r="A1770" s="14" t="s">
        <v>2637</v>
      </c>
      <c r="B1770" s="15">
        <v>1</v>
      </c>
      <c r="C1770" s="16" t="s">
        <v>4995</v>
      </c>
      <c r="D1770" s="17" t="str">
        <f t="shared" si="188"/>
        <v>1lb</v>
      </c>
      <c r="E1770" s="18" t="s">
        <v>6</v>
      </c>
      <c r="F1770" s="19">
        <v>28.45</v>
      </c>
      <c r="G1770" s="19">
        <f t="shared" si="191"/>
        <v>12.091249999999999</v>
      </c>
      <c r="H1770" s="1">
        <f t="shared" si="189"/>
        <v>28.45</v>
      </c>
      <c r="I1770" s="21">
        <v>18</v>
      </c>
    </row>
    <row r="1771" spans="1:9" ht="14" x14ac:dyDescent="0.15">
      <c r="A1771" s="14" t="s">
        <v>2641</v>
      </c>
      <c r="B1771" s="15">
        <v>1</v>
      </c>
      <c r="C1771" s="16" t="s">
        <v>4999</v>
      </c>
      <c r="D1771" s="17" t="str">
        <f t="shared" si="188"/>
        <v>5lb</v>
      </c>
      <c r="E1771" s="18" t="s">
        <v>6</v>
      </c>
      <c r="F1771" s="19">
        <v>113.15</v>
      </c>
      <c r="G1771" s="19">
        <f t="shared" si="191"/>
        <v>48.088750000000005</v>
      </c>
      <c r="H1771" s="1">
        <f t="shared" si="189"/>
        <v>113.15</v>
      </c>
      <c r="I1771" s="21">
        <v>84</v>
      </c>
    </row>
    <row r="1772" spans="1:9" ht="14" x14ac:dyDescent="0.15">
      <c r="A1772" s="14" t="s">
        <v>619</v>
      </c>
      <c r="B1772" s="15">
        <v>1</v>
      </c>
      <c r="C1772" s="16" t="s">
        <v>6990</v>
      </c>
      <c r="D1772" s="17" t="str">
        <f t="shared" si="188"/>
        <v>10X10</v>
      </c>
      <c r="E1772" s="18" t="s">
        <v>6</v>
      </c>
      <c r="F1772" s="19">
        <v>19.5</v>
      </c>
      <c r="G1772" s="19">
        <f t="shared" si="191"/>
        <v>8.2874999999999996</v>
      </c>
      <c r="H1772" s="1">
        <f t="shared" si="189"/>
        <v>19.5</v>
      </c>
      <c r="I1772" s="21">
        <v>18</v>
      </c>
    </row>
    <row r="1773" spans="1:9" ht="14" x14ac:dyDescent="0.15">
      <c r="A1773" s="14" t="s">
        <v>620</v>
      </c>
      <c r="B1773" s="15">
        <v>1</v>
      </c>
      <c r="C1773" s="16" t="s">
        <v>3575</v>
      </c>
      <c r="D1773" s="17" t="str">
        <f t="shared" si="188"/>
        <v>FULL</v>
      </c>
      <c r="E1773" s="18" t="s">
        <v>6</v>
      </c>
      <c r="F1773" s="19">
        <v>112.65</v>
      </c>
      <c r="G1773" s="19">
        <f t="shared" si="191"/>
        <v>47.876249999999999</v>
      </c>
      <c r="H1773" s="1">
        <f t="shared" si="189"/>
        <v>112.65</v>
      </c>
      <c r="I1773" s="26">
        <v>128</v>
      </c>
    </row>
    <row r="1774" spans="1:9" ht="14" x14ac:dyDescent="0.15">
      <c r="A1774" s="14" t="s">
        <v>621</v>
      </c>
      <c r="B1774" s="15">
        <v>1</v>
      </c>
      <c r="C1774" s="16" t="s">
        <v>3575</v>
      </c>
      <c r="D1774" s="17" t="str">
        <f t="shared" si="188"/>
        <v>17x20</v>
      </c>
      <c r="E1774" s="18" t="s">
        <v>6</v>
      </c>
      <c r="F1774" s="19">
        <v>57.9</v>
      </c>
      <c r="G1774" s="19">
        <f t="shared" si="191"/>
        <v>24.607499999999998</v>
      </c>
      <c r="H1774" s="1">
        <f t="shared" si="189"/>
        <v>57.9</v>
      </c>
      <c r="I1774" s="21">
        <v>64</v>
      </c>
    </row>
    <row r="1775" spans="1:9" ht="14" x14ac:dyDescent="0.15">
      <c r="A1775" s="14" t="s">
        <v>622</v>
      </c>
      <c r="B1775" s="15">
        <v>1</v>
      </c>
      <c r="C1775" s="16" t="s">
        <v>6991</v>
      </c>
      <c r="D1775" s="17" t="str">
        <f t="shared" si="188"/>
        <v>10X10</v>
      </c>
      <c r="E1775" s="18" t="s">
        <v>6</v>
      </c>
      <c r="F1775" s="19">
        <v>24</v>
      </c>
      <c r="G1775" s="19">
        <f t="shared" si="191"/>
        <v>10.199999999999999</v>
      </c>
      <c r="H1775" s="1">
        <f t="shared" si="189"/>
        <v>24</v>
      </c>
      <c r="I1775" s="21">
        <v>18</v>
      </c>
    </row>
    <row r="1776" spans="1:9" ht="14" x14ac:dyDescent="0.15">
      <c r="A1776" s="14" t="s">
        <v>623</v>
      </c>
      <c r="B1776" s="15">
        <v>1</v>
      </c>
      <c r="C1776" s="16" t="s">
        <v>3576</v>
      </c>
      <c r="D1776" s="17" t="str">
        <f t="shared" si="188"/>
        <v>FULL</v>
      </c>
      <c r="E1776" s="18" t="s">
        <v>6</v>
      </c>
      <c r="F1776" s="19">
        <v>138.6</v>
      </c>
      <c r="G1776" s="19">
        <f t="shared" si="191"/>
        <v>58.904999999999994</v>
      </c>
      <c r="H1776" s="1">
        <f t="shared" si="189"/>
        <v>138.6</v>
      </c>
      <c r="I1776" s="26">
        <v>128</v>
      </c>
    </row>
    <row r="1777" spans="1:9" ht="14" x14ac:dyDescent="0.15">
      <c r="A1777" s="14" t="s">
        <v>624</v>
      </c>
      <c r="B1777" s="15">
        <v>1</v>
      </c>
      <c r="C1777" s="16" t="s">
        <v>3576</v>
      </c>
      <c r="D1777" s="17" t="str">
        <f t="shared" si="188"/>
        <v>17x20</v>
      </c>
      <c r="E1777" s="18" t="s">
        <v>6</v>
      </c>
      <c r="F1777" s="19">
        <v>71.25</v>
      </c>
      <c r="G1777" s="19">
        <f t="shared" si="191"/>
        <v>30.28125</v>
      </c>
      <c r="H1777" s="1">
        <f t="shared" si="189"/>
        <v>71.25</v>
      </c>
      <c r="I1777" s="21">
        <v>64</v>
      </c>
    </row>
    <row r="1778" spans="1:9" ht="14" x14ac:dyDescent="0.15">
      <c r="A1778" s="14" t="s">
        <v>625</v>
      </c>
      <c r="B1778" s="15">
        <v>1</v>
      </c>
      <c r="C1778" s="16" t="s">
        <v>6992</v>
      </c>
      <c r="D1778" s="17" t="str">
        <f t="shared" si="188"/>
        <v>10X10</v>
      </c>
      <c r="E1778" s="18" t="s">
        <v>6</v>
      </c>
      <c r="F1778" s="19">
        <v>23.5</v>
      </c>
      <c r="G1778" s="19">
        <f t="shared" si="191"/>
        <v>9.9874999999999989</v>
      </c>
      <c r="H1778" s="1">
        <f t="shared" si="189"/>
        <v>23.5</v>
      </c>
      <c r="I1778" s="21">
        <v>12</v>
      </c>
    </row>
    <row r="1779" spans="1:9" ht="14" x14ac:dyDescent="0.15">
      <c r="A1779" s="14" t="s">
        <v>626</v>
      </c>
      <c r="B1779" s="15">
        <v>1</v>
      </c>
      <c r="C1779" s="16" t="s">
        <v>3577</v>
      </c>
      <c r="D1779" s="17" t="str">
        <f t="shared" si="188"/>
        <v>17x20</v>
      </c>
      <c r="E1779" s="18" t="s">
        <v>6</v>
      </c>
      <c r="F1779" s="19">
        <v>67.900000000000006</v>
      </c>
      <c r="G1779" s="19">
        <f t="shared" si="191"/>
        <v>28.857500000000002</v>
      </c>
      <c r="H1779" s="1">
        <f t="shared" si="189"/>
        <v>67.900000000000006</v>
      </c>
      <c r="I1779" s="21">
        <v>44</v>
      </c>
    </row>
    <row r="1780" spans="1:9" x14ac:dyDescent="0.15">
      <c r="A1780" s="51" t="s">
        <v>6488</v>
      </c>
      <c r="B1780" s="33">
        <v>1</v>
      </c>
      <c r="C1780" s="20" t="s">
        <v>6489</v>
      </c>
      <c r="D1780" s="116" t="s">
        <v>6478</v>
      </c>
      <c r="F1780" s="60">
        <v>3</v>
      </c>
      <c r="G1780" s="60">
        <v>3</v>
      </c>
      <c r="H1780" s="60">
        <f>F1780</f>
        <v>3</v>
      </c>
      <c r="I1780" s="57">
        <v>3</v>
      </c>
    </row>
    <row r="1781" spans="1:9" ht="14" x14ac:dyDescent="0.15">
      <c r="A1781" s="14" t="s">
        <v>627</v>
      </c>
      <c r="B1781" s="15">
        <v>1</v>
      </c>
      <c r="C1781" s="16" t="s">
        <v>6993</v>
      </c>
      <c r="D1781" s="17" t="str">
        <f t="shared" ref="D1781:D1828" si="192">VLOOKUP(RIGHT(A1781,4),N:O,2,0)</f>
        <v>10X10</v>
      </c>
      <c r="E1781" s="18" t="s">
        <v>6</v>
      </c>
      <c r="F1781" s="19">
        <v>26.4</v>
      </c>
      <c r="G1781" s="19">
        <f t="shared" ref="G1781:G1812" si="193">F1781*0.425</f>
        <v>11.219999999999999</v>
      </c>
      <c r="H1781" s="1">
        <f t="shared" ref="H1781:H1802" si="194">B1781*F1781</f>
        <v>26.4</v>
      </c>
      <c r="I1781" s="21">
        <v>12</v>
      </c>
    </row>
    <row r="1782" spans="1:9" ht="14" x14ac:dyDescent="0.15">
      <c r="A1782" s="14" t="s">
        <v>628</v>
      </c>
      <c r="B1782" s="15">
        <v>1</v>
      </c>
      <c r="C1782" s="16" t="s">
        <v>3578</v>
      </c>
      <c r="D1782" s="17" t="str">
        <f t="shared" si="192"/>
        <v>17x20</v>
      </c>
      <c r="E1782" s="18" t="s">
        <v>6</v>
      </c>
      <c r="F1782" s="19">
        <v>76.2</v>
      </c>
      <c r="G1782" s="19">
        <f t="shared" si="193"/>
        <v>32.384999999999998</v>
      </c>
      <c r="H1782" s="1">
        <f t="shared" si="194"/>
        <v>76.2</v>
      </c>
      <c r="I1782" s="21">
        <v>44</v>
      </c>
    </row>
    <row r="1783" spans="1:9" ht="14" x14ac:dyDescent="0.15">
      <c r="A1783" s="14" t="s">
        <v>1569</v>
      </c>
      <c r="B1783" s="15">
        <v>1</v>
      </c>
      <c r="C1783" s="16" t="s">
        <v>3985</v>
      </c>
      <c r="D1783" s="17" t="str">
        <f t="shared" si="192"/>
        <v>Tube</v>
      </c>
      <c r="E1783" s="18" t="s">
        <v>5700</v>
      </c>
      <c r="F1783" s="19">
        <v>31.05</v>
      </c>
      <c r="G1783" s="19">
        <f t="shared" si="193"/>
        <v>13.196249999999999</v>
      </c>
      <c r="H1783" s="1">
        <f t="shared" si="194"/>
        <v>31.05</v>
      </c>
      <c r="I1783" s="21">
        <v>4</v>
      </c>
    </row>
    <row r="1784" spans="1:9" ht="14" x14ac:dyDescent="0.15">
      <c r="A1784" s="14" t="s">
        <v>1570</v>
      </c>
      <c r="B1784" s="15">
        <v>1</v>
      </c>
      <c r="C1784" s="16" t="s">
        <v>3986</v>
      </c>
      <c r="D1784" s="17" t="str">
        <f t="shared" si="192"/>
        <v>Tube</v>
      </c>
      <c r="E1784" s="18" t="s">
        <v>5700</v>
      </c>
      <c r="F1784" s="19">
        <v>31.05</v>
      </c>
      <c r="G1784" s="19">
        <f t="shared" si="193"/>
        <v>13.196249999999999</v>
      </c>
      <c r="H1784" s="1">
        <f t="shared" si="194"/>
        <v>31.05</v>
      </c>
      <c r="I1784" s="21">
        <v>4</v>
      </c>
    </row>
    <row r="1785" spans="1:9" ht="14" x14ac:dyDescent="0.15">
      <c r="A1785" s="14" t="s">
        <v>1697</v>
      </c>
      <c r="B1785" s="15">
        <v>1</v>
      </c>
      <c r="C1785" s="16" t="s">
        <v>6846</v>
      </c>
      <c r="D1785" s="17" t="str">
        <f t="shared" si="192"/>
        <v>1lb</v>
      </c>
      <c r="E1785" s="18" t="s">
        <v>5703</v>
      </c>
      <c r="F1785" s="19">
        <v>43.35</v>
      </c>
      <c r="G1785" s="19">
        <f t="shared" si="193"/>
        <v>18.423750000000002</v>
      </c>
      <c r="H1785" s="1">
        <f t="shared" si="194"/>
        <v>43.35</v>
      </c>
      <c r="I1785" s="21">
        <v>18</v>
      </c>
    </row>
    <row r="1786" spans="1:9" ht="14" x14ac:dyDescent="0.15">
      <c r="A1786" s="14" t="s">
        <v>2642</v>
      </c>
      <c r="B1786" s="15">
        <v>1</v>
      </c>
      <c r="C1786" s="16" t="s">
        <v>5000</v>
      </c>
      <c r="D1786" s="17" t="str">
        <f t="shared" si="192"/>
        <v>5oz</v>
      </c>
      <c r="E1786" s="18" t="s">
        <v>6</v>
      </c>
      <c r="F1786" s="19">
        <v>9.1999999999999993</v>
      </c>
      <c r="G1786" s="19">
        <f t="shared" si="193"/>
        <v>3.9099999999999997</v>
      </c>
      <c r="H1786" s="1">
        <f t="shared" si="194"/>
        <v>9.1999999999999993</v>
      </c>
      <c r="I1786" s="21">
        <v>6</v>
      </c>
    </row>
    <row r="1787" spans="1:9" ht="14" x14ac:dyDescent="0.15">
      <c r="A1787" s="14" t="s">
        <v>2646</v>
      </c>
      <c r="B1787" s="15">
        <v>1</v>
      </c>
      <c r="C1787" s="16" t="s">
        <v>5004</v>
      </c>
      <c r="D1787" s="17" t="str">
        <f t="shared" si="192"/>
        <v>1lb</v>
      </c>
      <c r="E1787" s="18" t="s">
        <v>6</v>
      </c>
      <c r="F1787" s="19">
        <v>23.2</v>
      </c>
      <c r="G1787" s="19">
        <f t="shared" si="193"/>
        <v>9.86</v>
      </c>
      <c r="H1787" s="1">
        <f t="shared" si="194"/>
        <v>23.2</v>
      </c>
      <c r="I1787" s="21">
        <v>18</v>
      </c>
    </row>
    <row r="1788" spans="1:9" ht="14" x14ac:dyDescent="0.15">
      <c r="A1788" s="14" t="s">
        <v>2650</v>
      </c>
      <c r="B1788" s="15">
        <v>1</v>
      </c>
      <c r="C1788" s="16" t="s">
        <v>5008</v>
      </c>
      <c r="D1788" s="17" t="str">
        <f t="shared" si="192"/>
        <v>5lb</v>
      </c>
      <c r="E1788" s="18" t="s">
        <v>6</v>
      </c>
      <c r="F1788" s="19">
        <v>86.85</v>
      </c>
      <c r="G1788" s="19">
        <f t="shared" si="193"/>
        <v>36.911249999999995</v>
      </c>
      <c r="H1788" s="1">
        <f t="shared" si="194"/>
        <v>86.85</v>
      </c>
      <c r="I1788" s="21">
        <v>84</v>
      </c>
    </row>
    <row r="1789" spans="1:9" ht="14" x14ac:dyDescent="0.15">
      <c r="A1789" s="14" t="s">
        <v>2643</v>
      </c>
      <c r="B1789" s="15">
        <v>1</v>
      </c>
      <c r="C1789" s="16" t="s">
        <v>5001</v>
      </c>
      <c r="D1789" s="17" t="str">
        <f t="shared" si="192"/>
        <v>5oz</v>
      </c>
      <c r="E1789" s="18" t="s">
        <v>6</v>
      </c>
      <c r="F1789" s="19">
        <v>9.1999999999999993</v>
      </c>
      <c r="G1789" s="19">
        <f t="shared" si="193"/>
        <v>3.9099999999999997</v>
      </c>
      <c r="H1789" s="1">
        <f t="shared" si="194"/>
        <v>9.1999999999999993</v>
      </c>
      <c r="I1789" s="21">
        <v>6</v>
      </c>
    </row>
    <row r="1790" spans="1:9" ht="14" x14ac:dyDescent="0.15">
      <c r="A1790" s="14" t="s">
        <v>2647</v>
      </c>
      <c r="B1790" s="15">
        <v>1</v>
      </c>
      <c r="C1790" s="16" t="s">
        <v>5005</v>
      </c>
      <c r="D1790" s="17" t="str">
        <f t="shared" si="192"/>
        <v>1lb</v>
      </c>
      <c r="E1790" s="18" t="s">
        <v>6</v>
      </c>
      <c r="F1790" s="19">
        <v>23.2</v>
      </c>
      <c r="G1790" s="19">
        <f t="shared" si="193"/>
        <v>9.86</v>
      </c>
      <c r="H1790" s="1">
        <f t="shared" si="194"/>
        <v>23.2</v>
      </c>
      <c r="I1790" s="21">
        <v>18</v>
      </c>
    </row>
    <row r="1791" spans="1:9" ht="14" x14ac:dyDescent="0.15">
      <c r="A1791" s="14" t="s">
        <v>2651</v>
      </c>
      <c r="B1791" s="15">
        <v>1</v>
      </c>
      <c r="C1791" s="16" t="s">
        <v>5009</v>
      </c>
      <c r="D1791" s="17" t="str">
        <f t="shared" si="192"/>
        <v>5lb</v>
      </c>
      <c r="E1791" s="18" t="s">
        <v>6</v>
      </c>
      <c r="F1791" s="19">
        <v>86.85</v>
      </c>
      <c r="G1791" s="19">
        <f t="shared" si="193"/>
        <v>36.911249999999995</v>
      </c>
      <c r="H1791" s="1">
        <f t="shared" si="194"/>
        <v>86.85</v>
      </c>
      <c r="I1791" s="21">
        <v>84</v>
      </c>
    </row>
    <row r="1792" spans="1:9" ht="14" x14ac:dyDescent="0.15">
      <c r="A1792" s="14" t="s">
        <v>2644</v>
      </c>
      <c r="B1792" s="15">
        <v>1</v>
      </c>
      <c r="C1792" s="16" t="s">
        <v>5002</v>
      </c>
      <c r="D1792" s="17" t="str">
        <f t="shared" si="192"/>
        <v>5oz</v>
      </c>
      <c r="E1792" s="18" t="s">
        <v>6</v>
      </c>
      <c r="F1792" s="19">
        <v>9.1999999999999993</v>
      </c>
      <c r="G1792" s="19">
        <f t="shared" si="193"/>
        <v>3.9099999999999997</v>
      </c>
      <c r="H1792" s="1">
        <f t="shared" si="194"/>
        <v>9.1999999999999993</v>
      </c>
      <c r="I1792" s="21">
        <v>6</v>
      </c>
    </row>
    <row r="1793" spans="1:9" ht="14" x14ac:dyDescent="0.15">
      <c r="A1793" s="14" t="s">
        <v>2648</v>
      </c>
      <c r="B1793" s="15">
        <v>1</v>
      </c>
      <c r="C1793" s="16" t="s">
        <v>5006</v>
      </c>
      <c r="D1793" s="17" t="str">
        <f t="shared" si="192"/>
        <v>1lb</v>
      </c>
      <c r="E1793" s="18" t="s">
        <v>6</v>
      </c>
      <c r="F1793" s="19">
        <v>23.2</v>
      </c>
      <c r="G1793" s="19">
        <f t="shared" si="193"/>
        <v>9.86</v>
      </c>
      <c r="H1793" s="1">
        <f t="shared" si="194"/>
        <v>23.2</v>
      </c>
      <c r="I1793" s="21">
        <v>18</v>
      </c>
    </row>
    <row r="1794" spans="1:9" ht="14" x14ac:dyDescent="0.15">
      <c r="A1794" s="14" t="s">
        <v>2652</v>
      </c>
      <c r="B1794" s="15">
        <v>1</v>
      </c>
      <c r="C1794" s="16" t="s">
        <v>5010</v>
      </c>
      <c r="D1794" s="17" t="str">
        <f t="shared" si="192"/>
        <v>5lb</v>
      </c>
      <c r="E1794" s="18" t="s">
        <v>6</v>
      </c>
      <c r="F1794" s="19">
        <v>86.85</v>
      </c>
      <c r="G1794" s="19">
        <f t="shared" si="193"/>
        <v>36.911249999999995</v>
      </c>
      <c r="H1794" s="1">
        <f t="shared" si="194"/>
        <v>86.85</v>
      </c>
      <c r="I1794" s="21">
        <v>84</v>
      </c>
    </row>
    <row r="1795" spans="1:9" ht="14" x14ac:dyDescent="0.15">
      <c r="A1795" s="14" t="s">
        <v>2645</v>
      </c>
      <c r="B1795" s="15">
        <v>1</v>
      </c>
      <c r="C1795" s="16" t="s">
        <v>5003</v>
      </c>
      <c r="D1795" s="17" t="str">
        <f t="shared" si="192"/>
        <v>5oz</v>
      </c>
      <c r="E1795" s="18" t="s">
        <v>6</v>
      </c>
      <c r="F1795" s="19">
        <v>10.85</v>
      </c>
      <c r="G1795" s="19">
        <f t="shared" si="193"/>
        <v>4.6112500000000001</v>
      </c>
      <c r="H1795" s="1">
        <f t="shared" si="194"/>
        <v>10.85</v>
      </c>
      <c r="I1795" s="21">
        <v>6</v>
      </c>
    </row>
    <row r="1796" spans="1:9" ht="14" x14ac:dyDescent="0.15">
      <c r="A1796" s="14" t="s">
        <v>2649</v>
      </c>
      <c r="B1796" s="15">
        <v>1</v>
      </c>
      <c r="C1796" s="16" t="s">
        <v>5007</v>
      </c>
      <c r="D1796" s="17" t="str">
        <f t="shared" si="192"/>
        <v>1lb</v>
      </c>
      <c r="E1796" s="18" t="s">
        <v>6</v>
      </c>
      <c r="F1796" s="19">
        <v>28.45</v>
      </c>
      <c r="G1796" s="19">
        <f t="shared" si="193"/>
        <v>12.091249999999999</v>
      </c>
      <c r="H1796" s="1">
        <f t="shared" si="194"/>
        <v>28.45</v>
      </c>
      <c r="I1796" s="21">
        <v>18</v>
      </c>
    </row>
    <row r="1797" spans="1:9" ht="14" x14ac:dyDescent="0.15">
      <c r="A1797" s="14" t="s">
        <v>2653</v>
      </c>
      <c r="B1797" s="15">
        <v>1</v>
      </c>
      <c r="C1797" s="16" t="s">
        <v>5011</v>
      </c>
      <c r="D1797" s="17" t="str">
        <f t="shared" si="192"/>
        <v>5lb</v>
      </c>
      <c r="E1797" s="18" t="s">
        <v>6</v>
      </c>
      <c r="F1797" s="19">
        <v>113.15</v>
      </c>
      <c r="G1797" s="19">
        <f t="shared" si="193"/>
        <v>48.088750000000005</v>
      </c>
      <c r="H1797" s="1">
        <f t="shared" si="194"/>
        <v>113.15</v>
      </c>
      <c r="I1797" s="21">
        <v>84</v>
      </c>
    </row>
    <row r="1798" spans="1:9" ht="14" x14ac:dyDescent="0.15">
      <c r="A1798" s="14" t="s">
        <v>629</v>
      </c>
      <c r="B1798" s="15">
        <v>1</v>
      </c>
      <c r="C1798" s="16" t="s">
        <v>6994</v>
      </c>
      <c r="D1798" s="17" t="str">
        <f t="shared" si="192"/>
        <v>10X10</v>
      </c>
      <c r="E1798" s="18" t="s">
        <v>6</v>
      </c>
      <c r="F1798" s="19">
        <v>19.5</v>
      </c>
      <c r="G1798" s="19">
        <f t="shared" si="193"/>
        <v>8.2874999999999996</v>
      </c>
      <c r="H1798" s="1">
        <f t="shared" si="194"/>
        <v>19.5</v>
      </c>
      <c r="I1798" s="21">
        <v>18</v>
      </c>
    </row>
    <row r="1799" spans="1:9" ht="14" x14ac:dyDescent="0.15">
      <c r="A1799" s="14" t="s">
        <v>630</v>
      </c>
      <c r="B1799" s="15">
        <v>1</v>
      </c>
      <c r="C1799" s="16" t="s">
        <v>3405</v>
      </c>
      <c r="D1799" s="17" t="str">
        <f t="shared" si="192"/>
        <v>FULL</v>
      </c>
      <c r="E1799" s="18" t="s">
        <v>6</v>
      </c>
      <c r="F1799" s="19">
        <v>112.65</v>
      </c>
      <c r="G1799" s="19">
        <f t="shared" si="193"/>
        <v>47.876249999999999</v>
      </c>
      <c r="H1799" s="1">
        <f t="shared" si="194"/>
        <v>112.65</v>
      </c>
      <c r="I1799" s="26">
        <v>128</v>
      </c>
    </row>
    <row r="1800" spans="1:9" ht="14" x14ac:dyDescent="0.15">
      <c r="A1800" s="14" t="s">
        <v>631</v>
      </c>
      <c r="B1800" s="15">
        <v>1</v>
      </c>
      <c r="C1800" s="16" t="s">
        <v>3405</v>
      </c>
      <c r="D1800" s="17" t="str">
        <f t="shared" si="192"/>
        <v>17x20</v>
      </c>
      <c r="E1800" s="18" t="s">
        <v>6</v>
      </c>
      <c r="F1800" s="19">
        <v>57.9</v>
      </c>
      <c r="G1800" s="19">
        <f t="shared" si="193"/>
        <v>24.607499999999998</v>
      </c>
      <c r="H1800" s="1">
        <f t="shared" si="194"/>
        <v>57.9</v>
      </c>
      <c r="I1800" s="21">
        <v>64</v>
      </c>
    </row>
    <row r="1801" spans="1:9" ht="14" x14ac:dyDescent="0.15">
      <c r="A1801" s="14" t="s">
        <v>632</v>
      </c>
      <c r="B1801" s="15">
        <v>1</v>
      </c>
      <c r="C1801" s="16" t="s">
        <v>6995</v>
      </c>
      <c r="D1801" s="17" t="str">
        <f t="shared" si="192"/>
        <v>10X10</v>
      </c>
      <c r="E1801" s="18" t="s">
        <v>6</v>
      </c>
      <c r="F1801" s="19">
        <v>24</v>
      </c>
      <c r="G1801" s="19">
        <f t="shared" si="193"/>
        <v>10.199999999999999</v>
      </c>
      <c r="H1801" s="1">
        <f t="shared" si="194"/>
        <v>24</v>
      </c>
      <c r="I1801" s="21">
        <v>18</v>
      </c>
    </row>
    <row r="1802" spans="1:9" ht="14" x14ac:dyDescent="0.15">
      <c r="A1802" s="14" t="s">
        <v>633</v>
      </c>
      <c r="B1802" s="15">
        <v>1</v>
      </c>
      <c r="C1802" s="16" t="s">
        <v>3579</v>
      </c>
      <c r="D1802" s="17" t="str">
        <f t="shared" si="192"/>
        <v>FULL</v>
      </c>
      <c r="E1802" s="18" t="s">
        <v>6</v>
      </c>
      <c r="F1802" s="19">
        <v>138.6</v>
      </c>
      <c r="G1802" s="19">
        <f t="shared" si="193"/>
        <v>58.904999999999994</v>
      </c>
      <c r="H1802" s="1">
        <f t="shared" si="194"/>
        <v>138.6</v>
      </c>
      <c r="I1802" s="26">
        <v>128</v>
      </c>
    </row>
    <row r="1803" spans="1:9" ht="14" x14ac:dyDescent="0.15">
      <c r="A1803" s="14" t="s">
        <v>634</v>
      </c>
      <c r="B1803" s="15">
        <v>1</v>
      </c>
      <c r="C1803" s="16" t="s">
        <v>3579</v>
      </c>
      <c r="D1803" s="17" t="str">
        <f t="shared" si="192"/>
        <v>17x20</v>
      </c>
      <c r="E1803" s="18" t="s">
        <v>6</v>
      </c>
      <c r="F1803" s="19">
        <v>71.25</v>
      </c>
      <c r="G1803" s="19">
        <f t="shared" si="193"/>
        <v>30.28125</v>
      </c>
      <c r="H1803" s="19">
        <f>F1803</f>
        <v>71.25</v>
      </c>
      <c r="I1803" s="21">
        <v>64</v>
      </c>
    </row>
    <row r="1804" spans="1:9" ht="14" x14ac:dyDescent="0.15">
      <c r="A1804" s="14" t="s">
        <v>635</v>
      </c>
      <c r="B1804" s="15">
        <v>1</v>
      </c>
      <c r="C1804" s="16" t="s">
        <v>6996</v>
      </c>
      <c r="D1804" s="17" t="str">
        <f t="shared" si="192"/>
        <v>10X10</v>
      </c>
      <c r="E1804" s="18" t="s">
        <v>6</v>
      </c>
      <c r="F1804" s="19">
        <v>23.5</v>
      </c>
      <c r="G1804" s="19">
        <f t="shared" si="193"/>
        <v>9.9874999999999989</v>
      </c>
      <c r="H1804" s="1">
        <f t="shared" ref="H1804:H1828" si="195">B1804*F1804</f>
        <v>23.5</v>
      </c>
      <c r="I1804" s="21">
        <v>12</v>
      </c>
    </row>
    <row r="1805" spans="1:9" ht="14" x14ac:dyDescent="0.15">
      <c r="A1805" s="14" t="s">
        <v>636</v>
      </c>
      <c r="B1805" s="15">
        <v>1</v>
      </c>
      <c r="C1805" s="16" t="s">
        <v>3406</v>
      </c>
      <c r="D1805" s="17" t="str">
        <f t="shared" si="192"/>
        <v>17x20</v>
      </c>
      <c r="E1805" s="18" t="s">
        <v>6</v>
      </c>
      <c r="F1805" s="19">
        <v>67.900000000000006</v>
      </c>
      <c r="G1805" s="19">
        <f t="shared" si="193"/>
        <v>28.857500000000002</v>
      </c>
      <c r="H1805" s="1">
        <f t="shared" si="195"/>
        <v>67.900000000000006</v>
      </c>
      <c r="I1805" s="21">
        <v>44</v>
      </c>
    </row>
    <row r="1806" spans="1:9" ht="14" x14ac:dyDescent="0.15">
      <c r="A1806" s="14" t="s">
        <v>637</v>
      </c>
      <c r="B1806" s="15">
        <v>1</v>
      </c>
      <c r="C1806" s="16" t="s">
        <v>6997</v>
      </c>
      <c r="D1806" s="17" t="str">
        <f t="shared" si="192"/>
        <v>10X10</v>
      </c>
      <c r="E1806" s="18" t="s">
        <v>6</v>
      </c>
      <c r="F1806" s="19">
        <v>26.4</v>
      </c>
      <c r="G1806" s="19">
        <f t="shared" si="193"/>
        <v>11.219999999999999</v>
      </c>
      <c r="H1806" s="1">
        <f t="shared" si="195"/>
        <v>26.4</v>
      </c>
      <c r="I1806" s="21">
        <v>12</v>
      </c>
    </row>
    <row r="1807" spans="1:9" ht="14" x14ac:dyDescent="0.15">
      <c r="A1807" s="14" t="s">
        <v>638</v>
      </c>
      <c r="B1807" s="15">
        <v>1</v>
      </c>
      <c r="C1807" s="16" t="s">
        <v>3580</v>
      </c>
      <c r="D1807" s="17" t="str">
        <f t="shared" si="192"/>
        <v>17x20</v>
      </c>
      <c r="E1807" s="18" t="s">
        <v>6</v>
      </c>
      <c r="F1807" s="19">
        <v>76.2</v>
      </c>
      <c r="G1807" s="19">
        <f t="shared" si="193"/>
        <v>32.384999999999998</v>
      </c>
      <c r="H1807" s="1">
        <f t="shared" si="195"/>
        <v>76.2</v>
      </c>
      <c r="I1807" s="21">
        <v>44</v>
      </c>
    </row>
    <row r="1808" spans="1:9" ht="14" x14ac:dyDescent="0.15">
      <c r="A1808" s="14" t="s">
        <v>1571</v>
      </c>
      <c r="B1808" s="15">
        <v>1</v>
      </c>
      <c r="C1808" s="16" t="s">
        <v>3987</v>
      </c>
      <c r="D1808" s="17" t="str">
        <f t="shared" si="192"/>
        <v>Tube</v>
      </c>
      <c r="E1808" s="18" t="s">
        <v>5700</v>
      </c>
      <c r="F1808" s="19">
        <v>31.05</v>
      </c>
      <c r="G1808" s="19">
        <f t="shared" si="193"/>
        <v>13.196249999999999</v>
      </c>
      <c r="H1808" s="1">
        <f t="shared" si="195"/>
        <v>31.05</v>
      </c>
      <c r="I1808" s="21">
        <v>4</v>
      </c>
    </row>
    <row r="1809" spans="1:9" ht="14" x14ac:dyDescent="0.15">
      <c r="A1809" s="14" t="s">
        <v>1572</v>
      </c>
      <c r="B1809" s="15">
        <v>1</v>
      </c>
      <c r="C1809" s="16" t="s">
        <v>3988</v>
      </c>
      <c r="D1809" s="17" t="str">
        <f t="shared" si="192"/>
        <v>Tube</v>
      </c>
      <c r="E1809" s="18" t="s">
        <v>5700</v>
      </c>
      <c r="F1809" s="19">
        <v>31.05</v>
      </c>
      <c r="G1809" s="19">
        <f t="shared" si="193"/>
        <v>13.196249999999999</v>
      </c>
      <c r="H1809" s="1">
        <f t="shared" si="195"/>
        <v>31.05</v>
      </c>
      <c r="I1809" s="21">
        <v>4</v>
      </c>
    </row>
    <row r="1810" spans="1:9" ht="14" x14ac:dyDescent="0.15">
      <c r="A1810" s="14" t="s">
        <v>1698</v>
      </c>
      <c r="B1810" s="15">
        <v>1</v>
      </c>
      <c r="C1810" s="16" t="s">
        <v>6847</v>
      </c>
      <c r="D1810" s="17" t="str">
        <f t="shared" si="192"/>
        <v>1lb</v>
      </c>
      <c r="E1810" s="18" t="s">
        <v>5703</v>
      </c>
      <c r="F1810" s="19">
        <v>43.35</v>
      </c>
      <c r="G1810" s="19">
        <f t="shared" si="193"/>
        <v>18.423750000000002</v>
      </c>
      <c r="H1810" s="1">
        <f t="shared" si="195"/>
        <v>43.35</v>
      </c>
      <c r="I1810" s="21">
        <v>18</v>
      </c>
    </row>
    <row r="1811" spans="1:9" ht="14" x14ac:dyDescent="0.15">
      <c r="A1811" s="14" t="s">
        <v>2654</v>
      </c>
      <c r="B1811" s="15">
        <v>1</v>
      </c>
      <c r="C1811" s="16" t="s">
        <v>5012</v>
      </c>
      <c r="D1811" s="17" t="str">
        <f t="shared" si="192"/>
        <v>5oz</v>
      </c>
      <c r="E1811" s="18" t="s">
        <v>6</v>
      </c>
      <c r="F1811" s="19">
        <v>9.1999999999999993</v>
      </c>
      <c r="G1811" s="19">
        <f t="shared" si="193"/>
        <v>3.9099999999999997</v>
      </c>
      <c r="H1811" s="1">
        <f t="shared" si="195"/>
        <v>9.1999999999999993</v>
      </c>
      <c r="I1811" s="21">
        <v>6</v>
      </c>
    </row>
    <row r="1812" spans="1:9" ht="14" x14ac:dyDescent="0.15">
      <c r="A1812" s="14" t="s">
        <v>2658</v>
      </c>
      <c r="B1812" s="15">
        <v>1</v>
      </c>
      <c r="C1812" s="16" t="s">
        <v>5016</v>
      </c>
      <c r="D1812" s="17" t="str">
        <f t="shared" si="192"/>
        <v>1lb</v>
      </c>
      <c r="E1812" s="18" t="s">
        <v>6</v>
      </c>
      <c r="F1812" s="19">
        <v>23.2</v>
      </c>
      <c r="G1812" s="19">
        <f t="shared" si="193"/>
        <v>9.86</v>
      </c>
      <c r="H1812" s="1">
        <f t="shared" si="195"/>
        <v>23.2</v>
      </c>
      <c r="I1812" s="21">
        <v>18</v>
      </c>
    </row>
    <row r="1813" spans="1:9" ht="14" x14ac:dyDescent="0.15">
      <c r="A1813" s="14" t="s">
        <v>2662</v>
      </c>
      <c r="B1813" s="15">
        <v>1</v>
      </c>
      <c r="C1813" s="16" t="s">
        <v>5020</v>
      </c>
      <c r="D1813" s="17" t="str">
        <f t="shared" si="192"/>
        <v>5lb</v>
      </c>
      <c r="E1813" s="18" t="s">
        <v>6</v>
      </c>
      <c r="F1813" s="19">
        <v>86.85</v>
      </c>
      <c r="G1813" s="19">
        <f t="shared" ref="G1813:G1844" si="196">F1813*0.425</f>
        <v>36.911249999999995</v>
      </c>
      <c r="H1813" s="1">
        <f t="shared" si="195"/>
        <v>86.85</v>
      </c>
      <c r="I1813" s="21">
        <v>84</v>
      </c>
    </row>
    <row r="1814" spans="1:9" ht="14" x14ac:dyDescent="0.15">
      <c r="A1814" s="14" t="s">
        <v>2655</v>
      </c>
      <c r="B1814" s="15">
        <v>1</v>
      </c>
      <c r="C1814" s="16" t="s">
        <v>5013</v>
      </c>
      <c r="D1814" s="17" t="str">
        <f t="shared" si="192"/>
        <v>5oz</v>
      </c>
      <c r="E1814" s="18" t="s">
        <v>6</v>
      </c>
      <c r="F1814" s="19">
        <v>9.1999999999999993</v>
      </c>
      <c r="G1814" s="19">
        <f t="shared" si="196"/>
        <v>3.9099999999999997</v>
      </c>
      <c r="H1814" s="1">
        <f t="shared" si="195"/>
        <v>9.1999999999999993</v>
      </c>
      <c r="I1814" s="21">
        <v>6</v>
      </c>
    </row>
    <row r="1815" spans="1:9" ht="14" x14ac:dyDescent="0.15">
      <c r="A1815" s="14" t="s">
        <v>2659</v>
      </c>
      <c r="B1815" s="15">
        <v>1</v>
      </c>
      <c r="C1815" s="16" t="s">
        <v>5017</v>
      </c>
      <c r="D1815" s="17" t="str">
        <f t="shared" si="192"/>
        <v>1lb</v>
      </c>
      <c r="E1815" s="18" t="s">
        <v>6</v>
      </c>
      <c r="F1815" s="19">
        <v>23.2</v>
      </c>
      <c r="G1815" s="19">
        <f t="shared" si="196"/>
        <v>9.86</v>
      </c>
      <c r="H1815" s="1">
        <f t="shared" si="195"/>
        <v>23.2</v>
      </c>
      <c r="I1815" s="21">
        <v>18</v>
      </c>
    </row>
    <row r="1816" spans="1:9" ht="14" x14ac:dyDescent="0.15">
      <c r="A1816" s="14" t="s">
        <v>2663</v>
      </c>
      <c r="B1816" s="15">
        <v>1</v>
      </c>
      <c r="C1816" s="16" t="s">
        <v>5021</v>
      </c>
      <c r="D1816" s="17" t="str">
        <f t="shared" si="192"/>
        <v>5lb</v>
      </c>
      <c r="E1816" s="18" t="s">
        <v>6</v>
      </c>
      <c r="F1816" s="19">
        <v>86.85</v>
      </c>
      <c r="G1816" s="19">
        <f t="shared" si="196"/>
        <v>36.911249999999995</v>
      </c>
      <c r="H1816" s="1">
        <f t="shared" si="195"/>
        <v>86.85</v>
      </c>
      <c r="I1816" s="21">
        <v>84</v>
      </c>
    </row>
    <row r="1817" spans="1:9" ht="14" x14ac:dyDescent="0.15">
      <c r="A1817" s="14" t="s">
        <v>2656</v>
      </c>
      <c r="B1817" s="15">
        <v>1</v>
      </c>
      <c r="C1817" s="16" t="s">
        <v>5014</v>
      </c>
      <c r="D1817" s="17" t="str">
        <f t="shared" si="192"/>
        <v>5oz</v>
      </c>
      <c r="E1817" s="18" t="s">
        <v>6</v>
      </c>
      <c r="F1817" s="19">
        <v>9.1999999999999993</v>
      </c>
      <c r="G1817" s="19">
        <f t="shared" si="196"/>
        <v>3.9099999999999997</v>
      </c>
      <c r="H1817" s="1">
        <f t="shared" si="195"/>
        <v>9.1999999999999993</v>
      </c>
      <c r="I1817" s="21">
        <v>6</v>
      </c>
    </row>
    <row r="1818" spans="1:9" ht="14" x14ac:dyDescent="0.15">
      <c r="A1818" s="14" t="s">
        <v>2660</v>
      </c>
      <c r="B1818" s="15">
        <v>1</v>
      </c>
      <c r="C1818" s="16" t="s">
        <v>5018</v>
      </c>
      <c r="D1818" s="17" t="str">
        <f t="shared" si="192"/>
        <v>1lb</v>
      </c>
      <c r="E1818" s="18" t="s">
        <v>6</v>
      </c>
      <c r="F1818" s="19">
        <v>23.2</v>
      </c>
      <c r="G1818" s="19">
        <f t="shared" si="196"/>
        <v>9.86</v>
      </c>
      <c r="H1818" s="1">
        <f t="shared" si="195"/>
        <v>23.2</v>
      </c>
      <c r="I1818" s="21">
        <v>18</v>
      </c>
    </row>
    <row r="1819" spans="1:9" ht="14" x14ac:dyDescent="0.15">
      <c r="A1819" s="14" t="s">
        <v>2664</v>
      </c>
      <c r="B1819" s="15">
        <v>1</v>
      </c>
      <c r="C1819" s="16" t="s">
        <v>5022</v>
      </c>
      <c r="D1819" s="17" t="str">
        <f t="shared" si="192"/>
        <v>5lb</v>
      </c>
      <c r="E1819" s="18" t="s">
        <v>6</v>
      </c>
      <c r="F1819" s="19">
        <v>86.85</v>
      </c>
      <c r="G1819" s="19">
        <f t="shared" si="196"/>
        <v>36.911249999999995</v>
      </c>
      <c r="H1819" s="1">
        <f t="shared" si="195"/>
        <v>86.85</v>
      </c>
      <c r="I1819" s="21">
        <v>84</v>
      </c>
    </row>
    <row r="1820" spans="1:9" ht="14" x14ac:dyDescent="0.15">
      <c r="A1820" s="14" t="s">
        <v>2657</v>
      </c>
      <c r="B1820" s="15">
        <v>1</v>
      </c>
      <c r="C1820" s="16" t="s">
        <v>5015</v>
      </c>
      <c r="D1820" s="17" t="str">
        <f t="shared" si="192"/>
        <v>5oz</v>
      </c>
      <c r="E1820" s="18" t="s">
        <v>6</v>
      </c>
      <c r="F1820" s="19">
        <v>10.85</v>
      </c>
      <c r="G1820" s="19">
        <f t="shared" si="196"/>
        <v>4.6112500000000001</v>
      </c>
      <c r="H1820" s="1">
        <f t="shared" si="195"/>
        <v>10.85</v>
      </c>
      <c r="I1820" s="21">
        <v>6</v>
      </c>
    </row>
    <row r="1821" spans="1:9" ht="14" x14ac:dyDescent="0.15">
      <c r="A1821" s="14" t="s">
        <v>2661</v>
      </c>
      <c r="B1821" s="15">
        <v>1</v>
      </c>
      <c r="C1821" s="16" t="s">
        <v>5019</v>
      </c>
      <c r="D1821" s="17" t="str">
        <f t="shared" si="192"/>
        <v>1lb</v>
      </c>
      <c r="E1821" s="18" t="s">
        <v>6</v>
      </c>
      <c r="F1821" s="19">
        <v>28.45</v>
      </c>
      <c r="G1821" s="19">
        <f t="shared" si="196"/>
        <v>12.091249999999999</v>
      </c>
      <c r="H1821" s="1">
        <f t="shared" si="195"/>
        <v>28.45</v>
      </c>
      <c r="I1821" s="21">
        <v>18</v>
      </c>
    </row>
    <row r="1822" spans="1:9" ht="14" x14ac:dyDescent="0.15">
      <c r="A1822" s="14" t="s">
        <v>2665</v>
      </c>
      <c r="B1822" s="15">
        <v>1</v>
      </c>
      <c r="C1822" s="16" t="s">
        <v>5023</v>
      </c>
      <c r="D1822" s="17" t="str">
        <f t="shared" si="192"/>
        <v>5lb</v>
      </c>
      <c r="E1822" s="18" t="s">
        <v>6</v>
      </c>
      <c r="F1822" s="19">
        <v>113.15</v>
      </c>
      <c r="G1822" s="19">
        <f t="shared" si="196"/>
        <v>48.088750000000005</v>
      </c>
      <c r="H1822" s="1">
        <f t="shared" si="195"/>
        <v>113.15</v>
      </c>
      <c r="I1822" s="21">
        <v>84</v>
      </c>
    </row>
    <row r="1823" spans="1:9" ht="14" x14ac:dyDescent="0.15">
      <c r="A1823" s="14" t="s">
        <v>639</v>
      </c>
      <c r="B1823" s="15">
        <v>1</v>
      </c>
      <c r="C1823" s="16" t="s">
        <v>6998</v>
      </c>
      <c r="D1823" s="17" t="str">
        <f t="shared" si="192"/>
        <v>10X10</v>
      </c>
      <c r="E1823" s="18" t="s">
        <v>6</v>
      </c>
      <c r="F1823" s="19">
        <v>19.5</v>
      </c>
      <c r="G1823" s="19">
        <f t="shared" si="196"/>
        <v>8.2874999999999996</v>
      </c>
      <c r="H1823" s="1">
        <f t="shared" si="195"/>
        <v>19.5</v>
      </c>
      <c r="I1823" s="21">
        <v>18</v>
      </c>
    </row>
    <row r="1824" spans="1:9" ht="14" x14ac:dyDescent="0.15">
      <c r="A1824" s="14" t="s">
        <v>640</v>
      </c>
      <c r="B1824" s="15">
        <v>1</v>
      </c>
      <c r="C1824" s="16" t="s">
        <v>3407</v>
      </c>
      <c r="D1824" s="17" t="str">
        <f t="shared" si="192"/>
        <v>FULL</v>
      </c>
      <c r="E1824" s="18" t="s">
        <v>6</v>
      </c>
      <c r="F1824" s="19">
        <v>112.65</v>
      </c>
      <c r="G1824" s="19">
        <f t="shared" si="196"/>
        <v>47.876249999999999</v>
      </c>
      <c r="H1824" s="1">
        <f t="shared" si="195"/>
        <v>112.65</v>
      </c>
      <c r="I1824" s="26">
        <v>128</v>
      </c>
    </row>
    <row r="1825" spans="1:9" ht="14" x14ac:dyDescent="0.15">
      <c r="A1825" s="14" t="s">
        <v>641</v>
      </c>
      <c r="B1825" s="15">
        <v>1</v>
      </c>
      <c r="C1825" s="16" t="s">
        <v>3407</v>
      </c>
      <c r="D1825" s="17" t="str">
        <f t="shared" si="192"/>
        <v>17x20</v>
      </c>
      <c r="E1825" s="18" t="s">
        <v>6</v>
      </c>
      <c r="F1825" s="19">
        <v>57.9</v>
      </c>
      <c r="G1825" s="19">
        <f t="shared" si="196"/>
        <v>24.607499999999998</v>
      </c>
      <c r="H1825" s="1">
        <f t="shared" si="195"/>
        <v>57.9</v>
      </c>
      <c r="I1825" s="21">
        <v>64</v>
      </c>
    </row>
    <row r="1826" spans="1:9" ht="14" x14ac:dyDescent="0.15">
      <c r="A1826" s="14" t="s">
        <v>642</v>
      </c>
      <c r="B1826" s="15">
        <v>1</v>
      </c>
      <c r="C1826" s="16" t="s">
        <v>6999</v>
      </c>
      <c r="D1826" s="17" t="str">
        <f t="shared" si="192"/>
        <v>10X10</v>
      </c>
      <c r="E1826" s="18" t="s">
        <v>6</v>
      </c>
      <c r="F1826" s="19">
        <v>24</v>
      </c>
      <c r="G1826" s="19">
        <f t="shared" si="196"/>
        <v>10.199999999999999</v>
      </c>
      <c r="H1826" s="1">
        <f t="shared" si="195"/>
        <v>24</v>
      </c>
      <c r="I1826" s="21">
        <v>18</v>
      </c>
    </row>
    <row r="1827" spans="1:9" ht="14" x14ac:dyDescent="0.15">
      <c r="A1827" s="14" t="s">
        <v>643</v>
      </c>
      <c r="B1827" s="15">
        <v>1</v>
      </c>
      <c r="C1827" s="16" t="s">
        <v>3581</v>
      </c>
      <c r="D1827" s="17" t="str">
        <f t="shared" si="192"/>
        <v>FULL</v>
      </c>
      <c r="E1827" s="18" t="s">
        <v>6</v>
      </c>
      <c r="F1827" s="19">
        <v>138.6</v>
      </c>
      <c r="G1827" s="19">
        <f t="shared" si="196"/>
        <v>58.904999999999994</v>
      </c>
      <c r="H1827" s="1">
        <f t="shared" si="195"/>
        <v>138.6</v>
      </c>
      <c r="I1827" s="26">
        <v>128</v>
      </c>
    </row>
    <row r="1828" spans="1:9" ht="14" x14ac:dyDescent="0.15">
      <c r="A1828" s="14" t="s">
        <v>644</v>
      </c>
      <c r="B1828" s="15">
        <v>1</v>
      </c>
      <c r="C1828" s="16" t="s">
        <v>3581</v>
      </c>
      <c r="D1828" s="17" t="str">
        <f t="shared" si="192"/>
        <v>17x20</v>
      </c>
      <c r="E1828" s="18" t="s">
        <v>6</v>
      </c>
      <c r="F1828" s="19">
        <v>71.25</v>
      </c>
      <c r="G1828" s="19">
        <f t="shared" si="196"/>
        <v>30.28125</v>
      </c>
      <c r="H1828" s="1">
        <f t="shared" si="195"/>
        <v>71.25</v>
      </c>
      <c r="I1828" s="21">
        <v>64</v>
      </c>
    </row>
    <row r="1829" spans="1:9" x14ac:dyDescent="0.15">
      <c r="A1829" s="51" t="s">
        <v>6272</v>
      </c>
      <c r="B1829" s="33">
        <v>1</v>
      </c>
      <c r="C1829" s="47" t="s">
        <v>6271</v>
      </c>
      <c r="D1829" s="118" t="s">
        <v>15</v>
      </c>
      <c r="E1829" s="18"/>
      <c r="F1829" s="43">
        <v>23.5</v>
      </c>
      <c r="G1829" s="43">
        <f t="shared" si="196"/>
        <v>9.9874999999999989</v>
      </c>
      <c r="H1829" s="43">
        <f>F1829</f>
        <v>23.5</v>
      </c>
      <c r="I1829" s="18">
        <v>18</v>
      </c>
    </row>
    <row r="1830" spans="1:9" ht="14" x14ac:dyDescent="0.15">
      <c r="A1830" s="14" t="s">
        <v>645</v>
      </c>
      <c r="B1830" s="15">
        <v>1</v>
      </c>
      <c r="C1830" s="16" t="s">
        <v>7000</v>
      </c>
      <c r="D1830" s="17" t="str">
        <f t="shared" ref="D1830:D1861" si="197">VLOOKUP(RIGHT(A1830,4),N:O,2,0)</f>
        <v>10X10</v>
      </c>
      <c r="E1830" s="18" t="s">
        <v>6</v>
      </c>
      <c r="F1830" s="19">
        <v>23.5</v>
      </c>
      <c r="G1830" s="19">
        <f t="shared" si="196"/>
        <v>9.9874999999999989</v>
      </c>
      <c r="H1830" s="1">
        <f t="shared" ref="H1830:H1861" si="198">B1830*F1830</f>
        <v>23.5</v>
      </c>
      <c r="I1830" s="21">
        <v>12</v>
      </c>
    </row>
    <row r="1831" spans="1:9" ht="14" x14ac:dyDescent="0.15">
      <c r="A1831" s="14" t="s">
        <v>646</v>
      </c>
      <c r="B1831" s="15">
        <v>1</v>
      </c>
      <c r="C1831" s="16" t="s">
        <v>3408</v>
      </c>
      <c r="D1831" s="17" t="str">
        <f t="shared" si="197"/>
        <v>17x20</v>
      </c>
      <c r="E1831" s="18" t="s">
        <v>6</v>
      </c>
      <c r="F1831" s="19">
        <v>67.900000000000006</v>
      </c>
      <c r="G1831" s="19">
        <f t="shared" si="196"/>
        <v>28.857500000000002</v>
      </c>
      <c r="H1831" s="1">
        <f t="shared" si="198"/>
        <v>67.900000000000006</v>
      </c>
      <c r="I1831" s="21">
        <v>44</v>
      </c>
    </row>
    <row r="1832" spans="1:9" ht="14" x14ac:dyDescent="0.15">
      <c r="A1832" s="14" t="s">
        <v>647</v>
      </c>
      <c r="B1832" s="15">
        <v>1</v>
      </c>
      <c r="C1832" s="16" t="s">
        <v>7001</v>
      </c>
      <c r="D1832" s="17" t="str">
        <f t="shared" si="197"/>
        <v>10X10</v>
      </c>
      <c r="E1832" s="18" t="s">
        <v>6</v>
      </c>
      <c r="F1832" s="19">
        <v>26.4</v>
      </c>
      <c r="G1832" s="19">
        <f t="shared" si="196"/>
        <v>11.219999999999999</v>
      </c>
      <c r="H1832" s="1">
        <f t="shared" si="198"/>
        <v>26.4</v>
      </c>
      <c r="I1832" s="21">
        <v>12</v>
      </c>
    </row>
    <row r="1833" spans="1:9" ht="14" x14ac:dyDescent="0.15">
      <c r="A1833" s="14" t="s">
        <v>648</v>
      </c>
      <c r="B1833" s="15">
        <v>1</v>
      </c>
      <c r="C1833" s="16" t="s">
        <v>3582</v>
      </c>
      <c r="D1833" s="17" t="str">
        <f t="shared" si="197"/>
        <v>17x20</v>
      </c>
      <c r="E1833" s="18" t="s">
        <v>6</v>
      </c>
      <c r="F1833" s="19">
        <v>76.2</v>
      </c>
      <c r="G1833" s="19">
        <f t="shared" si="196"/>
        <v>32.384999999999998</v>
      </c>
      <c r="H1833" s="1">
        <f t="shared" si="198"/>
        <v>76.2</v>
      </c>
      <c r="I1833" s="21">
        <v>44</v>
      </c>
    </row>
    <row r="1834" spans="1:9" ht="14" x14ac:dyDescent="0.15">
      <c r="A1834" s="14" t="s">
        <v>1573</v>
      </c>
      <c r="B1834" s="15">
        <v>1</v>
      </c>
      <c r="C1834" s="16" t="s">
        <v>3989</v>
      </c>
      <c r="D1834" s="17" t="str">
        <f t="shared" si="197"/>
        <v>Tube</v>
      </c>
      <c r="E1834" s="18" t="s">
        <v>5700</v>
      </c>
      <c r="F1834" s="19">
        <v>31.05</v>
      </c>
      <c r="G1834" s="19">
        <f t="shared" si="196"/>
        <v>13.196249999999999</v>
      </c>
      <c r="H1834" s="1">
        <f t="shared" si="198"/>
        <v>31.05</v>
      </c>
      <c r="I1834" s="21">
        <v>4</v>
      </c>
    </row>
    <row r="1835" spans="1:9" ht="14" x14ac:dyDescent="0.15">
      <c r="A1835" s="14" t="s">
        <v>1574</v>
      </c>
      <c r="B1835" s="15">
        <v>1</v>
      </c>
      <c r="C1835" s="16" t="s">
        <v>3990</v>
      </c>
      <c r="D1835" s="17" t="str">
        <f t="shared" si="197"/>
        <v>Tube</v>
      </c>
      <c r="E1835" s="18" t="s">
        <v>5700</v>
      </c>
      <c r="F1835" s="19">
        <v>31.05</v>
      </c>
      <c r="G1835" s="19">
        <f t="shared" si="196"/>
        <v>13.196249999999999</v>
      </c>
      <c r="H1835" s="1">
        <f t="shared" si="198"/>
        <v>31.05</v>
      </c>
      <c r="I1835" s="21">
        <v>4</v>
      </c>
    </row>
    <row r="1836" spans="1:9" ht="14" x14ac:dyDescent="0.15">
      <c r="A1836" s="14" t="s">
        <v>1699</v>
      </c>
      <c r="B1836" s="15">
        <v>1</v>
      </c>
      <c r="C1836" s="16" t="s">
        <v>6848</v>
      </c>
      <c r="D1836" s="17" t="str">
        <f t="shared" si="197"/>
        <v>1lb</v>
      </c>
      <c r="E1836" s="18" t="s">
        <v>5703</v>
      </c>
      <c r="F1836" s="19">
        <v>43.35</v>
      </c>
      <c r="G1836" s="19">
        <f t="shared" si="196"/>
        <v>18.423750000000002</v>
      </c>
      <c r="H1836" s="1">
        <f t="shared" si="198"/>
        <v>43.35</v>
      </c>
      <c r="I1836" s="21">
        <v>18</v>
      </c>
    </row>
    <row r="1837" spans="1:9" ht="14" x14ac:dyDescent="0.15">
      <c r="A1837" s="14" t="s">
        <v>2666</v>
      </c>
      <c r="B1837" s="15">
        <v>1</v>
      </c>
      <c r="C1837" s="16" t="s">
        <v>5024</v>
      </c>
      <c r="D1837" s="17" t="str">
        <f t="shared" si="197"/>
        <v>5oz</v>
      </c>
      <c r="E1837" s="18" t="s">
        <v>6</v>
      </c>
      <c r="F1837" s="19">
        <v>9.1999999999999993</v>
      </c>
      <c r="G1837" s="19">
        <f t="shared" si="196"/>
        <v>3.9099999999999997</v>
      </c>
      <c r="H1837" s="1">
        <f t="shared" si="198"/>
        <v>9.1999999999999993</v>
      </c>
      <c r="I1837" s="21">
        <v>6</v>
      </c>
    </row>
    <row r="1838" spans="1:9" ht="14" x14ac:dyDescent="0.15">
      <c r="A1838" s="14" t="s">
        <v>2670</v>
      </c>
      <c r="B1838" s="15">
        <v>1</v>
      </c>
      <c r="C1838" s="16" t="s">
        <v>5028</v>
      </c>
      <c r="D1838" s="17" t="str">
        <f t="shared" si="197"/>
        <v>1lb</v>
      </c>
      <c r="E1838" s="18" t="s">
        <v>6</v>
      </c>
      <c r="F1838" s="19">
        <v>23.2</v>
      </c>
      <c r="G1838" s="19">
        <f t="shared" si="196"/>
        <v>9.86</v>
      </c>
      <c r="H1838" s="1">
        <f t="shared" si="198"/>
        <v>23.2</v>
      </c>
      <c r="I1838" s="21">
        <v>18</v>
      </c>
    </row>
    <row r="1839" spans="1:9" ht="14" x14ac:dyDescent="0.15">
      <c r="A1839" s="14" t="s">
        <v>2674</v>
      </c>
      <c r="B1839" s="15">
        <v>1</v>
      </c>
      <c r="C1839" s="16" t="s">
        <v>5032</v>
      </c>
      <c r="D1839" s="17" t="str">
        <f t="shared" si="197"/>
        <v>5lb</v>
      </c>
      <c r="E1839" s="18" t="s">
        <v>6</v>
      </c>
      <c r="F1839" s="19">
        <v>86.85</v>
      </c>
      <c r="G1839" s="19">
        <f t="shared" si="196"/>
        <v>36.911249999999995</v>
      </c>
      <c r="H1839" s="1">
        <f t="shared" si="198"/>
        <v>86.85</v>
      </c>
      <c r="I1839" s="21">
        <v>84</v>
      </c>
    </row>
    <row r="1840" spans="1:9" ht="14" x14ac:dyDescent="0.15">
      <c r="A1840" s="14" t="s">
        <v>2667</v>
      </c>
      <c r="B1840" s="15">
        <v>1</v>
      </c>
      <c r="C1840" s="16" t="s">
        <v>5025</v>
      </c>
      <c r="D1840" s="17" t="str">
        <f t="shared" si="197"/>
        <v>5oz</v>
      </c>
      <c r="E1840" s="18" t="s">
        <v>6</v>
      </c>
      <c r="F1840" s="19">
        <v>9.1999999999999993</v>
      </c>
      <c r="G1840" s="19">
        <f t="shared" si="196"/>
        <v>3.9099999999999997</v>
      </c>
      <c r="H1840" s="1">
        <f t="shared" si="198"/>
        <v>9.1999999999999993</v>
      </c>
      <c r="I1840" s="21">
        <v>6</v>
      </c>
    </row>
    <row r="1841" spans="1:9" ht="14" x14ac:dyDescent="0.15">
      <c r="A1841" s="14" t="s">
        <v>2671</v>
      </c>
      <c r="B1841" s="15">
        <v>1</v>
      </c>
      <c r="C1841" s="16" t="s">
        <v>5029</v>
      </c>
      <c r="D1841" s="17" t="str">
        <f t="shared" si="197"/>
        <v>1lb</v>
      </c>
      <c r="E1841" s="18" t="s">
        <v>6</v>
      </c>
      <c r="F1841" s="19">
        <v>23.2</v>
      </c>
      <c r="G1841" s="19">
        <f t="shared" si="196"/>
        <v>9.86</v>
      </c>
      <c r="H1841" s="1">
        <f t="shared" si="198"/>
        <v>23.2</v>
      </c>
      <c r="I1841" s="21">
        <v>18</v>
      </c>
    </row>
    <row r="1842" spans="1:9" ht="14" x14ac:dyDescent="0.15">
      <c r="A1842" s="14" t="s">
        <v>2675</v>
      </c>
      <c r="B1842" s="15">
        <v>1</v>
      </c>
      <c r="C1842" s="16" t="s">
        <v>5033</v>
      </c>
      <c r="D1842" s="17" t="str">
        <f t="shared" si="197"/>
        <v>5lb</v>
      </c>
      <c r="E1842" s="18" t="s">
        <v>6</v>
      </c>
      <c r="F1842" s="19">
        <v>86.85</v>
      </c>
      <c r="G1842" s="19">
        <f t="shared" si="196"/>
        <v>36.911249999999995</v>
      </c>
      <c r="H1842" s="1">
        <f t="shared" si="198"/>
        <v>86.85</v>
      </c>
      <c r="I1842" s="21">
        <v>84</v>
      </c>
    </row>
    <row r="1843" spans="1:9" ht="14" x14ac:dyDescent="0.15">
      <c r="A1843" s="14" t="s">
        <v>2668</v>
      </c>
      <c r="B1843" s="15">
        <v>1</v>
      </c>
      <c r="C1843" s="16" t="s">
        <v>5026</v>
      </c>
      <c r="D1843" s="17" t="str">
        <f t="shared" si="197"/>
        <v>5oz</v>
      </c>
      <c r="E1843" s="18" t="s">
        <v>6</v>
      </c>
      <c r="F1843" s="19">
        <v>9.1999999999999993</v>
      </c>
      <c r="G1843" s="19">
        <f t="shared" si="196"/>
        <v>3.9099999999999997</v>
      </c>
      <c r="H1843" s="1">
        <f t="shared" si="198"/>
        <v>9.1999999999999993</v>
      </c>
      <c r="I1843" s="21">
        <v>6</v>
      </c>
    </row>
    <row r="1844" spans="1:9" ht="14" x14ac:dyDescent="0.15">
      <c r="A1844" s="14" t="s">
        <v>2672</v>
      </c>
      <c r="B1844" s="15">
        <v>1</v>
      </c>
      <c r="C1844" s="16" t="s">
        <v>5030</v>
      </c>
      <c r="D1844" s="17" t="str">
        <f t="shared" si="197"/>
        <v>1lb</v>
      </c>
      <c r="E1844" s="18" t="s">
        <v>6</v>
      </c>
      <c r="F1844" s="19">
        <v>23.2</v>
      </c>
      <c r="G1844" s="19">
        <f t="shared" si="196"/>
        <v>9.86</v>
      </c>
      <c r="H1844" s="1">
        <f t="shared" si="198"/>
        <v>23.2</v>
      </c>
      <c r="I1844" s="21">
        <v>18</v>
      </c>
    </row>
    <row r="1845" spans="1:9" ht="14" x14ac:dyDescent="0.15">
      <c r="A1845" s="14" t="s">
        <v>2676</v>
      </c>
      <c r="B1845" s="15">
        <v>1</v>
      </c>
      <c r="C1845" s="16" t="s">
        <v>5034</v>
      </c>
      <c r="D1845" s="17" t="str">
        <f t="shared" si="197"/>
        <v>5lb</v>
      </c>
      <c r="E1845" s="18" t="s">
        <v>6</v>
      </c>
      <c r="F1845" s="19">
        <v>86.85</v>
      </c>
      <c r="G1845" s="19">
        <f t="shared" ref="G1845:G1876" si="199">F1845*0.425</f>
        <v>36.911249999999995</v>
      </c>
      <c r="H1845" s="1">
        <f t="shared" si="198"/>
        <v>86.85</v>
      </c>
      <c r="I1845" s="21">
        <v>84</v>
      </c>
    </row>
    <row r="1846" spans="1:9" ht="14" x14ac:dyDescent="0.15">
      <c r="A1846" s="14" t="s">
        <v>2669</v>
      </c>
      <c r="B1846" s="15">
        <v>1</v>
      </c>
      <c r="C1846" s="16" t="s">
        <v>5027</v>
      </c>
      <c r="D1846" s="17" t="str">
        <f t="shared" si="197"/>
        <v>5oz</v>
      </c>
      <c r="E1846" s="18" t="s">
        <v>6</v>
      </c>
      <c r="F1846" s="19">
        <v>10.85</v>
      </c>
      <c r="G1846" s="19">
        <f t="shared" si="199"/>
        <v>4.6112500000000001</v>
      </c>
      <c r="H1846" s="1">
        <f t="shared" si="198"/>
        <v>10.85</v>
      </c>
      <c r="I1846" s="21">
        <v>6</v>
      </c>
    </row>
    <row r="1847" spans="1:9" ht="14" x14ac:dyDescent="0.15">
      <c r="A1847" s="14" t="s">
        <v>2673</v>
      </c>
      <c r="B1847" s="15">
        <v>1</v>
      </c>
      <c r="C1847" s="16" t="s">
        <v>5031</v>
      </c>
      <c r="D1847" s="17" t="str">
        <f t="shared" si="197"/>
        <v>1lb</v>
      </c>
      <c r="E1847" s="18" t="s">
        <v>6</v>
      </c>
      <c r="F1847" s="19">
        <v>28.45</v>
      </c>
      <c r="G1847" s="19">
        <f t="shared" si="199"/>
        <v>12.091249999999999</v>
      </c>
      <c r="H1847" s="1">
        <f t="shared" si="198"/>
        <v>28.45</v>
      </c>
      <c r="I1847" s="21">
        <v>18</v>
      </c>
    </row>
    <row r="1848" spans="1:9" ht="14" x14ac:dyDescent="0.15">
      <c r="A1848" s="14" t="s">
        <v>2677</v>
      </c>
      <c r="B1848" s="15">
        <v>1</v>
      </c>
      <c r="C1848" s="16" t="s">
        <v>5035</v>
      </c>
      <c r="D1848" s="17" t="str">
        <f t="shared" si="197"/>
        <v>5lb</v>
      </c>
      <c r="E1848" s="18" t="s">
        <v>6</v>
      </c>
      <c r="F1848" s="19">
        <v>113.15</v>
      </c>
      <c r="G1848" s="19">
        <f t="shared" si="199"/>
        <v>48.088750000000005</v>
      </c>
      <c r="H1848" s="1">
        <f t="shared" si="198"/>
        <v>113.15</v>
      </c>
      <c r="I1848" s="21">
        <v>84</v>
      </c>
    </row>
    <row r="1849" spans="1:9" ht="14" x14ac:dyDescent="0.15">
      <c r="A1849" s="14" t="s">
        <v>649</v>
      </c>
      <c r="B1849" s="15">
        <v>1</v>
      </c>
      <c r="C1849" s="16" t="s">
        <v>7002</v>
      </c>
      <c r="D1849" s="17" t="str">
        <f t="shared" si="197"/>
        <v>10X10</v>
      </c>
      <c r="E1849" s="18" t="s">
        <v>6</v>
      </c>
      <c r="F1849" s="19">
        <v>19.5</v>
      </c>
      <c r="G1849" s="19">
        <f t="shared" si="199"/>
        <v>8.2874999999999996</v>
      </c>
      <c r="H1849" s="1">
        <f t="shared" si="198"/>
        <v>19.5</v>
      </c>
      <c r="I1849" s="21">
        <v>18</v>
      </c>
    </row>
    <row r="1850" spans="1:9" ht="14" x14ac:dyDescent="0.15">
      <c r="A1850" s="14" t="s">
        <v>650</v>
      </c>
      <c r="B1850" s="15">
        <v>1</v>
      </c>
      <c r="C1850" s="16" t="s">
        <v>3583</v>
      </c>
      <c r="D1850" s="17" t="str">
        <f t="shared" si="197"/>
        <v>FULL</v>
      </c>
      <c r="E1850" s="18" t="s">
        <v>6</v>
      </c>
      <c r="F1850" s="19">
        <v>112.65</v>
      </c>
      <c r="G1850" s="19">
        <f t="shared" si="199"/>
        <v>47.876249999999999</v>
      </c>
      <c r="H1850" s="1">
        <f t="shared" si="198"/>
        <v>112.65</v>
      </c>
      <c r="I1850" s="26">
        <v>128</v>
      </c>
    </row>
    <row r="1851" spans="1:9" ht="14" x14ac:dyDescent="0.15">
      <c r="A1851" s="14" t="s">
        <v>651</v>
      </c>
      <c r="B1851" s="15">
        <v>1</v>
      </c>
      <c r="C1851" s="16" t="s">
        <v>3583</v>
      </c>
      <c r="D1851" s="17" t="str">
        <f t="shared" si="197"/>
        <v>17x20</v>
      </c>
      <c r="E1851" s="18" t="s">
        <v>6</v>
      </c>
      <c r="F1851" s="19">
        <v>57.9</v>
      </c>
      <c r="G1851" s="19">
        <f t="shared" si="199"/>
        <v>24.607499999999998</v>
      </c>
      <c r="H1851" s="1">
        <f t="shared" si="198"/>
        <v>57.9</v>
      </c>
      <c r="I1851" s="21">
        <v>64</v>
      </c>
    </row>
    <row r="1852" spans="1:9" ht="14" x14ac:dyDescent="0.15">
      <c r="A1852" s="14" t="s">
        <v>652</v>
      </c>
      <c r="B1852" s="15">
        <v>1</v>
      </c>
      <c r="C1852" s="16" t="s">
        <v>7003</v>
      </c>
      <c r="D1852" s="17" t="str">
        <f t="shared" si="197"/>
        <v>10X10</v>
      </c>
      <c r="E1852" s="18" t="s">
        <v>6</v>
      </c>
      <c r="F1852" s="19">
        <v>24</v>
      </c>
      <c r="G1852" s="19">
        <f t="shared" si="199"/>
        <v>10.199999999999999</v>
      </c>
      <c r="H1852" s="1">
        <f t="shared" si="198"/>
        <v>24</v>
      </c>
      <c r="I1852" s="21">
        <v>18</v>
      </c>
    </row>
    <row r="1853" spans="1:9" ht="14" x14ac:dyDescent="0.15">
      <c r="A1853" s="14" t="s">
        <v>653</v>
      </c>
      <c r="B1853" s="15">
        <v>1</v>
      </c>
      <c r="C1853" s="16" t="s">
        <v>3584</v>
      </c>
      <c r="D1853" s="17" t="str">
        <f t="shared" si="197"/>
        <v>FULL</v>
      </c>
      <c r="E1853" s="18" t="s">
        <v>6</v>
      </c>
      <c r="F1853" s="19">
        <v>138.6</v>
      </c>
      <c r="G1853" s="19">
        <f t="shared" si="199"/>
        <v>58.904999999999994</v>
      </c>
      <c r="H1853" s="1">
        <f t="shared" si="198"/>
        <v>138.6</v>
      </c>
      <c r="I1853" s="26">
        <v>128</v>
      </c>
    </row>
    <row r="1854" spans="1:9" ht="14" x14ac:dyDescent="0.15">
      <c r="A1854" s="14" t="s">
        <v>654</v>
      </c>
      <c r="B1854" s="15">
        <v>1</v>
      </c>
      <c r="C1854" s="16" t="s">
        <v>3584</v>
      </c>
      <c r="D1854" s="17" t="str">
        <f t="shared" si="197"/>
        <v>17x20</v>
      </c>
      <c r="E1854" s="18" t="s">
        <v>6</v>
      </c>
      <c r="F1854" s="19">
        <v>71.25</v>
      </c>
      <c r="G1854" s="19">
        <f t="shared" si="199"/>
        <v>30.28125</v>
      </c>
      <c r="H1854" s="1">
        <f t="shared" si="198"/>
        <v>71.25</v>
      </c>
      <c r="I1854" s="21">
        <v>64</v>
      </c>
    </row>
    <row r="1855" spans="1:9" ht="14" x14ac:dyDescent="0.15">
      <c r="A1855" s="14" t="s">
        <v>655</v>
      </c>
      <c r="B1855" s="15">
        <v>1</v>
      </c>
      <c r="C1855" s="16" t="s">
        <v>7004</v>
      </c>
      <c r="D1855" s="17" t="str">
        <f t="shared" si="197"/>
        <v>10X10</v>
      </c>
      <c r="E1855" s="18" t="s">
        <v>6</v>
      </c>
      <c r="F1855" s="19">
        <v>23.5</v>
      </c>
      <c r="G1855" s="19">
        <f t="shared" si="199"/>
        <v>9.9874999999999989</v>
      </c>
      <c r="H1855" s="1">
        <f t="shared" si="198"/>
        <v>23.5</v>
      </c>
      <c r="I1855" s="21">
        <v>12</v>
      </c>
    </row>
    <row r="1856" spans="1:9" ht="14" x14ac:dyDescent="0.15">
      <c r="A1856" s="14" t="s">
        <v>656</v>
      </c>
      <c r="B1856" s="15">
        <v>1</v>
      </c>
      <c r="C1856" s="16" t="s">
        <v>3585</v>
      </c>
      <c r="D1856" s="17" t="str">
        <f t="shared" si="197"/>
        <v>17x20</v>
      </c>
      <c r="E1856" s="18" t="s">
        <v>6</v>
      </c>
      <c r="F1856" s="19">
        <v>67.900000000000006</v>
      </c>
      <c r="G1856" s="19">
        <f t="shared" si="199"/>
        <v>28.857500000000002</v>
      </c>
      <c r="H1856" s="1">
        <f t="shared" si="198"/>
        <v>67.900000000000006</v>
      </c>
      <c r="I1856" s="21">
        <v>44</v>
      </c>
    </row>
    <row r="1857" spans="1:9" ht="14" x14ac:dyDescent="0.15">
      <c r="A1857" s="14" t="s">
        <v>657</v>
      </c>
      <c r="B1857" s="15">
        <v>1</v>
      </c>
      <c r="C1857" s="16" t="s">
        <v>7005</v>
      </c>
      <c r="D1857" s="17" t="str">
        <f t="shared" si="197"/>
        <v>10X10</v>
      </c>
      <c r="E1857" s="18" t="s">
        <v>6</v>
      </c>
      <c r="F1857" s="19">
        <v>26.4</v>
      </c>
      <c r="G1857" s="19">
        <f t="shared" si="199"/>
        <v>11.219999999999999</v>
      </c>
      <c r="H1857" s="1">
        <f t="shared" si="198"/>
        <v>26.4</v>
      </c>
      <c r="I1857" s="21">
        <v>12</v>
      </c>
    </row>
    <row r="1858" spans="1:9" ht="14" x14ac:dyDescent="0.15">
      <c r="A1858" s="14" t="s">
        <v>658</v>
      </c>
      <c r="B1858" s="15">
        <v>1</v>
      </c>
      <c r="C1858" s="16" t="s">
        <v>3586</v>
      </c>
      <c r="D1858" s="17" t="str">
        <f t="shared" si="197"/>
        <v>17x20</v>
      </c>
      <c r="E1858" s="18" t="s">
        <v>6</v>
      </c>
      <c r="F1858" s="19">
        <v>76.2</v>
      </c>
      <c r="G1858" s="19">
        <f t="shared" si="199"/>
        <v>32.384999999999998</v>
      </c>
      <c r="H1858" s="1">
        <f t="shared" si="198"/>
        <v>76.2</v>
      </c>
      <c r="I1858" s="21">
        <v>44</v>
      </c>
    </row>
    <row r="1859" spans="1:9" ht="14" x14ac:dyDescent="0.15">
      <c r="A1859" s="14" t="s">
        <v>1575</v>
      </c>
      <c r="B1859" s="15">
        <v>1</v>
      </c>
      <c r="C1859" s="16" t="s">
        <v>3991</v>
      </c>
      <c r="D1859" s="17" t="str">
        <f t="shared" si="197"/>
        <v>Tube</v>
      </c>
      <c r="E1859" s="18" t="s">
        <v>5700</v>
      </c>
      <c r="F1859" s="19">
        <v>31.05</v>
      </c>
      <c r="G1859" s="19">
        <f t="shared" si="199"/>
        <v>13.196249999999999</v>
      </c>
      <c r="H1859" s="1">
        <f t="shared" si="198"/>
        <v>31.05</v>
      </c>
      <c r="I1859" s="21">
        <v>4</v>
      </c>
    </row>
    <row r="1860" spans="1:9" ht="14" x14ac:dyDescent="0.15">
      <c r="A1860" s="14" t="s">
        <v>1576</v>
      </c>
      <c r="B1860" s="15">
        <v>1</v>
      </c>
      <c r="C1860" s="16" t="s">
        <v>3992</v>
      </c>
      <c r="D1860" s="17" t="str">
        <f t="shared" si="197"/>
        <v>Tube</v>
      </c>
      <c r="E1860" s="18" t="s">
        <v>5700</v>
      </c>
      <c r="F1860" s="19">
        <v>31.05</v>
      </c>
      <c r="G1860" s="19">
        <f t="shared" si="199"/>
        <v>13.196249999999999</v>
      </c>
      <c r="H1860" s="1">
        <f t="shared" si="198"/>
        <v>31.05</v>
      </c>
      <c r="I1860" s="21">
        <v>4</v>
      </c>
    </row>
    <row r="1861" spans="1:9" ht="14" x14ac:dyDescent="0.15">
      <c r="A1861" s="14" t="s">
        <v>1700</v>
      </c>
      <c r="B1861" s="15">
        <v>1</v>
      </c>
      <c r="C1861" s="16" t="s">
        <v>6849</v>
      </c>
      <c r="D1861" s="17" t="str">
        <f t="shared" si="197"/>
        <v>1lb</v>
      </c>
      <c r="E1861" s="18" t="s">
        <v>5705</v>
      </c>
      <c r="F1861" s="19">
        <v>32.950000000000003</v>
      </c>
      <c r="G1861" s="19">
        <f t="shared" si="199"/>
        <v>14.00375</v>
      </c>
      <c r="H1861" s="1">
        <f t="shared" si="198"/>
        <v>32.950000000000003</v>
      </c>
      <c r="I1861" s="21">
        <v>18</v>
      </c>
    </row>
    <row r="1862" spans="1:9" ht="14" x14ac:dyDescent="0.15">
      <c r="A1862" s="14" t="s">
        <v>2678</v>
      </c>
      <c r="B1862" s="15">
        <v>1</v>
      </c>
      <c r="C1862" s="16" t="s">
        <v>5036</v>
      </c>
      <c r="D1862" s="17" t="str">
        <f t="shared" ref="D1862:D1889" si="200">VLOOKUP(RIGHT(A1862,4),N:O,2,0)</f>
        <v>5oz</v>
      </c>
      <c r="E1862" s="18" t="s">
        <v>5</v>
      </c>
      <c r="F1862" s="43">
        <v>8.6999999999999993</v>
      </c>
      <c r="G1862" s="19">
        <f t="shared" si="199"/>
        <v>3.6974999999999998</v>
      </c>
      <c r="H1862" s="1">
        <f t="shared" ref="H1862:H1889" si="201">B1862*F1862</f>
        <v>8.6999999999999993</v>
      </c>
      <c r="I1862" s="21">
        <v>6</v>
      </c>
    </row>
    <row r="1863" spans="1:9" ht="14" x14ac:dyDescent="0.15">
      <c r="A1863" s="14" t="s">
        <v>2682</v>
      </c>
      <c r="B1863" s="15">
        <v>1</v>
      </c>
      <c r="C1863" s="16" t="s">
        <v>5040</v>
      </c>
      <c r="D1863" s="17" t="str">
        <f t="shared" si="200"/>
        <v>1lb</v>
      </c>
      <c r="E1863" s="18" t="s">
        <v>5</v>
      </c>
      <c r="F1863" s="19">
        <v>21.5</v>
      </c>
      <c r="G1863" s="19">
        <f t="shared" si="199"/>
        <v>9.1374999999999993</v>
      </c>
      <c r="H1863" s="1">
        <f t="shared" si="201"/>
        <v>21.5</v>
      </c>
      <c r="I1863" s="21">
        <v>18</v>
      </c>
    </row>
    <row r="1864" spans="1:9" ht="14" x14ac:dyDescent="0.15">
      <c r="A1864" s="14" t="s">
        <v>2686</v>
      </c>
      <c r="B1864" s="15">
        <v>1</v>
      </c>
      <c r="C1864" s="16" t="s">
        <v>5044</v>
      </c>
      <c r="D1864" s="17" t="str">
        <f t="shared" si="200"/>
        <v>5lb</v>
      </c>
      <c r="E1864" s="18" t="s">
        <v>5</v>
      </c>
      <c r="F1864" s="19">
        <v>78.5</v>
      </c>
      <c r="G1864" s="19">
        <f t="shared" si="199"/>
        <v>33.362499999999997</v>
      </c>
      <c r="H1864" s="1">
        <f t="shared" si="201"/>
        <v>78.5</v>
      </c>
      <c r="I1864" s="21">
        <v>84</v>
      </c>
    </row>
    <row r="1865" spans="1:9" ht="14" x14ac:dyDescent="0.15">
      <c r="A1865" s="14" t="s">
        <v>2679</v>
      </c>
      <c r="B1865" s="15">
        <v>1</v>
      </c>
      <c r="C1865" s="16" t="s">
        <v>5037</v>
      </c>
      <c r="D1865" s="17" t="str">
        <f t="shared" si="200"/>
        <v>5oz</v>
      </c>
      <c r="E1865" s="18" t="s">
        <v>5</v>
      </c>
      <c r="F1865" s="43">
        <v>8.6999999999999993</v>
      </c>
      <c r="G1865" s="19">
        <f t="shared" si="199"/>
        <v>3.6974999999999998</v>
      </c>
      <c r="H1865" s="1">
        <f t="shared" si="201"/>
        <v>8.6999999999999993</v>
      </c>
      <c r="I1865" s="21">
        <v>6</v>
      </c>
    </row>
    <row r="1866" spans="1:9" ht="14" x14ac:dyDescent="0.15">
      <c r="A1866" s="14" t="s">
        <v>2683</v>
      </c>
      <c r="B1866" s="15">
        <v>1</v>
      </c>
      <c r="C1866" s="16" t="s">
        <v>5041</v>
      </c>
      <c r="D1866" s="17" t="str">
        <f t="shared" si="200"/>
        <v>1lb</v>
      </c>
      <c r="E1866" s="18" t="s">
        <v>5</v>
      </c>
      <c r="F1866" s="19">
        <v>21.5</v>
      </c>
      <c r="G1866" s="19">
        <f t="shared" si="199"/>
        <v>9.1374999999999993</v>
      </c>
      <c r="H1866" s="1">
        <f t="shared" si="201"/>
        <v>21.5</v>
      </c>
      <c r="I1866" s="21">
        <v>18</v>
      </c>
    </row>
    <row r="1867" spans="1:9" ht="14" x14ac:dyDescent="0.15">
      <c r="A1867" s="14" t="s">
        <v>2687</v>
      </c>
      <c r="B1867" s="15">
        <v>1</v>
      </c>
      <c r="C1867" s="16" t="s">
        <v>5045</v>
      </c>
      <c r="D1867" s="17" t="str">
        <f t="shared" si="200"/>
        <v>5lb</v>
      </c>
      <c r="E1867" s="18" t="s">
        <v>5</v>
      </c>
      <c r="F1867" s="19">
        <v>78.5</v>
      </c>
      <c r="G1867" s="19">
        <f t="shared" si="199"/>
        <v>33.362499999999997</v>
      </c>
      <c r="H1867" s="1">
        <f t="shared" si="201"/>
        <v>78.5</v>
      </c>
      <c r="I1867" s="21">
        <v>84</v>
      </c>
    </row>
    <row r="1868" spans="1:9" ht="14" x14ac:dyDescent="0.15">
      <c r="A1868" s="14" t="s">
        <v>2680</v>
      </c>
      <c r="B1868" s="15">
        <v>1</v>
      </c>
      <c r="C1868" s="16" t="s">
        <v>5038</v>
      </c>
      <c r="D1868" s="17" t="str">
        <f t="shared" si="200"/>
        <v>5oz</v>
      </c>
      <c r="E1868" s="18" t="s">
        <v>5</v>
      </c>
      <c r="F1868" s="43">
        <v>8.6999999999999993</v>
      </c>
      <c r="G1868" s="19">
        <f t="shared" si="199"/>
        <v>3.6974999999999998</v>
      </c>
      <c r="H1868" s="1">
        <f t="shared" si="201"/>
        <v>8.6999999999999993</v>
      </c>
      <c r="I1868" s="21">
        <v>6</v>
      </c>
    </row>
    <row r="1869" spans="1:9" ht="14" x14ac:dyDescent="0.15">
      <c r="A1869" s="14" t="s">
        <v>2684</v>
      </c>
      <c r="B1869" s="15">
        <v>1</v>
      </c>
      <c r="C1869" s="16" t="s">
        <v>5042</v>
      </c>
      <c r="D1869" s="17" t="str">
        <f t="shared" si="200"/>
        <v>1lb</v>
      </c>
      <c r="E1869" s="18" t="s">
        <v>5</v>
      </c>
      <c r="F1869" s="19">
        <v>21.5</v>
      </c>
      <c r="G1869" s="19">
        <f t="shared" si="199"/>
        <v>9.1374999999999993</v>
      </c>
      <c r="H1869" s="1">
        <f t="shared" si="201"/>
        <v>21.5</v>
      </c>
      <c r="I1869" s="21">
        <v>18</v>
      </c>
    </row>
    <row r="1870" spans="1:9" ht="14" x14ac:dyDescent="0.15">
      <c r="A1870" s="14" t="s">
        <v>2688</v>
      </c>
      <c r="B1870" s="15">
        <v>1</v>
      </c>
      <c r="C1870" s="16" t="s">
        <v>5046</v>
      </c>
      <c r="D1870" s="17" t="str">
        <f t="shared" si="200"/>
        <v>5lb</v>
      </c>
      <c r="E1870" s="18" t="s">
        <v>5</v>
      </c>
      <c r="F1870" s="19">
        <v>78.5</v>
      </c>
      <c r="G1870" s="19">
        <f t="shared" si="199"/>
        <v>33.362499999999997</v>
      </c>
      <c r="H1870" s="1">
        <f t="shared" si="201"/>
        <v>78.5</v>
      </c>
      <c r="I1870" s="21">
        <v>84</v>
      </c>
    </row>
    <row r="1871" spans="1:9" ht="14" x14ac:dyDescent="0.15">
      <c r="A1871" s="14" t="s">
        <v>1765</v>
      </c>
      <c r="B1871" s="15">
        <v>1</v>
      </c>
      <c r="C1871" s="16" t="s">
        <v>4100</v>
      </c>
      <c r="D1871" s="17" t="str">
        <f t="shared" si="200"/>
        <v>4oz</v>
      </c>
      <c r="E1871" s="18" t="s">
        <v>5700</v>
      </c>
      <c r="F1871" s="19">
        <v>32.700000000000003</v>
      </c>
      <c r="G1871" s="19">
        <f t="shared" si="199"/>
        <v>13.897500000000001</v>
      </c>
      <c r="H1871" s="1">
        <f t="shared" si="201"/>
        <v>32.700000000000003</v>
      </c>
      <c r="I1871" s="21">
        <v>5</v>
      </c>
    </row>
    <row r="1872" spans="1:9" ht="14" x14ac:dyDescent="0.15">
      <c r="A1872" s="14" t="s">
        <v>1766</v>
      </c>
      <c r="B1872" s="15">
        <v>1</v>
      </c>
      <c r="C1872" s="16" t="s">
        <v>4101</v>
      </c>
      <c r="D1872" s="17" t="str">
        <f t="shared" si="200"/>
        <v>1lb</v>
      </c>
      <c r="E1872" s="18" t="s">
        <v>5700</v>
      </c>
      <c r="F1872" s="19">
        <v>102.5</v>
      </c>
      <c r="G1872" s="19">
        <f t="shared" si="199"/>
        <v>43.5625</v>
      </c>
      <c r="H1872" s="1">
        <f t="shared" si="201"/>
        <v>102.5</v>
      </c>
      <c r="I1872" s="21">
        <v>18</v>
      </c>
    </row>
    <row r="1873" spans="1:9" ht="14" x14ac:dyDescent="0.15">
      <c r="A1873" s="14" t="s">
        <v>2681</v>
      </c>
      <c r="B1873" s="15">
        <v>1</v>
      </c>
      <c r="C1873" s="16" t="s">
        <v>5039</v>
      </c>
      <c r="D1873" s="17" t="str">
        <f t="shared" si="200"/>
        <v>5oz</v>
      </c>
      <c r="E1873" s="18" t="s">
        <v>5</v>
      </c>
      <c r="F1873" s="43">
        <v>10.35</v>
      </c>
      <c r="G1873" s="19">
        <f t="shared" si="199"/>
        <v>4.3987499999999997</v>
      </c>
      <c r="H1873" s="1">
        <f t="shared" si="201"/>
        <v>10.35</v>
      </c>
      <c r="I1873" s="21">
        <v>6</v>
      </c>
    </row>
    <row r="1874" spans="1:9" ht="14" x14ac:dyDescent="0.15">
      <c r="A1874" s="14" t="s">
        <v>2685</v>
      </c>
      <c r="B1874" s="15">
        <v>1</v>
      </c>
      <c r="C1874" s="16" t="s">
        <v>5043</v>
      </c>
      <c r="D1874" s="17" t="str">
        <f t="shared" si="200"/>
        <v>1lb</v>
      </c>
      <c r="E1874" s="18" t="s">
        <v>5</v>
      </c>
      <c r="F1874" s="19">
        <v>26.8</v>
      </c>
      <c r="G1874" s="19">
        <f t="shared" si="199"/>
        <v>11.39</v>
      </c>
      <c r="H1874" s="1">
        <f t="shared" si="201"/>
        <v>26.8</v>
      </c>
      <c r="I1874" s="21">
        <v>18</v>
      </c>
    </row>
    <row r="1875" spans="1:9" ht="14" x14ac:dyDescent="0.15">
      <c r="A1875" s="14" t="s">
        <v>2689</v>
      </c>
      <c r="B1875" s="15">
        <v>1</v>
      </c>
      <c r="C1875" s="16" t="s">
        <v>5047</v>
      </c>
      <c r="D1875" s="17" t="str">
        <f t="shared" si="200"/>
        <v>5lb</v>
      </c>
      <c r="E1875" s="18" t="s">
        <v>5</v>
      </c>
      <c r="F1875" s="19">
        <v>104.8</v>
      </c>
      <c r="G1875" s="19">
        <f t="shared" si="199"/>
        <v>44.54</v>
      </c>
      <c r="H1875" s="1">
        <f t="shared" si="201"/>
        <v>104.8</v>
      </c>
      <c r="I1875" s="21">
        <v>84</v>
      </c>
    </row>
    <row r="1876" spans="1:9" ht="14" x14ac:dyDescent="0.15">
      <c r="A1876" s="14" t="s">
        <v>659</v>
      </c>
      <c r="B1876" s="15">
        <v>1</v>
      </c>
      <c r="C1876" s="16" t="s">
        <v>7006</v>
      </c>
      <c r="D1876" s="17" t="str">
        <f t="shared" si="200"/>
        <v>10X10</v>
      </c>
      <c r="E1876" s="18" t="s">
        <v>5</v>
      </c>
      <c r="F1876" s="19">
        <v>17.05</v>
      </c>
      <c r="G1876" s="19">
        <f t="shared" si="199"/>
        <v>7.2462499999999999</v>
      </c>
      <c r="H1876" s="1">
        <f t="shared" si="201"/>
        <v>17.05</v>
      </c>
      <c r="I1876" s="21">
        <v>18</v>
      </c>
    </row>
    <row r="1877" spans="1:9" ht="14" x14ac:dyDescent="0.15">
      <c r="A1877" s="14" t="s">
        <v>660</v>
      </c>
      <c r="B1877" s="15">
        <v>1</v>
      </c>
      <c r="C1877" s="16" t="s">
        <v>3587</v>
      </c>
      <c r="D1877" s="17" t="str">
        <f t="shared" si="200"/>
        <v>FULL</v>
      </c>
      <c r="E1877" s="18" t="s">
        <v>5</v>
      </c>
      <c r="F1877" s="19">
        <v>98.5</v>
      </c>
      <c r="G1877" s="19">
        <f t="shared" ref="G1877:G1908" si="202">F1877*0.425</f>
        <v>41.862499999999997</v>
      </c>
      <c r="H1877" s="1">
        <f t="shared" si="201"/>
        <v>98.5</v>
      </c>
      <c r="I1877" s="26">
        <v>128</v>
      </c>
    </row>
    <row r="1878" spans="1:9" ht="14" x14ac:dyDescent="0.15">
      <c r="A1878" s="14" t="s">
        <v>661</v>
      </c>
      <c r="B1878" s="15">
        <v>1</v>
      </c>
      <c r="C1878" s="16" t="s">
        <v>3587</v>
      </c>
      <c r="D1878" s="17" t="str">
        <f t="shared" si="200"/>
        <v>17x20</v>
      </c>
      <c r="E1878" s="18" t="s">
        <v>5</v>
      </c>
      <c r="F1878" s="19">
        <v>50.65</v>
      </c>
      <c r="G1878" s="19">
        <f t="shared" si="202"/>
        <v>21.526249999999997</v>
      </c>
      <c r="H1878" s="1">
        <f t="shared" si="201"/>
        <v>50.65</v>
      </c>
      <c r="I1878" s="21">
        <v>64</v>
      </c>
    </row>
    <row r="1879" spans="1:9" ht="14" x14ac:dyDescent="0.15">
      <c r="A1879" s="14" t="s">
        <v>662</v>
      </c>
      <c r="B1879" s="15">
        <v>1</v>
      </c>
      <c r="C1879" s="16" t="s">
        <v>7007</v>
      </c>
      <c r="D1879" s="17" t="str">
        <f t="shared" si="200"/>
        <v>10X10</v>
      </c>
      <c r="E1879" s="18" t="s">
        <v>5</v>
      </c>
      <c r="F1879" s="19">
        <v>21.55</v>
      </c>
      <c r="G1879" s="19">
        <f t="shared" si="202"/>
        <v>9.1587499999999995</v>
      </c>
      <c r="H1879" s="1">
        <f t="shared" si="201"/>
        <v>21.55</v>
      </c>
      <c r="I1879" s="21">
        <v>18</v>
      </c>
    </row>
    <row r="1880" spans="1:9" ht="14" x14ac:dyDescent="0.15">
      <c r="A1880" s="14" t="s">
        <v>663</v>
      </c>
      <c r="B1880" s="15">
        <v>1</v>
      </c>
      <c r="C1880" s="16" t="s">
        <v>3588</v>
      </c>
      <c r="D1880" s="17" t="str">
        <f t="shared" si="200"/>
        <v>FULL</v>
      </c>
      <c r="E1880" s="18" t="s">
        <v>5</v>
      </c>
      <c r="F1880" s="19">
        <v>124.45</v>
      </c>
      <c r="G1880" s="19">
        <f t="shared" si="202"/>
        <v>52.891249999999999</v>
      </c>
      <c r="H1880" s="1">
        <f t="shared" si="201"/>
        <v>124.45</v>
      </c>
      <c r="I1880" s="26">
        <v>128</v>
      </c>
    </row>
    <row r="1881" spans="1:9" ht="14" x14ac:dyDescent="0.15">
      <c r="A1881" s="14" t="s">
        <v>664</v>
      </c>
      <c r="B1881" s="15">
        <v>1</v>
      </c>
      <c r="C1881" s="16" t="s">
        <v>3588</v>
      </c>
      <c r="D1881" s="17" t="str">
        <f t="shared" si="200"/>
        <v>17x20</v>
      </c>
      <c r="E1881" s="18" t="s">
        <v>5</v>
      </c>
      <c r="F1881" s="19">
        <v>64</v>
      </c>
      <c r="G1881" s="19">
        <f t="shared" si="202"/>
        <v>27.2</v>
      </c>
      <c r="H1881" s="1">
        <f t="shared" si="201"/>
        <v>64</v>
      </c>
      <c r="I1881" s="21">
        <v>64</v>
      </c>
    </row>
    <row r="1882" spans="1:9" ht="14" x14ac:dyDescent="0.15">
      <c r="A1882" s="14" t="s">
        <v>6177</v>
      </c>
      <c r="B1882" s="15">
        <v>1</v>
      </c>
      <c r="C1882" s="16" t="s">
        <v>7008</v>
      </c>
      <c r="D1882" s="17" t="str">
        <f t="shared" si="200"/>
        <v>10X10</v>
      </c>
      <c r="E1882" s="18" t="s">
        <v>5</v>
      </c>
      <c r="F1882" s="19">
        <v>21.55</v>
      </c>
      <c r="G1882" s="19">
        <f t="shared" si="202"/>
        <v>9.1587499999999995</v>
      </c>
      <c r="H1882" s="1">
        <f t="shared" si="201"/>
        <v>21.55</v>
      </c>
      <c r="I1882" s="21">
        <v>18</v>
      </c>
    </row>
    <row r="1883" spans="1:9" ht="14" x14ac:dyDescent="0.15">
      <c r="A1883" s="14" t="s">
        <v>6176</v>
      </c>
      <c r="B1883" s="15">
        <v>1</v>
      </c>
      <c r="C1883" s="16" t="s">
        <v>6175</v>
      </c>
      <c r="D1883" s="17" t="str">
        <f t="shared" si="200"/>
        <v>17x20</v>
      </c>
      <c r="E1883" s="18" t="s">
        <v>5</v>
      </c>
      <c r="F1883" s="19">
        <v>64</v>
      </c>
      <c r="G1883" s="19">
        <f t="shared" si="202"/>
        <v>27.2</v>
      </c>
      <c r="H1883" s="1">
        <f t="shared" si="201"/>
        <v>64</v>
      </c>
      <c r="I1883" s="21">
        <v>64</v>
      </c>
    </row>
    <row r="1884" spans="1:9" ht="14" x14ac:dyDescent="0.15">
      <c r="A1884" s="14" t="s">
        <v>665</v>
      </c>
      <c r="B1884" s="15">
        <v>1</v>
      </c>
      <c r="C1884" s="16" t="s">
        <v>7009</v>
      </c>
      <c r="D1884" s="17" t="str">
        <f t="shared" si="200"/>
        <v>10X10</v>
      </c>
      <c r="E1884" s="18" t="s">
        <v>5</v>
      </c>
      <c r="F1884" s="19">
        <v>20.399999999999999</v>
      </c>
      <c r="G1884" s="19">
        <f t="shared" si="202"/>
        <v>8.67</v>
      </c>
      <c r="H1884" s="1">
        <f t="shared" si="201"/>
        <v>20.399999999999999</v>
      </c>
      <c r="I1884" s="21">
        <v>12</v>
      </c>
    </row>
    <row r="1885" spans="1:9" ht="14" x14ac:dyDescent="0.15">
      <c r="A1885" s="14" t="s">
        <v>666</v>
      </c>
      <c r="B1885" s="15">
        <v>1</v>
      </c>
      <c r="C1885" s="16" t="s">
        <v>3589</v>
      </c>
      <c r="D1885" s="17" t="str">
        <f t="shared" si="200"/>
        <v>17x20</v>
      </c>
      <c r="E1885" s="18" t="s">
        <v>5</v>
      </c>
      <c r="F1885" s="19">
        <v>58.85</v>
      </c>
      <c r="G1885" s="19">
        <f t="shared" si="202"/>
        <v>25.01125</v>
      </c>
      <c r="H1885" s="1">
        <f t="shared" si="201"/>
        <v>58.85</v>
      </c>
      <c r="I1885" s="21">
        <v>44</v>
      </c>
    </row>
    <row r="1886" spans="1:9" ht="14" x14ac:dyDescent="0.15">
      <c r="A1886" s="14" t="s">
        <v>667</v>
      </c>
      <c r="B1886" s="15">
        <v>1</v>
      </c>
      <c r="C1886" s="16" t="s">
        <v>7010</v>
      </c>
      <c r="D1886" s="17" t="str">
        <f t="shared" si="200"/>
        <v>10X10</v>
      </c>
      <c r="E1886" s="18" t="s">
        <v>5</v>
      </c>
      <c r="F1886" s="19">
        <v>23.2</v>
      </c>
      <c r="G1886" s="19">
        <f t="shared" si="202"/>
        <v>9.86</v>
      </c>
      <c r="H1886" s="1">
        <f t="shared" si="201"/>
        <v>23.2</v>
      </c>
      <c r="I1886" s="21">
        <v>12</v>
      </c>
    </row>
    <row r="1887" spans="1:9" ht="14" x14ac:dyDescent="0.15">
      <c r="A1887" s="14" t="s">
        <v>668</v>
      </c>
      <c r="B1887" s="15">
        <v>1</v>
      </c>
      <c r="C1887" s="16" t="s">
        <v>3590</v>
      </c>
      <c r="D1887" s="17" t="str">
        <f t="shared" si="200"/>
        <v>17x20</v>
      </c>
      <c r="E1887" s="18" t="s">
        <v>5</v>
      </c>
      <c r="F1887" s="19">
        <v>67.150000000000006</v>
      </c>
      <c r="G1887" s="19">
        <f t="shared" si="202"/>
        <v>28.53875</v>
      </c>
      <c r="H1887" s="1">
        <f t="shared" si="201"/>
        <v>67.150000000000006</v>
      </c>
      <c r="I1887" s="21">
        <v>44</v>
      </c>
    </row>
    <row r="1888" spans="1:9" ht="14" x14ac:dyDescent="0.15">
      <c r="A1888" s="14" t="s">
        <v>1577</v>
      </c>
      <c r="B1888" s="15">
        <v>1</v>
      </c>
      <c r="C1888" s="16" t="s">
        <v>3993</v>
      </c>
      <c r="D1888" s="17" t="str">
        <f t="shared" si="200"/>
        <v>Tube</v>
      </c>
      <c r="E1888" s="18" t="s">
        <v>5700</v>
      </c>
      <c r="F1888" s="19">
        <v>31.05</v>
      </c>
      <c r="G1888" s="19">
        <f t="shared" si="202"/>
        <v>13.196249999999999</v>
      </c>
      <c r="H1888" s="1">
        <f t="shared" si="201"/>
        <v>31.05</v>
      </c>
      <c r="I1888" s="21">
        <v>4</v>
      </c>
    </row>
    <row r="1889" spans="1:9" ht="14" x14ac:dyDescent="0.15">
      <c r="A1889" s="14" t="s">
        <v>1578</v>
      </c>
      <c r="B1889" s="15">
        <v>1</v>
      </c>
      <c r="C1889" s="16" t="s">
        <v>3994</v>
      </c>
      <c r="D1889" s="17" t="str">
        <f t="shared" si="200"/>
        <v>Tube</v>
      </c>
      <c r="E1889" s="18" t="s">
        <v>5700</v>
      </c>
      <c r="F1889" s="19">
        <v>31.05</v>
      </c>
      <c r="G1889" s="19">
        <f t="shared" si="202"/>
        <v>13.196249999999999</v>
      </c>
      <c r="H1889" s="1">
        <f t="shared" si="201"/>
        <v>31.05</v>
      </c>
      <c r="I1889" s="21">
        <v>4</v>
      </c>
    </row>
    <row r="1890" spans="1:9" x14ac:dyDescent="0.15">
      <c r="A1890" s="51" t="s">
        <v>6521</v>
      </c>
      <c r="B1890" s="33">
        <v>1</v>
      </c>
      <c r="C1890" s="20" t="s">
        <v>6522</v>
      </c>
      <c r="D1890" s="116" t="s">
        <v>6196</v>
      </c>
      <c r="F1890" s="60">
        <v>31.05</v>
      </c>
      <c r="G1890" s="19">
        <f t="shared" si="202"/>
        <v>13.196249999999999</v>
      </c>
      <c r="H1890" s="60">
        <f>F1890</f>
        <v>31.05</v>
      </c>
      <c r="I1890" s="57">
        <v>4</v>
      </c>
    </row>
    <row r="1891" spans="1:9" ht="14" x14ac:dyDescent="0.15">
      <c r="A1891" s="14" t="s">
        <v>1701</v>
      </c>
      <c r="B1891" s="15">
        <v>1</v>
      </c>
      <c r="C1891" s="16" t="s">
        <v>6850</v>
      </c>
      <c r="D1891" s="17" t="str">
        <f t="shared" ref="D1891:D1915" si="203">VLOOKUP(RIGHT(A1891,4),N:O,2,0)</f>
        <v>1lb</v>
      </c>
      <c r="E1891" s="18" t="s">
        <v>5705</v>
      </c>
      <c r="F1891" s="19">
        <v>32.950000000000003</v>
      </c>
      <c r="G1891" s="19">
        <f t="shared" si="202"/>
        <v>14.00375</v>
      </c>
      <c r="H1891" s="1">
        <f t="shared" ref="H1891:H1915" si="204">B1891*F1891</f>
        <v>32.950000000000003</v>
      </c>
      <c r="I1891" s="21">
        <v>18</v>
      </c>
    </row>
    <row r="1892" spans="1:9" ht="14" x14ac:dyDescent="0.15">
      <c r="A1892" s="14" t="s">
        <v>2690</v>
      </c>
      <c r="B1892" s="15">
        <v>1</v>
      </c>
      <c r="C1892" s="16" t="s">
        <v>5048</v>
      </c>
      <c r="D1892" s="17" t="str">
        <f t="shared" si="203"/>
        <v>5oz</v>
      </c>
      <c r="E1892" s="18" t="s">
        <v>5</v>
      </c>
      <c r="F1892" s="43">
        <v>8.6999999999999993</v>
      </c>
      <c r="G1892" s="19">
        <f t="shared" si="202"/>
        <v>3.6974999999999998</v>
      </c>
      <c r="H1892" s="1">
        <f t="shared" si="204"/>
        <v>8.6999999999999993</v>
      </c>
      <c r="I1892" s="21">
        <v>6</v>
      </c>
    </row>
    <row r="1893" spans="1:9" ht="14" x14ac:dyDescent="0.15">
      <c r="A1893" s="14" t="s">
        <v>2694</v>
      </c>
      <c r="B1893" s="15">
        <v>1</v>
      </c>
      <c r="C1893" s="16" t="s">
        <v>5052</v>
      </c>
      <c r="D1893" s="17" t="str">
        <f t="shared" si="203"/>
        <v>1lb</v>
      </c>
      <c r="E1893" s="18" t="s">
        <v>5</v>
      </c>
      <c r="F1893" s="19">
        <v>21.5</v>
      </c>
      <c r="G1893" s="19">
        <f t="shared" si="202"/>
        <v>9.1374999999999993</v>
      </c>
      <c r="H1893" s="1">
        <f t="shared" si="204"/>
        <v>21.5</v>
      </c>
      <c r="I1893" s="21">
        <v>18</v>
      </c>
    </row>
    <row r="1894" spans="1:9" ht="14" x14ac:dyDescent="0.15">
      <c r="A1894" s="14" t="s">
        <v>2698</v>
      </c>
      <c r="B1894" s="15">
        <v>1</v>
      </c>
      <c r="C1894" s="16" t="s">
        <v>5056</v>
      </c>
      <c r="D1894" s="17" t="str">
        <f t="shared" si="203"/>
        <v>5lb</v>
      </c>
      <c r="E1894" s="18" t="s">
        <v>5</v>
      </c>
      <c r="F1894" s="19">
        <v>78.5</v>
      </c>
      <c r="G1894" s="19">
        <f t="shared" si="202"/>
        <v>33.362499999999997</v>
      </c>
      <c r="H1894" s="1">
        <f t="shared" si="204"/>
        <v>78.5</v>
      </c>
      <c r="I1894" s="21">
        <v>84</v>
      </c>
    </row>
    <row r="1895" spans="1:9" ht="14" x14ac:dyDescent="0.15">
      <c r="A1895" s="14" t="s">
        <v>2691</v>
      </c>
      <c r="B1895" s="15">
        <v>1</v>
      </c>
      <c r="C1895" s="16" t="s">
        <v>5049</v>
      </c>
      <c r="D1895" s="17" t="str">
        <f t="shared" si="203"/>
        <v>5oz</v>
      </c>
      <c r="E1895" s="18" t="s">
        <v>5</v>
      </c>
      <c r="F1895" s="43">
        <v>8.6999999999999993</v>
      </c>
      <c r="G1895" s="19">
        <f t="shared" si="202"/>
        <v>3.6974999999999998</v>
      </c>
      <c r="H1895" s="1">
        <f t="shared" si="204"/>
        <v>8.6999999999999993</v>
      </c>
      <c r="I1895" s="21">
        <v>6</v>
      </c>
    </row>
    <row r="1896" spans="1:9" ht="14" x14ac:dyDescent="0.15">
      <c r="A1896" s="14" t="s">
        <v>2695</v>
      </c>
      <c r="B1896" s="15">
        <v>1</v>
      </c>
      <c r="C1896" s="16" t="s">
        <v>5053</v>
      </c>
      <c r="D1896" s="17" t="str">
        <f t="shared" si="203"/>
        <v>1lb</v>
      </c>
      <c r="E1896" s="18" t="s">
        <v>5</v>
      </c>
      <c r="F1896" s="19">
        <v>21.5</v>
      </c>
      <c r="G1896" s="19">
        <f t="shared" si="202"/>
        <v>9.1374999999999993</v>
      </c>
      <c r="H1896" s="1">
        <f t="shared" si="204"/>
        <v>21.5</v>
      </c>
      <c r="I1896" s="21">
        <v>18</v>
      </c>
    </row>
    <row r="1897" spans="1:9" ht="14" x14ac:dyDescent="0.15">
      <c r="A1897" s="14" t="s">
        <v>2699</v>
      </c>
      <c r="B1897" s="15">
        <v>1</v>
      </c>
      <c r="C1897" s="16" t="s">
        <v>5057</v>
      </c>
      <c r="D1897" s="17" t="str">
        <f t="shared" si="203"/>
        <v>5lb</v>
      </c>
      <c r="E1897" s="18" t="s">
        <v>5</v>
      </c>
      <c r="F1897" s="19">
        <v>78.5</v>
      </c>
      <c r="G1897" s="19">
        <f t="shared" si="202"/>
        <v>33.362499999999997</v>
      </c>
      <c r="H1897" s="1">
        <f t="shared" si="204"/>
        <v>78.5</v>
      </c>
      <c r="I1897" s="21">
        <v>84</v>
      </c>
    </row>
    <row r="1898" spans="1:9" ht="14" x14ac:dyDescent="0.15">
      <c r="A1898" s="14" t="s">
        <v>2692</v>
      </c>
      <c r="B1898" s="15">
        <v>1</v>
      </c>
      <c r="C1898" s="16" t="s">
        <v>5050</v>
      </c>
      <c r="D1898" s="17" t="str">
        <f t="shared" si="203"/>
        <v>5oz</v>
      </c>
      <c r="E1898" s="18" t="s">
        <v>5</v>
      </c>
      <c r="F1898" s="43">
        <v>8.6999999999999993</v>
      </c>
      <c r="G1898" s="19">
        <f t="shared" si="202"/>
        <v>3.6974999999999998</v>
      </c>
      <c r="H1898" s="1">
        <f t="shared" si="204"/>
        <v>8.6999999999999993</v>
      </c>
      <c r="I1898" s="21">
        <v>6</v>
      </c>
    </row>
    <row r="1899" spans="1:9" ht="14" x14ac:dyDescent="0.15">
      <c r="A1899" s="14" t="s">
        <v>2696</v>
      </c>
      <c r="B1899" s="15">
        <v>1</v>
      </c>
      <c r="C1899" s="16" t="s">
        <v>5054</v>
      </c>
      <c r="D1899" s="17" t="str">
        <f t="shared" si="203"/>
        <v>1lb</v>
      </c>
      <c r="E1899" s="18" t="s">
        <v>5</v>
      </c>
      <c r="F1899" s="19">
        <v>21.5</v>
      </c>
      <c r="G1899" s="19">
        <f t="shared" si="202"/>
        <v>9.1374999999999993</v>
      </c>
      <c r="H1899" s="1">
        <f t="shared" si="204"/>
        <v>21.5</v>
      </c>
      <c r="I1899" s="21">
        <v>18</v>
      </c>
    </row>
    <row r="1900" spans="1:9" ht="14" x14ac:dyDescent="0.15">
      <c r="A1900" s="14" t="s">
        <v>2700</v>
      </c>
      <c r="B1900" s="15">
        <v>1</v>
      </c>
      <c r="C1900" s="16" t="s">
        <v>5058</v>
      </c>
      <c r="D1900" s="17" t="str">
        <f t="shared" si="203"/>
        <v>5lb</v>
      </c>
      <c r="E1900" s="18" t="s">
        <v>5</v>
      </c>
      <c r="F1900" s="19">
        <v>78.5</v>
      </c>
      <c r="G1900" s="19">
        <f t="shared" si="202"/>
        <v>33.362499999999997</v>
      </c>
      <c r="H1900" s="1">
        <f t="shared" si="204"/>
        <v>78.5</v>
      </c>
      <c r="I1900" s="21">
        <v>84</v>
      </c>
    </row>
    <row r="1901" spans="1:9" ht="14" x14ac:dyDescent="0.15">
      <c r="A1901" s="14" t="s">
        <v>2693</v>
      </c>
      <c r="B1901" s="15">
        <v>1</v>
      </c>
      <c r="C1901" s="16" t="s">
        <v>5051</v>
      </c>
      <c r="D1901" s="17" t="str">
        <f t="shared" si="203"/>
        <v>5oz</v>
      </c>
      <c r="E1901" s="18" t="s">
        <v>5</v>
      </c>
      <c r="F1901" s="43">
        <v>10.35</v>
      </c>
      <c r="G1901" s="19">
        <f t="shared" si="202"/>
        <v>4.3987499999999997</v>
      </c>
      <c r="H1901" s="1">
        <f t="shared" si="204"/>
        <v>10.35</v>
      </c>
      <c r="I1901" s="21">
        <v>6</v>
      </c>
    </row>
    <row r="1902" spans="1:9" ht="14" x14ac:dyDescent="0.15">
      <c r="A1902" s="14" t="s">
        <v>2697</v>
      </c>
      <c r="B1902" s="15">
        <v>1</v>
      </c>
      <c r="C1902" s="16" t="s">
        <v>5055</v>
      </c>
      <c r="D1902" s="17" t="str">
        <f t="shared" si="203"/>
        <v>1lb</v>
      </c>
      <c r="E1902" s="18" t="s">
        <v>5</v>
      </c>
      <c r="F1902" s="19">
        <v>26.8</v>
      </c>
      <c r="G1902" s="19">
        <f t="shared" si="202"/>
        <v>11.39</v>
      </c>
      <c r="H1902" s="1">
        <f t="shared" si="204"/>
        <v>26.8</v>
      </c>
      <c r="I1902" s="21">
        <v>18</v>
      </c>
    </row>
    <row r="1903" spans="1:9" ht="14" x14ac:dyDescent="0.15">
      <c r="A1903" s="14" t="s">
        <v>2701</v>
      </c>
      <c r="B1903" s="15">
        <v>1</v>
      </c>
      <c r="C1903" s="16" t="s">
        <v>5059</v>
      </c>
      <c r="D1903" s="17" t="str">
        <f t="shared" si="203"/>
        <v>5lb</v>
      </c>
      <c r="E1903" s="18" t="s">
        <v>5</v>
      </c>
      <c r="F1903" s="19">
        <v>104.8</v>
      </c>
      <c r="G1903" s="19">
        <f t="shared" si="202"/>
        <v>44.54</v>
      </c>
      <c r="H1903" s="1">
        <f t="shared" si="204"/>
        <v>104.8</v>
      </c>
      <c r="I1903" s="21">
        <v>84</v>
      </c>
    </row>
    <row r="1904" spans="1:9" s="62" customFormat="1" ht="14" x14ac:dyDescent="0.15">
      <c r="A1904" s="14" t="s">
        <v>669</v>
      </c>
      <c r="B1904" s="15">
        <v>1</v>
      </c>
      <c r="C1904" s="16" t="s">
        <v>7011</v>
      </c>
      <c r="D1904" s="17" t="str">
        <f t="shared" si="203"/>
        <v>10X10</v>
      </c>
      <c r="E1904" s="18" t="s">
        <v>5</v>
      </c>
      <c r="F1904" s="19">
        <v>17.05</v>
      </c>
      <c r="G1904" s="19">
        <f t="shared" si="202"/>
        <v>7.2462499999999999</v>
      </c>
      <c r="H1904" s="1">
        <f t="shared" si="204"/>
        <v>17.05</v>
      </c>
      <c r="I1904" s="21">
        <v>18</v>
      </c>
    </row>
    <row r="1905" spans="1:9" ht="14" x14ac:dyDescent="0.15">
      <c r="A1905" s="14" t="s">
        <v>670</v>
      </c>
      <c r="B1905" s="15">
        <v>1</v>
      </c>
      <c r="C1905" s="16" t="s">
        <v>3591</v>
      </c>
      <c r="D1905" s="17" t="str">
        <f t="shared" si="203"/>
        <v>FULL</v>
      </c>
      <c r="E1905" s="18" t="s">
        <v>5</v>
      </c>
      <c r="F1905" s="19">
        <v>98.5</v>
      </c>
      <c r="G1905" s="19">
        <f t="shared" si="202"/>
        <v>41.862499999999997</v>
      </c>
      <c r="H1905" s="1">
        <f t="shared" si="204"/>
        <v>98.5</v>
      </c>
      <c r="I1905" s="26">
        <v>128</v>
      </c>
    </row>
    <row r="1906" spans="1:9" ht="14" x14ac:dyDescent="0.15">
      <c r="A1906" s="14" t="s">
        <v>671</v>
      </c>
      <c r="B1906" s="15">
        <v>1</v>
      </c>
      <c r="C1906" s="16" t="s">
        <v>3591</v>
      </c>
      <c r="D1906" s="17" t="str">
        <f t="shared" si="203"/>
        <v>17x20</v>
      </c>
      <c r="E1906" s="18" t="s">
        <v>5</v>
      </c>
      <c r="F1906" s="19">
        <v>50.65</v>
      </c>
      <c r="G1906" s="19">
        <f t="shared" si="202"/>
        <v>21.526249999999997</v>
      </c>
      <c r="H1906" s="1">
        <f t="shared" si="204"/>
        <v>50.65</v>
      </c>
      <c r="I1906" s="21">
        <v>64</v>
      </c>
    </row>
    <row r="1907" spans="1:9" ht="14" x14ac:dyDescent="0.15">
      <c r="A1907" s="14" t="s">
        <v>672</v>
      </c>
      <c r="B1907" s="15">
        <v>1</v>
      </c>
      <c r="C1907" s="16" t="s">
        <v>7012</v>
      </c>
      <c r="D1907" s="17" t="str">
        <f t="shared" si="203"/>
        <v>10X10</v>
      </c>
      <c r="E1907" s="18" t="s">
        <v>5</v>
      </c>
      <c r="F1907" s="19">
        <v>21.55</v>
      </c>
      <c r="G1907" s="19">
        <f t="shared" si="202"/>
        <v>9.1587499999999995</v>
      </c>
      <c r="H1907" s="1">
        <f t="shared" si="204"/>
        <v>21.55</v>
      </c>
      <c r="I1907" s="21">
        <v>18</v>
      </c>
    </row>
    <row r="1908" spans="1:9" ht="14" x14ac:dyDescent="0.15">
      <c r="A1908" s="14" t="s">
        <v>673</v>
      </c>
      <c r="B1908" s="15">
        <v>1</v>
      </c>
      <c r="C1908" s="16" t="s">
        <v>3592</v>
      </c>
      <c r="D1908" s="17" t="str">
        <f t="shared" si="203"/>
        <v>FULL</v>
      </c>
      <c r="E1908" s="18" t="s">
        <v>5</v>
      </c>
      <c r="F1908" s="19">
        <v>124.45</v>
      </c>
      <c r="G1908" s="19">
        <f t="shared" si="202"/>
        <v>52.891249999999999</v>
      </c>
      <c r="H1908" s="1">
        <f t="shared" si="204"/>
        <v>124.45</v>
      </c>
      <c r="I1908" s="26">
        <v>128</v>
      </c>
    </row>
    <row r="1909" spans="1:9" ht="14" x14ac:dyDescent="0.15">
      <c r="A1909" s="14" t="s">
        <v>674</v>
      </c>
      <c r="B1909" s="15">
        <v>1</v>
      </c>
      <c r="C1909" s="16" t="s">
        <v>3592</v>
      </c>
      <c r="D1909" s="17" t="str">
        <f t="shared" si="203"/>
        <v>17x20</v>
      </c>
      <c r="E1909" s="18" t="s">
        <v>5</v>
      </c>
      <c r="F1909" s="19">
        <v>64</v>
      </c>
      <c r="G1909" s="19">
        <f t="shared" ref="G1909:G1939" si="205">F1909*0.425</f>
        <v>27.2</v>
      </c>
      <c r="H1909" s="1">
        <f t="shared" si="204"/>
        <v>64</v>
      </c>
      <c r="I1909" s="21">
        <v>64</v>
      </c>
    </row>
    <row r="1910" spans="1:9" ht="14" x14ac:dyDescent="0.15">
      <c r="A1910" s="14" t="s">
        <v>675</v>
      </c>
      <c r="B1910" s="15">
        <v>1</v>
      </c>
      <c r="C1910" s="16" t="s">
        <v>7013</v>
      </c>
      <c r="D1910" s="17" t="str">
        <f t="shared" si="203"/>
        <v>10X10</v>
      </c>
      <c r="E1910" s="18" t="s">
        <v>5</v>
      </c>
      <c r="F1910" s="19">
        <v>20.399999999999999</v>
      </c>
      <c r="G1910" s="19">
        <f t="shared" si="205"/>
        <v>8.67</v>
      </c>
      <c r="H1910" s="1">
        <f t="shared" si="204"/>
        <v>20.399999999999999</v>
      </c>
      <c r="I1910" s="21">
        <v>12</v>
      </c>
    </row>
    <row r="1911" spans="1:9" ht="14" x14ac:dyDescent="0.15">
      <c r="A1911" s="14" t="s">
        <v>676</v>
      </c>
      <c r="B1911" s="15">
        <v>1</v>
      </c>
      <c r="C1911" s="16" t="s">
        <v>3593</v>
      </c>
      <c r="D1911" s="17" t="str">
        <f t="shared" si="203"/>
        <v>17x20</v>
      </c>
      <c r="E1911" s="18" t="s">
        <v>5</v>
      </c>
      <c r="F1911" s="19">
        <v>58.85</v>
      </c>
      <c r="G1911" s="19">
        <f t="shared" si="205"/>
        <v>25.01125</v>
      </c>
      <c r="H1911" s="1">
        <f t="shared" si="204"/>
        <v>58.85</v>
      </c>
      <c r="I1911" s="21">
        <v>44</v>
      </c>
    </row>
    <row r="1912" spans="1:9" ht="14" x14ac:dyDescent="0.15">
      <c r="A1912" s="14" t="s">
        <v>677</v>
      </c>
      <c r="B1912" s="15">
        <v>1</v>
      </c>
      <c r="C1912" s="16" t="s">
        <v>7014</v>
      </c>
      <c r="D1912" s="17" t="str">
        <f t="shared" si="203"/>
        <v>10X10</v>
      </c>
      <c r="E1912" s="18" t="s">
        <v>5</v>
      </c>
      <c r="F1912" s="19">
        <v>23.2</v>
      </c>
      <c r="G1912" s="19">
        <f t="shared" si="205"/>
        <v>9.86</v>
      </c>
      <c r="H1912" s="1">
        <f t="shared" si="204"/>
        <v>23.2</v>
      </c>
      <c r="I1912" s="21">
        <v>12</v>
      </c>
    </row>
    <row r="1913" spans="1:9" ht="14" x14ac:dyDescent="0.15">
      <c r="A1913" s="14" t="s">
        <v>678</v>
      </c>
      <c r="B1913" s="15">
        <v>1</v>
      </c>
      <c r="C1913" s="16" t="s">
        <v>3594</v>
      </c>
      <c r="D1913" s="17" t="str">
        <f t="shared" si="203"/>
        <v>17x20</v>
      </c>
      <c r="E1913" s="18" t="s">
        <v>5</v>
      </c>
      <c r="F1913" s="19">
        <v>67.150000000000006</v>
      </c>
      <c r="G1913" s="19">
        <f t="shared" si="205"/>
        <v>28.53875</v>
      </c>
      <c r="H1913" s="1">
        <f t="shared" si="204"/>
        <v>67.150000000000006</v>
      </c>
      <c r="I1913" s="21">
        <v>44</v>
      </c>
    </row>
    <row r="1914" spans="1:9" ht="14" x14ac:dyDescent="0.15">
      <c r="A1914" s="14" t="s">
        <v>1579</v>
      </c>
      <c r="B1914" s="15">
        <v>1</v>
      </c>
      <c r="C1914" s="16" t="s">
        <v>3995</v>
      </c>
      <c r="D1914" s="17" t="str">
        <f t="shared" si="203"/>
        <v>Tube</v>
      </c>
      <c r="E1914" s="18" t="s">
        <v>5700</v>
      </c>
      <c r="F1914" s="19">
        <v>31.05</v>
      </c>
      <c r="G1914" s="19">
        <f t="shared" si="205"/>
        <v>13.196249999999999</v>
      </c>
      <c r="H1914" s="1">
        <f t="shared" si="204"/>
        <v>31.05</v>
      </c>
      <c r="I1914" s="21">
        <v>4</v>
      </c>
    </row>
    <row r="1915" spans="1:9" ht="14" x14ac:dyDescent="0.15">
      <c r="A1915" s="14" t="s">
        <v>1580</v>
      </c>
      <c r="B1915" s="15">
        <v>1</v>
      </c>
      <c r="C1915" s="16" t="s">
        <v>3996</v>
      </c>
      <c r="D1915" s="17" t="str">
        <f t="shared" si="203"/>
        <v>Tube</v>
      </c>
      <c r="E1915" s="18" t="s">
        <v>5700</v>
      </c>
      <c r="F1915" s="19">
        <v>31.05</v>
      </c>
      <c r="G1915" s="19">
        <f t="shared" si="205"/>
        <v>13.196249999999999</v>
      </c>
      <c r="H1915" s="1">
        <f t="shared" si="204"/>
        <v>31.05</v>
      </c>
      <c r="I1915" s="21">
        <v>4</v>
      </c>
    </row>
    <row r="1916" spans="1:9" x14ac:dyDescent="0.15">
      <c r="A1916" s="51" t="s">
        <v>6523</v>
      </c>
      <c r="B1916" s="33">
        <v>1</v>
      </c>
      <c r="C1916" s="20" t="s">
        <v>6524</v>
      </c>
      <c r="D1916" s="116" t="s">
        <v>6196</v>
      </c>
      <c r="F1916" s="60">
        <v>31.05</v>
      </c>
      <c r="G1916" s="19">
        <f t="shared" si="205"/>
        <v>13.196249999999999</v>
      </c>
      <c r="H1916" s="60">
        <f>F1916</f>
        <v>31.05</v>
      </c>
      <c r="I1916" s="57">
        <v>4</v>
      </c>
    </row>
    <row r="1917" spans="1:9" ht="14" x14ac:dyDescent="0.15">
      <c r="A1917" s="14" t="s">
        <v>1702</v>
      </c>
      <c r="B1917" s="15">
        <v>1</v>
      </c>
      <c r="C1917" s="16" t="s">
        <v>6851</v>
      </c>
      <c r="D1917" s="17" t="str">
        <f t="shared" ref="D1917:D1935" si="206">VLOOKUP(RIGHT(A1917,4),N:O,2,0)</f>
        <v>1lb</v>
      </c>
      <c r="E1917" s="18" t="s">
        <v>5705</v>
      </c>
      <c r="F1917" s="19">
        <v>32.950000000000003</v>
      </c>
      <c r="G1917" s="19">
        <f t="shared" si="205"/>
        <v>14.00375</v>
      </c>
      <c r="H1917" s="1">
        <f t="shared" ref="H1917:H1945" si="207">B1917*F1917</f>
        <v>32.950000000000003</v>
      </c>
      <c r="I1917" s="21">
        <v>18</v>
      </c>
    </row>
    <row r="1918" spans="1:9" ht="14" x14ac:dyDescent="0.15">
      <c r="A1918" s="14" t="s">
        <v>2702</v>
      </c>
      <c r="B1918" s="15">
        <v>1</v>
      </c>
      <c r="C1918" s="16" t="s">
        <v>5060</v>
      </c>
      <c r="D1918" s="17" t="str">
        <f t="shared" si="206"/>
        <v>5oz</v>
      </c>
      <c r="E1918" s="18" t="s">
        <v>5</v>
      </c>
      <c r="F1918" s="43">
        <v>8.6999999999999993</v>
      </c>
      <c r="G1918" s="19">
        <f t="shared" si="205"/>
        <v>3.6974999999999998</v>
      </c>
      <c r="H1918" s="1">
        <f t="shared" si="207"/>
        <v>8.6999999999999993</v>
      </c>
      <c r="I1918" s="21">
        <v>6</v>
      </c>
    </row>
    <row r="1919" spans="1:9" ht="14" x14ac:dyDescent="0.15">
      <c r="A1919" s="14" t="s">
        <v>2706</v>
      </c>
      <c r="B1919" s="15">
        <v>1</v>
      </c>
      <c r="C1919" s="16" t="s">
        <v>5064</v>
      </c>
      <c r="D1919" s="17" t="str">
        <f t="shared" si="206"/>
        <v>1lb</v>
      </c>
      <c r="E1919" s="18" t="s">
        <v>5</v>
      </c>
      <c r="F1919" s="19">
        <v>21.5</v>
      </c>
      <c r="G1919" s="19">
        <f t="shared" si="205"/>
        <v>9.1374999999999993</v>
      </c>
      <c r="H1919" s="1">
        <f t="shared" si="207"/>
        <v>21.5</v>
      </c>
      <c r="I1919" s="21">
        <v>18</v>
      </c>
    </row>
    <row r="1920" spans="1:9" ht="14" x14ac:dyDescent="0.15">
      <c r="A1920" s="14" t="s">
        <v>2710</v>
      </c>
      <c r="B1920" s="15">
        <v>1</v>
      </c>
      <c r="C1920" s="16" t="s">
        <v>5068</v>
      </c>
      <c r="D1920" s="17" t="str">
        <f t="shared" si="206"/>
        <v>5lb</v>
      </c>
      <c r="E1920" s="18" t="s">
        <v>5</v>
      </c>
      <c r="F1920" s="19">
        <v>78.5</v>
      </c>
      <c r="G1920" s="19">
        <f t="shared" si="205"/>
        <v>33.362499999999997</v>
      </c>
      <c r="H1920" s="1">
        <f t="shared" si="207"/>
        <v>78.5</v>
      </c>
      <c r="I1920" s="21">
        <v>84</v>
      </c>
    </row>
    <row r="1921" spans="1:9" ht="14" x14ac:dyDescent="0.15">
      <c r="A1921" s="14" t="s">
        <v>2703</v>
      </c>
      <c r="B1921" s="15">
        <v>1</v>
      </c>
      <c r="C1921" s="16" t="s">
        <v>5061</v>
      </c>
      <c r="D1921" s="17" t="str">
        <f t="shared" si="206"/>
        <v>5oz</v>
      </c>
      <c r="E1921" s="18" t="s">
        <v>5</v>
      </c>
      <c r="F1921" s="43">
        <v>8.6999999999999993</v>
      </c>
      <c r="G1921" s="19">
        <f t="shared" si="205"/>
        <v>3.6974999999999998</v>
      </c>
      <c r="H1921" s="1">
        <f t="shared" si="207"/>
        <v>8.6999999999999993</v>
      </c>
      <c r="I1921" s="21">
        <v>6</v>
      </c>
    </row>
    <row r="1922" spans="1:9" ht="14" x14ac:dyDescent="0.15">
      <c r="A1922" s="14" t="s">
        <v>2707</v>
      </c>
      <c r="B1922" s="15">
        <v>1</v>
      </c>
      <c r="C1922" s="16" t="s">
        <v>5065</v>
      </c>
      <c r="D1922" s="17" t="str">
        <f t="shared" si="206"/>
        <v>1lb</v>
      </c>
      <c r="E1922" s="18" t="s">
        <v>5</v>
      </c>
      <c r="F1922" s="19">
        <v>21.5</v>
      </c>
      <c r="G1922" s="19">
        <f t="shared" si="205"/>
        <v>9.1374999999999993</v>
      </c>
      <c r="H1922" s="1">
        <f t="shared" si="207"/>
        <v>21.5</v>
      </c>
      <c r="I1922" s="21">
        <v>18</v>
      </c>
    </row>
    <row r="1923" spans="1:9" ht="14" x14ac:dyDescent="0.15">
      <c r="A1923" s="14" t="s">
        <v>2711</v>
      </c>
      <c r="B1923" s="15">
        <v>1</v>
      </c>
      <c r="C1923" s="16" t="s">
        <v>5069</v>
      </c>
      <c r="D1923" s="17" t="str">
        <f t="shared" si="206"/>
        <v>5lb</v>
      </c>
      <c r="E1923" s="18" t="s">
        <v>5</v>
      </c>
      <c r="F1923" s="19">
        <v>78.5</v>
      </c>
      <c r="G1923" s="19">
        <f t="shared" si="205"/>
        <v>33.362499999999997</v>
      </c>
      <c r="H1923" s="1">
        <f t="shared" si="207"/>
        <v>78.5</v>
      </c>
      <c r="I1923" s="21">
        <v>84</v>
      </c>
    </row>
    <row r="1924" spans="1:9" ht="14" x14ac:dyDescent="0.15">
      <c r="A1924" s="14" t="s">
        <v>2704</v>
      </c>
      <c r="B1924" s="15">
        <v>1</v>
      </c>
      <c r="C1924" s="16" t="s">
        <v>5062</v>
      </c>
      <c r="D1924" s="17" t="str">
        <f t="shared" si="206"/>
        <v>5oz</v>
      </c>
      <c r="E1924" s="18" t="s">
        <v>5</v>
      </c>
      <c r="F1924" s="43">
        <v>8.6999999999999993</v>
      </c>
      <c r="G1924" s="19">
        <f t="shared" si="205"/>
        <v>3.6974999999999998</v>
      </c>
      <c r="H1924" s="1">
        <f t="shared" si="207"/>
        <v>8.6999999999999993</v>
      </c>
      <c r="I1924" s="21">
        <v>6</v>
      </c>
    </row>
    <row r="1925" spans="1:9" ht="14" x14ac:dyDescent="0.15">
      <c r="A1925" s="14" t="s">
        <v>2708</v>
      </c>
      <c r="B1925" s="15">
        <v>1</v>
      </c>
      <c r="C1925" s="16" t="s">
        <v>5066</v>
      </c>
      <c r="D1925" s="17" t="str">
        <f t="shared" si="206"/>
        <v>1lb</v>
      </c>
      <c r="E1925" s="18" t="s">
        <v>5</v>
      </c>
      <c r="F1925" s="19">
        <v>21.5</v>
      </c>
      <c r="G1925" s="19">
        <f t="shared" si="205"/>
        <v>9.1374999999999993</v>
      </c>
      <c r="H1925" s="1">
        <f t="shared" si="207"/>
        <v>21.5</v>
      </c>
      <c r="I1925" s="21">
        <v>18</v>
      </c>
    </row>
    <row r="1926" spans="1:9" ht="14" x14ac:dyDescent="0.15">
      <c r="A1926" s="14" t="s">
        <v>2712</v>
      </c>
      <c r="B1926" s="15">
        <v>1</v>
      </c>
      <c r="C1926" s="16" t="s">
        <v>5070</v>
      </c>
      <c r="D1926" s="17" t="str">
        <f t="shared" si="206"/>
        <v>5lb</v>
      </c>
      <c r="E1926" s="18" t="s">
        <v>5</v>
      </c>
      <c r="F1926" s="19">
        <v>78.5</v>
      </c>
      <c r="G1926" s="19">
        <f t="shared" si="205"/>
        <v>33.362499999999997</v>
      </c>
      <c r="H1926" s="1">
        <f t="shared" si="207"/>
        <v>78.5</v>
      </c>
      <c r="I1926" s="21">
        <v>84</v>
      </c>
    </row>
    <row r="1927" spans="1:9" ht="14" x14ac:dyDescent="0.15">
      <c r="A1927" s="14" t="s">
        <v>2705</v>
      </c>
      <c r="B1927" s="15">
        <v>1</v>
      </c>
      <c r="C1927" s="16" t="s">
        <v>5063</v>
      </c>
      <c r="D1927" s="17" t="str">
        <f t="shared" si="206"/>
        <v>5oz</v>
      </c>
      <c r="E1927" s="18" t="s">
        <v>5</v>
      </c>
      <c r="F1927" s="43">
        <v>10.35</v>
      </c>
      <c r="G1927" s="19">
        <f t="shared" si="205"/>
        <v>4.3987499999999997</v>
      </c>
      <c r="H1927" s="1">
        <f t="shared" si="207"/>
        <v>10.35</v>
      </c>
      <c r="I1927" s="21">
        <v>6</v>
      </c>
    </row>
    <row r="1928" spans="1:9" ht="14" x14ac:dyDescent="0.15">
      <c r="A1928" s="14" t="s">
        <v>2709</v>
      </c>
      <c r="B1928" s="15">
        <v>1</v>
      </c>
      <c r="C1928" s="16" t="s">
        <v>5067</v>
      </c>
      <c r="D1928" s="17" t="str">
        <f t="shared" si="206"/>
        <v>1lb</v>
      </c>
      <c r="E1928" s="18" t="s">
        <v>5</v>
      </c>
      <c r="F1928" s="19">
        <v>26.8</v>
      </c>
      <c r="G1928" s="19">
        <f t="shared" si="205"/>
        <v>11.39</v>
      </c>
      <c r="H1928" s="1">
        <f t="shared" si="207"/>
        <v>26.8</v>
      </c>
      <c r="I1928" s="21">
        <v>18</v>
      </c>
    </row>
    <row r="1929" spans="1:9" ht="14" x14ac:dyDescent="0.15">
      <c r="A1929" s="14" t="s">
        <v>2713</v>
      </c>
      <c r="B1929" s="15">
        <v>1</v>
      </c>
      <c r="C1929" s="16" t="s">
        <v>5071</v>
      </c>
      <c r="D1929" s="17" t="str">
        <f t="shared" si="206"/>
        <v>5lb</v>
      </c>
      <c r="E1929" s="18" t="s">
        <v>5</v>
      </c>
      <c r="F1929" s="19">
        <v>104.8</v>
      </c>
      <c r="G1929" s="19">
        <f t="shared" si="205"/>
        <v>44.54</v>
      </c>
      <c r="H1929" s="1">
        <f t="shared" si="207"/>
        <v>104.8</v>
      </c>
      <c r="I1929" s="21">
        <v>84</v>
      </c>
    </row>
    <row r="1930" spans="1:9" ht="14" x14ac:dyDescent="0.15">
      <c r="A1930" s="14" t="s">
        <v>679</v>
      </c>
      <c r="B1930" s="15">
        <v>1</v>
      </c>
      <c r="C1930" s="16" t="s">
        <v>7015</v>
      </c>
      <c r="D1930" s="17" t="str">
        <f t="shared" si="206"/>
        <v>10X10</v>
      </c>
      <c r="E1930" s="18" t="s">
        <v>5</v>
      </c>
      <c r="F1930" s="19">
        <v>17.05</v>
      </c>
      <c r="G1930" s="19">
        <f t="shared" si="205"/>
        <v>7.2462499999999999</v>
      </c>
      <c r="H1930" s="1">
        <f t="shared" si="207"/>
        <v>17.05</v>
      </c>
      <c r="I1930" s="21">
        <v>18</v>
      </c>
    </row>
    <row r="1931" spans="1:9" ht="14" x14ac:dyDescent="0.15">
      <c r="A1931" s="14" t="s">
        <v>680</v>
      </c>
      <c r="B1931" s="15">
        <v>1</v>
      </c>
      <c r="C1931" s="16" t="s">
        <v>3595</v>
      </c>
      <c r="D1931" s="17" t="str">
        <f t="shared" si="206"/>
        <v>FULL</v>
      </c>
      <c r="E1931" s="18" t="s">
        <v>5</v>
      </c>
      <c r="F1931" s="19">
        <v>98.5</v>
      </c>
      <c r="G1931" s="19">
        <f t="shared" si="205"/>
        <v>41.862499999999997</v>
      </c>
      <c r="H1931" s="1">
        <f t="shared" si="207"/>
        <v>98.5</v>
      </c>
      <c r="I1931" s="26">
        <v>128</v>
      </c>
    </row>
    <row r="1932" spans="1:9" ht="14" x14ac:dyDescent="0.15">
      <c r="A1932" s="14" t="s">
        <v>681</v>
      </c>
      <c r="B1932" s="15">
        <v>1</v>
      </c>
      <c r="C1932" s="16" t="s">
        <v>3595</v>
      </c>
      <c r="D1932" s="17" t="str">
        <f t="shared" si="206"/>
        <v>17x20</v>
      </c>
      <c r="E1932" s="18" t="s">
        <v>5</v>
      </c>
      <c r="F1932" s="19">
        <v>50.65</v>
      </c>
      <c r="G1932" s="19">
        <f t="shared" si="205"/>
        <v>21.526249999999997</v>
      </c>
      <c r="H1932" s="1">
        <f t="shared" si="207"/>
        <v>50.65</v>
      </c>
      <c r="I1932" s="21">
        <v>64</v>
      </c>
    </row>
    <row r="1933" spans="1:9" ht="14" x14ac:dyDescent="0.15">
      <c r="A1933" s="14" t="s">
        <v>682</v>
      </c>
      <c r="B1933" s="15">
        <v>1</v>
      </c>
      <c r="C1933" s="16" t="s">
        <v>7016</v>
      </c>
      <c r="D1933" s="17" t="str">
        <f t="shared" si="206"/>
        <v>10X10</v>
      </c>
      <c r="E1933" s="18" t="s">
        <v>5</v>
      </c>
      <c r="F1933" s="19">
        <v>21.55</v>
      </c>
      <c r="G1933" s="19">
        <f t="shared" si="205"/>
        <v>9.1587499999999995</v>
      </c>
      <c r="H1933" s="1">
        <f t="shared" si="207"/>
        <v>21.55</v>
      </c>
      <c r="I1933" s="21">
        <v>18</v>
      </c>
    </row>
    <row r="1934" spans="1:9" ht="14" x14ac:dyDescent="0.15">
      <c r="A1934" s="14" t="s">
        <v>683</v>
      </c>
      <c r="B1934" s="15">
        <v>1</v>
      </c>
      <c r="C1934" s="16" t="s">
        <v>3596</v>
      </c>
      <c r="D1934" s="17" t="str">
        <f t="shared" si="206"/>
        <v>FULL</v>
      </c>
      <c r="E1934" s="18" t="s">
        <v>5</v>
      </c>
      <c r="F1934" s="19">
        <v>124.45</v>
      </c>
      <c r="G1934" s="19">
        <f t="shared" si="205"/>
        <v>52.891249999999999</v>
      </c>
      <c r="H1934" s="1">
        <f t="shared" si="207"/>
        <v>124.45</v>
      </c>
      <c r="I1934" s="26">
        <v>128</v>
      </c>
    </row>
    <row r="1935" spans="1:9" ht="14" x14ac:dyDescent="0.15">
      <c r="A1935" s="14" t="s">
        <v>684</v>
      </c>
      <c r="B1935" s="15">
        <v>1</v>
      </c>
      <c r="C1935" s="16" t="s">
        <v>3596</v>
      </c>
      <c r="D1935" s="17" t="str">
        <f t="shared" si="206"/>
        <v>17x20</v>
      </c>
      <c r="E1935" s="18" t="s">
        <v>5</v>
      </c>
      <c r="F1935" s="19">
        <v>64</v>
      </c>
      <c r="G1935" s="19">
        <f t="shared" si="205"/>
        <v>27.2</v>
      </c>
      <c r="H1935" s="1">
        <f t="shared" si="207"/>
        <v>64</v>
      </c>
      <c r="I1935" s="21">
        <v>64</v>
      </c>
    </row>
    <row r="1936" spans="1:9" x14ac:dyDescent="0.15">
      <c r="A1936" s="14" t="s">
        <v>5879</v>
      </c>
      <c r="B1936" s="15">
        <v>1</v>
      </c>
      <c r="C1936" s="16" t="s">
        <v>5908</v>
      </c>
      <c r="D1936" s="17" t="s">
        <v>5730</v>
      </c>
      <c r="E1936" s="18"/>
      <c r="F1936" s="19">
        <v>21.55</v>
      </c>
      <c r="G1936" s="19">
        <f t="shared" si="205"/>
        <v>9.1587499999999995</v>
      </c>
      <c r="H1936" s="1">
        <f t="shared" si="207"/>
        <v>21.55</v>
      </c>
      <c r="I1936" s="21">
        <v>18</v>
      </c>
    </row>
    <row r="1937" spans="1:9" x14ac:dyDescent="0.15">
      <c r="A1937" s="14" t="s">
        <v>5868</v>
      </c>
      <c r="B1937" s="15">
        <v>1</v>
      </c>
      <c r="C1937" s="16" t="s">
        <v>5869</v>
      </c>
      <c r="D1937" s="17" t="s">
        <v>5819</v>
      </c>
      <c r="E1937" s="18"/>
      <c r="F1937" s="19">
        <v>64</v>
      </c>
      <c r="G1937" s="19">
        <f t="shared" si="205"/>
        <v>27.2</v>
      </c>
      <c r="H1937" s="1">
        <f t="shared" si="207"/>
        <v>64</v>
      </c>
      <c r="I1937" s="21">
        <v>64</v>
      </c>
    </row>
    <row r="1938" spans="1:9" ht="14" x14ac:dyDescent="0.15">
      <c r="A1938" s="14" t="s">
        <v>685</v>
      </c>
      <c r="B1938" s="15">
        <v>1</v>
      </c>
      <c r="C1938" s="16" t="s">
        <v>7017</v>
      </c>
      <c r="D1938" s="17" t="str">
        <f>VLOOKUP(RIGHT(A1938,4),N:O,2,0)</f>
        <v>10X10</v>
      </c>
      <c r="E1938" s="18" t="s">
        <v>5</v>
      </c>
      <c r="F1938" s="19">
        <v>21.55</v>
      </c>
      <c r="G1938" s="19">
        <f t="shared" si="205"/>
        <v>9.1587499999999995</v>
      </c>
      <c r="H1938" s="1">
        <f t="shared" si="207"/>
        <v>21.55</v>
      </c>
      <c r="I1938" s="21">
        <v>12</v>
      </c>
    </row>
    <row r="1939" spans="1:9" ht="14" x14ac:dyDescent="0.15">
      <c r="A1939" s="14" t="s">
        <v>686</v>
      </c>
      <c r="B1939" s="15">
        <v>1</v>
      </c>
      <c r="C1939" s="16" t="s">
        <v>3597</v>
      </c>
      <c r="D1939" s="17" t="s">
        <v>5819</v>
      </c>
      <c r="E1939" s="18" t="s">
        <v>5</v>
      </c>
      <c r="F1939" s="19">
        <v>58.85</v>
      </c>
      <c r="G1939" s="19">
        <f t="shared" si="205"/>
        <v>25.01125</v>
      </c>
      <c r="H1939" s="1">
        <f t="shared" si="207"/>
        <v>58.85</v>
      </c>
      <c r="I1939" s="21">
        <v>44</v>
      </c>
    </row>
    <row r="1940" spans="1:9" ht="14" x14ac:dyDescent="0.15">
      <c r="A1940" s="14" t="s">
        <v>687</v>
      </c>
      <c r="B1940" s="15">
        <v>1</v>
      </c>
      <c r="C1940" s="16" t="s">
        <v>7018</v>
      </c>
      <c r="D1940" s="17" t="str">
        <f>VLOOKUP(RIGHT(A1940,4),N:O,2,0)</f>
        <v>10X10</v>
      </c>
      <c r="E1940" s="18" t="s">
        <v>5</v>
      </c>
      <c r="F1940" s="19">
        <v>23.25</v>
      </c>
      <c r="G1940" s="19">
        <f>F1940*0.4</f>
        <v>9.3000000000000007</v>
      </c>
      <c r="H1940" s="1">
        <f t="shared" si="207"/>
        <v>23.25</v>
      </c>
      <c r="I1940" s="21">
        <v>12</v>
      </c>
    </row>
    <row r="1941" spans="1:9" ht="14" x14ac:dyDescent="0.15">
      <c r="A1941" s="14" t="s">
        <v>688</v>
      </c>
      <c r="B1941" s="15">
        <v>1</v>
      </c>
      <c r="C1941" s="16" t="s">
        <v>3598</v>
      </c>
      <c r="D1941" s="17" t="str">
        <f>VLOOKUP(RIGHT(A1941,4),N:O,2,0)</f>
        <v>17x20</v>
      </c>
      <c r="E1941" s="18" t="s">
        <v>5</v>
      </c>
      <c r="F1941" s="19">
        <v>63.95</v>
      </c>
      <c r="G1941" s="19">
        <f t="shared" ref="G1941:G1972" si="208">F1941*0.425</f>
        <v>27.178750000000001</v>
      </c>
      <c r="H1941" s="1">
        <f t="shared" si="207"/>
        <v>63.95</v>
      </c>
      <c r="I1941" s="21">
        <v>44</v>
      </c>
    </row>
    <row r="1942" spans="1:9" x14ac:dyDescent="0.15">
      <c r="A1942" s="14" t="s">
        <v>688</v>
      </c>
      <c r="B1942" s="15">
        <v>1</v>
      </c>
      <c r="C1942" s="16" t="s">
        <v>5833</v>
      </c>
      <c r="D1942" s="17" t="s">
        <v>5819</v>
      </c>
      <c r="E1942" s="18"/>
      <c r="F1942" s="19">
        <v>67.150000000000006</v>
      </c>
      <c r="G1942" s="19">
        <f t="shared" si="208"/>
        <v>28.53875</v>
      </c>
      <c r="H1942" s="1">
        <f t="shared" si="207"/>
        <v>67.150000000000006</v>
      </c>
      <c r="I1942" s="21">
        <v>44</v>
      </c>
    </row>
    <row r="1943" spans="1:9" ht="14" x14ac:dyDescent="0.15">
      <c r="A1943" s="14" t="s">
        <v>1581</v>
      </c>
      <c r="B1943" s="15">
        <v>1</v>
      </c>
      <c r="C1943" s="16" t="s">
        <v>3997</v>
      </c>
      <c r="D1943" s="17" t="str">
        <f>VLOOKUP(RIGHT(A1943,4),N:O,2,0)</f>
        <v>Tube</v>
      </c>
      <c r="E1943" s="18" t="s">
        <v>5700</v>
      </c>
      <c r="F1943" s="19">
        <v>31.05</v>
      </c>
      <c r="G1943" s="19">
        <f t="shared" si="208"/>
        <v>13.196249999999999</v>
      </c>
      <c r="H1943" s="1">
        <f t="shared" si="207"/>
        <v>31.05</v>
      </c>
      <c r="I1943" s="21">
        <v>4</v>
      </c>
    </row>
    <row r="1944" spans="1:9" ht="14" x14ac:dyDescent="0.15">
      <c r="A1944" s="14" t="s">
        <v>1582</v>
      </c>
      <c r="B1944" s="15">
        <v>1</v>
      </c>
      <c r="C1944" s="16" t="s">
        <v>3998</v>
      </c>
      <c r="D1944" s="17" t="str">
        <f>VLOOKUP(RIGHT(A1944,4),N:O,2,0)</f>
        <v>Tube</v>
      </c>
      <c r="E1944" s="18" t="s">
        <v>5700</v>
      </c>
      <c r="F1944" s="19">
        <v>31.05</v>
      </c>
      <c r="G1944" s="19">
        <f t="shared" si="208"/>
        <v>13.196249999999999</v>
      </c>
      <c r="H1944" s="1">
        <f t="shared" si="207"/>
        <v>31.05</v>
      </c>
      <c r="I1944" s="21">
        <v>4</v>
      </c>
    </row>
    <row r="1945" spans="1:9" ht="14" x14ac:dyDescent="0.15">
      <c r="A1945" s="14" t="s">
        <v>1703</v>
      </c>
      <c r="B1945" s="15">
        <v>1</v>
      </c>
      <c r="C1945" s="16" t="s">
        <v>6852</v>
      </c>
      <c r="D1945" s="17" t="str">
        <f>VLOOKUP(RIGHT(A1945,4),N:O,2,0)</f>
        <v>1lb</v>
      </c>
      <c r="E1945" s="18" t="s">
        <v>5705</v>
      </c>
      <c r="F1945" s="19">
        <v>32.950000000000003</v>
      </c>
      <c r="G1945" s="19">
        <f t="shared" si="208"/>
        <v>14.00375</v>
      </c>
      <c r="H1945" s="1">
        <f t="shared" si="207"/>
        <v>32.950000000000003</v>
      </c>
      <c r="I1945" s="21">
        <v>18</v>
      </c>
    </row>
    <row r="1946" spans="1:9" x14ac:dyDescent="0.15">
      <c r="A1946" s="51" t="s">
        <v>6564</v>
      </c>
      <c r="B1946" s="33">
        <v>1</v>
      </c>
      <c r="C1946" s="20" t="s">
        <v>6565</v>
      </c>
      <c r="D1946" s="116" t="s">
        <v>5715</v>
      </c>
      <c r="F1946" s="60">
        <v>17.05</v>
      </c>
      <c r="G1946" s="19">
        <f t="shared" si="208"/>
        <v>7.2462499999999999</v>
      </c>
      <c r="H1946" s="60">
        <f t="shared" ref="H1946:H1951" si="209">F1946</f>
        <v>17.05</v>
      </c>
      <c r="I1946" s="57">
        <v>18</v>
      </c>
    </row>
    <row r="1947" spans="1:9" x14ac:dyDescent="0.15">
      <c r="A1947" s="51" t="s">
        <v>6274</v>
      </c>
      <c r="B1947" s="33">
        <v>1</v>
      </c>
      <c r="C1947" s="47" t="s">
        <v>6275</v>
      </c>
      <c r="D1947" s="118" t="s">
        <v>15</v>
      </c>
      <c r="E1947" s="18"/>
      <c r="F1947" s="43">
        <v>21.55</v>
      </c>
      <c r="G1947" s="43">
        <f t="shared" si="208"/>
        <v>9.1587499999999995</v>
      </c>
      <c r="H1947" s="43">
        <f t="shared" si="209"/>
        <v>21.55</v>
      </c>
      <c r="I1947" s="18">
        <v>18</v>
      </c>
    </row>
    <row r="1948" spans="1:9" x14ac:dyDescent="0.15">
      <c r="A1948" s="51" t="s">
        <v>6276</v>
      </c>
      <c r="B1948" s="33">
        <v>1</v>
      </c>
      <c r="C1948" s="47" t="s">
        <v>6275</v>
      </c>
      <c r="D1948" s="118" t="s">
        <v>5819</v>
      </c>
      <c r="E1948" s="18"/>
      <c r="F1948" s="43">
        <v>64</v>
      </c>
      <c r="G1948" s="43">
        <f t="shared" si="208"/>
        <v>27.2</v>
      </c>
      <c r="H1948" s="43">
        <f t="shared" si="209"/>
        <v>64</v>
      </c>
      <c r="I1948" s="18">
        <v>64</v>
      </c>
    </row>
    <row r="1949" spans="1:9" x14ac:dyDescent="0.15">
      <c r="A1949" s="51" t="s">
        <v>6307</v>
      </c>
      <c r="B1949" s="33">
        <v>1</v>
      </c>
      <c r="C1949" s="47" t="s">
        <v>6308</v>
      </c>
      <c r="D1949" s="118" t="s">
        <v>15</v>
      </c>
      <c r="E1949" s="18"/>
      <c r="F1949" s="43">
        <v>20.399999999999999</v>
      </c>
      <c r="G1949" s="43">
        <f t="shared" si="208"/>
        <v>8.67</v>
      </c>
      <c r="H1949" s="43">
        <f t="shared" si="209"/>
        <v>20.399999999999999</v>
      </c>
      <c r="I1949" s="18">
        <v>18</v>
      </c>
    </row>
    <row r="1950" spans="1:9" x14ac:dyDescent="0.15">
      <c r="A1950" s="51" t="s">
        <v>6309</v>
      </c>
      <c r="B1950" s="33">
        <v>1</v>
      </c>
      <c r="C1950" s="47" t="s">
        <v>6308</v>
      </c>
      <c r="D1950" s="118" t="s">
        <v>5819</v>
      </c>
      <c r="E1950" s="18"/>
      <c r="F1950" s="43">
        <v>58.85</v>
      </c>
      <c r="G1950" s="43">
        <f t="shared" si="208"/>
        <v>25.01125</v>
      </c>
      <c r="H1950" s="43">
        <f t="shared" si="209"/>
        <v>58.85</v>
      </c>
      <c r="I1950" s="18">
        <v>64</v>
      </c>
    </row>
    <row r="1951" spans="1:9" x14ac:dyDescent="0.15">
      <c r="A1951" s="51" t="s">
        <v>6525</v>
      </c>
      <c r="B1951" s="33">
        <v>1</v>
      </c>
      <c r="C1951" s="20" t="s">
        <v>6526</v>
      </c>
      <c r="D1951" s="116" t="s">
        <v>6196</v>
      </c>
      <c r="F1951" s="60">
        <v>31.05</v>
      </c>
      <c r="G1951" s="19">
        <f t="shared" si="208"/>
        <v>13.196249999999999</v>
      </c>
      <c r="H1951" s="60">
        <f t="shared" si="209"/>
        <v>31.05</v>
      </c>
      <c r="I1951" s="57">
        <v>4</v>
      </c>
    </row>
    <row r="1952" spans="1:9" ht="14" x14ac:dyDescent="0.15">
      <c r="A1952" s="14" t="s">
        <v>2714</v>
      </c>
      <c r="B1952" s="15">
        <v>1</v>
      </c>
      <c r="C1952" s="16" t="s">
        <v>5072</v>
      </c>
      <c r="D1952" s="17" t="str">
        <f t="shared" ref="D1952:D1983" si="210">VLOOKUP(RIGHT(A1952,4),N:O,2,0)</f>
        <v>5oz</v>
      </c>
      <c r="E1952" s="18" t="s">
        <v>5698</v>
      </c>
      <c r="F1952" s="19">
        <v>10.75</v>
      </c>
      <c r="G1952" s="19">
        <f t="shared" si="208"/>
        <v>4.5687499999999996</v>
      </c>
      <c r="H1952" s="1">
        <f t="shared" ref="H1952:H1983" si="211">B1952*F1952</f>
        <v>10.75</v>
      </c>
      <c r="I1952" s="21">
        <v>6</v>
      </c>
    </row>
    <row r="1953" spans="1:9" ht="14" x14ac:dyDescent="0.15">
      <c r="A1953" s="14" t="s">
        <v>2718</v>
      </c>
      <c r="B1953" s="15">
        <v>1</v>
      </c>
      <c r="C1953" s="16" t="s">
        <v>5076</v>
      </c>
      <c r="D1953" s="17" t="str">
        <f t="shared" si="210"/>
        <v>1lb</v>
      </c>
      <c r="E1953" s="18" t="s">
        <v>5698</v>
      </c>
      <c r="F1953" s="19">
        <v>28.05</v>
      </c>
      <c r="G1953" s="19">
        <f t="shared" si="208"/>
        <v>11.921250000000001</v>
      </c>
      <c r="H1953" s="1">
        <f t="shared" si="211"/>
        <v>28.05</v>
      </c>
      <c r="I1953" s="21">
        <v>18</v>
      </c>
    </row>
    <row r="1954" spans="1:9" ht="14" x14ac:dyDescent="0.15">
      <c r="A1954" s="14" t="s">
        <v>2722</v>
      </c>
      <c r="B1954" s="15">
        <v>1</v>
      </c>
      <c r="C1954" s="16" t="s">
        <v>5080</v>
      </c>
      <c r="D1954" s="17" t="str">
        <f t="shared" si="210"/>
        <v>5lb</v>
      </c>
      <c r="E1954" s="18" t="s">
        <v>5698</v>
      </c>
      <c r="F1954" s="19">
        <v>111.1</v>
      </c>
      <c r="G1954" s="19">
        <f t="shared" si="208"/>
        <v>47.217499999999994</v>
      </c>
      <c r="H1954" s="1">
        <f t="shared" si="211"/>
        <v>111.1</v>
      </c>
      <c r="I1954" s="21">
        <v>84</v>
      </c>
    </row>
    <row r="1955" spans="1:9" ht="14" x14ac:dyDescent="0.15">
      <c r="A1955" s="14" t="s">
        <v>2715</v>
      </c>
      <c r="B1955" s="15">
        <v>1</v>
      </c>
      <c r="C1955" s="16" t="s">
        <v>5073</v>
      </c>
      <c r="D1955" s="17" t="str">
        <f t="shared" si="210"/>
        <v>5oz</v>
      </c>
      <c r="E1955" s="18" t="s">
        <v>5698</v>
      </c>
      <c r="F1955" s="19">
        <v>10.75</v>
      </c>
      <c r="G1955" s="19">
        <f t="shared" si="208"/>
        <v>4.5687499999999996</v>
      </c>
      <c r="H1955" s="1">
        <f t="shared" si="211"/>
        <v>10.75</v>
      </c>
      <c r="I1955" s="21">
        <v>6</v>
      </c>
    </row>
    <row r="1956" spans="1:9" ht="14" x14ac:dyDescent="0.15">
      <c r="A1956" s="14" t="s">
        <v>2719</v>
      </c>
      <c r="B1956" s="15">
        <v>1</v>
      </c>
      <c r="C1956" s="16" t="s">
        <v>5077</v>
      </c>
      <c r="D1956" s="17" t="str">
        <f t="shared" si="210"/>
        <v>1lb</v>
      </c>
      <c r="E1956" s="18" t="s">
        <v>5698</v>
      </c>
      <c r="F1956" s="19">
        <v>28.05</v>
      </c>
      <c r="G1956" s="19">
        <f t="shared" si="208"/>
        <v>11.921250000000001</v>
      </c>
      <c r="H1956" s="1">
        <f t="shared" si="211"/>
        <v>28.05</v>
      </c>
      <c r="I1956" s="21">
        <v>18</v>
      </c>
    </row>
    <row r="1957" spans="1:9" ht="14" x14ac:dyDescent="0.15">
      <c r="A1957" s="14" t="s">
        <v>2723</v>
      </c>
      <c r="B1957" s="15">
        <v>1</v>
      </c>
      <c r="C1957" s="16" t="s">
        <v>5081</v>
      </c>
      <c r="D1957" s="17" t="str">
        <f t="shared" si="210"/>
        <v>5lb</v>
      </c>
      <c r="E1957" s="18" t="s">
        <v>5698</v>
      </c>
      <c r="F1957" s="19">
        <v>111.1</v>
      </c>
      <c r="G1957" s="19">
        <f t="shared" si="208"/>
        <v>47.217499999999994</v>
      </c>
      <c r="H1957" s="1">
        <f t="shared" si="211"/>
        <v>111.1</v>
      </c>
      <c r="I1957" s="21">
        <v>84</v>
      </c>
    </row>
    <row r="1958" spans="1:9" ht="14" x14ac:dyDescent="0.15">
      <c r="A1958" s="14" t="s">
        <v>2716</v>
      </c>
      <c r="B1958" s="15">
        <v>1</v>
      </c>
      <c r="C1958" s="16" t="s">
        <v>5074</v>
      </c>
      <c r="D1958" s="17" t="str">
        <f t="shared" si="210"/>
        <v>5oz</v>
      </c>
      <c r="E1958" s="18" t="s">
        <v>5698</v>
      </c>
      <c r="F1958" s="19">
        <v>10.75</v>
      </c>
      <c r="G1958" s="19">
        <f t="shared" si="208"/>
        <v>4.5687499999999996</v>
      </c>
      <c r="H1958" s="1">
        <f t="shared" si="211"/>
        <v>10.75</v>
      </c>
      <c r="I1958" s="21">
        <v>6</v>
      </c>
    </row>
    <row r="1959" spans="1:9" ht="14" x14ac:dyDescent="0.15">
      <c r="A1959" s="14" t="s">
        <v>2720</v>
      </c>
      <c r="B1959" s="15">
        <v>1</v>
      </c>
      <c r="C1959" s="16" t="s">
        <v>5078</v>
      </c>
      <c r="D1959" s="17" t="str">
        <f t="shared" si="210"/>
        <v>1lb</v>
      </c>
      <c r="E1959" s="18" t="s">
        <v>5698</v>
      </c>
      <c r="F1959" s="19">
        <v>28.05</v>
      </c>
      <c r="G1959" s="19">
        <f t="shared" si="208"/>
        <v>11.921250000000001</v>
      </c>
      <c r="H1959" s="1">
        <f t="shared" si="211"/>
        <v>28.05</v>
      </c>
      <c r="I1959" s="21">
        <v>18</v>
      </c>
    </row>
    <row r="1960" spans="1:9" ht="14" x14ac:dyDescent="0.15">
      <c r="A1960" s="14" t="s">
        <v>2724</v>
      </c>
      <c r="B1960" s="15">
        <v>1</v>
      </c>
      <c r="C1960" s="16" t="s">
        <v>5082</v>
      </c>
      <c r="D1960" s="17" t="str">
        <f t="shared" si="210"/>
        <v>5lb</v>
      </c>
      <c r="E1960" s="18" t="s">
        <v>5698</v>
      </c>
      <c r="F1960" s="19">
        <v>111.1</v>
      </c>
      <c r="G1960" s="19">
        <f t="shared" si="208"/>
        <v>47.217499999999994</v>
      </c>
      <c r="H1960" s="1">
        <f t="shared" si="211"/>
        <v>111.1</v>
      </c>
      <c r="I1960" s="21">
        <v>84</v>
      </c>
    </row>
    <row r="1961" spans="1:9" ht="14" x14ac:dyDescent="0.15">
      <c r="A1961" s="14" t="s">
        <v>2717</v>
      </c>
      <c r="B1961" s="15">
        <v>1</v>
      </c>
      <c r="C1961" s="16" t="s">
        <v>5075</v>
      </c>
      <c r="D1961" s="17" t="str">
        <f t="shared" si="210"/>
        <v>5oz</v>
      </c>
      <c r="E1961" s="18" t="s">
        <v>5698</v>
      </c>
      <c r="F1961" s="19">
        <v>12.35</v>
      </c>
      <c r="G1961" s="19">
        <f t="shared" si="208"/>
        <v>5.2487499999999994</v>
      </c>
      <c r="H1961" s="1">
        <f t="shared" si="211"/>
        <v>12.35</v>
      </c>
      <c r="I1961" s="21">
        <v>6</v>
      </c>
    </row>
    <row r="1962" spans="1:9" ht="14" x14ac:dyDescent="0.15">
      <c r="A1962" s="14" t="s">
        <v>2721</v>
      </c>
      <c r="B1962" s="15">
        <v>1</v>
      </c>
      <c r="C1962" s="16" t="s">
        <v>5079</v>
      </c>
      <c r="D1962" s="17" t="str">
        <f t="shared" si="210"/>
        <v>1lb</v>
      </c>
      <c r="E1962" s="18" t="s">
        <v>5698</v>
      </c>
      <c r="F1962" s="19">
        <v>33.299999999999997</v>
      </c>
      <c r="G1962" s="19">
        <f t="shared" si="208"/>
        <v>14.152499999999998</v>
      </c>
      <c r="H1962" s="1">
        <f t="shared" si="211"/>
        <v>33.299999999999997</v>
      </c>
      <c r="I1962" s="21">
        <v>18</v>
      </c>
    </row>
    <row r="1963" spans="1:9" ht="14" x14ac:dyDescent="0.15">
      <c r="A1963" s="14" t="s">
        <v>2725</v>
      </c>
      <c r="B1963" s="15">
        <v>1</v>
      </c>
      <c r="C1963" s="16" t="s">
        <v>5083</v>
      </c>
      <c r="D1963" s="17" t="str">
        <f t="shared" si="210"/>
        <v>5lb</v>
      </c>
      <c r="E1963" s="18" t="s">
        <v>5698</v>
      </c>
      <c r="F1963" s="19">
        <v>137.35</v>
      </c>
      <c r="G1963" s="19">
        <f t="shared" si="208"/>
        <v>58.373749999999994</v>
      </c>
      <c r="H1963" s="1">
        <f t="shared" si="211"/>
        <v>137.35</v>
      </c>
      <c r="I1963" s="21">
        <v>84</v>
      </c>
    </row>
    <row r="1964" spans="1:9" ht="14" x14ac:dyDescent="0.15">
      <c r="A1964" s="14" t="s">
        <v>689</v>
      </c>
      <c r="B1964" s="15">
        <v>1</v>
      </c>
      <c r="C1964" s="16" t="s">
        <v>7019</v>
      </c>
      <c r="D1964" s="17" t="str">
        <f t="shared" si="210"/>
        <v>10X10</v>
      </c>
      <c r="E1964" s="18" t="s">
        <v>5698</v>
      </c>
      <c r="F1964" s="19">
        <v>26.8</v>
      </c>
      <c r="G1964" s="19">
        <f t="shared" si="208"/>
        <v>11.39</v>
      </c>
      <c r="H1964" s="1">
        <f t="shared" si="211"/>
        <v>26.8</v>
      </c>
      <c r="I1964" s="21">
        <v>18</v>
      </c>
    </row>
    <row r="1965" spans="1:9" ht="14" x14ac:dyDescent="0.15">
      <c r="A1965" s="14" t="s">
        <v>690</v>
      </c>
      <c r="B1965" s="15">
        <v>1</v>
      </c>
      <c r="C1965" s="16" t="s">
        <v>3599</v>
      </c>
      <c r="D1965" s="17" t="str">
        <f t="shared" si="210"/>
        <v>FULL</v>
      </c>
      <c r="E1965" s="18" t="s">
        <v>5698</v>
      </c>
      <c r="F1965" s="19">
        <v>154.55000000000001</v>
      </c>
      <c r="G1965" s="19">
        <f t="shared" si="208"/>
        <v>65.683750000000003</v>
      </c>
      <c r="H1965" s="1">
        <f t="shared" si="211"/>
        <v>154.55000000000001</v>
      </c>
      <c r="I1965" s="26">
        <v>128</v>
      </c>
    </row>
    <row r="1966" spans="1:9" ht="14" x14ac:dyDescent="0.15">
      <c r="A1966" s="14" t="s">
        <v>691</v>
      </c>
      <c r="B1966" s="15">
        <v>1</v>
      </c>
      <c r="C1966" s="16" t="s">
        <v>3599</v>
      </c>
      <c r="D1966" s="17" t="str">
        <f t="shared" si="210"/>
        <v>17x20</v>
      </c>
      <c r="E1966" s="18" t="s">
        <v>5698</v>
      </c>
      <c r="F1966" s="19">
        <v>79.45</v>
      </c>
      <c r="G1966" s="19">
        <f t="shared" si="208"/>
        <v>33.766249999999999</v>
      </c>
      <c r="H1966" s="1">
        <f t="shared" si="211"/>
        <v>79.45</v>
      </c>
      <c r="I1966" s="21">
        <v>64</v>
      </c>
    </row>
    <row r="1967" spans="1:9" ht="14" x14ac:dyDescent="0.15">
      <c r="A1967" s="14" t="s">
        <v>692</v>
      </c>
      <c r="B1967" s="15">
        <v>1</v>
      </c>
      <c r="C1967" s="16" t="s">
        <v>7020</v>
      </c>
      <c r="D1967" s="17" t="str">
        <f t="shared" si="210"/>
        <v>10X10</v>
      </c>
      <c r="E1967" s="18" t="s">
        <v>5698</v>
      </c>
      <c r="F1967" s="19">
        <v>31.25</v>
      </c>
      <c r="G1967" s="19">
        <f t="shared" si="208"/>
        <v>13.28125</v>
      </c>
      <c r="H1967" s="1">
        <f t="shared" si="211"/>
        <v>31.25</v>
      </c>
      <c r="I1967" s="21">
        <v>18</v>
      </c>
    </row>
    <row r="1968" spans="1:9" ht="14" x14ac:dyDescent="0.15">
      <c r="A1968" s="14" t="s">
        <v>693</v>
      </c>
      <c r="B1968" s="15">
        <v>1</v>
      </c>
      <c r="C1968" s="16" t="s">
        <v>3600</v>
      </c>
      <c r="D1968" s="17" t="str">
        <f t="shared" si="210"/>
        <v>FULL</v>
      </c>
      <c r="E1968" s="18" t="s">
        <v>5698</v>
      </c>
      <c r="F1968" s="19">
        <v>180.5</v>
      </c>
      <c r="G1968" s="19">
        <f t="shared" si="208"/>
        <v>76.712499999999991</v>
      </c>
      <c r="H1968" s="1">
        <f t="shared" si="211"/>
        <v>180.5</v>
      </c>
      <c r="I1968" s="26">
        <v>128</v>
      </c>
    </row>
    <row r="1969" spans="1:9" ht="14" x14ac:dyDescent="0.15">
      <c r="A1969" s="14" t="s">
        <v>694</v>
      </c>
      <c r="B1969" s="15">
        <v>1</v>
      </c>
      <c r="C1969" s="16" t="s">
        <v>3600</v>
      </c>
      <c r="D1969" s="17" t="str">
        <f t="shared" si="210"/>
        <v>17x20</v>
      </c>
      <c r="E1969" s="18" t="s">
        <v>5698</v>
      </c>
      <c r="F1969" s="19">
        <v>92.8</v>
      </c>
      <c r="G1969" s="19">
        <f t="shared" si="208"/>
        <v>39.44</v>
      </c>
      <c r="H1969" s="1">
        <f t="shared" si="211"/>
        <v>92.8</v>
      </c>
      <c r="I1969" s="21">
        <v>64</v>
      </c>
    </row>
    <row r="1970" spans="1:9" ht="14" x14ac:dyDescent="0.15">
      <c r="A1970" s="14" t="s">
        <v>695</v>
      </c>
      <c r="B1970" s="15">
        <v>1</v>
      </c>
      <c r="C1970" s="16" t="s">
        <v>7021</v>
      </c>
      <c r="D1970" s="17" t="str">
        <f t="shared" si="210"/>
        <v>10X10</v>
      </c>
      <c r="E1970" s="18" t="s">
        <v>5698</v>
      </c>
      <c r="F1970" s="19">
        <v>32.799999999999997</v>
      </c>
      <c r="G1970" s="19">
        <f t="shared" si="208"/>
        <v>13.939999999999998</v>
      </c>
      <c r="H1970" s="1">
        <f t="shared" si="211"/>
        <v>32.799999999999997</v>
      </c>
      <c r="I1970" s="21">
        <v>12</v>
      </c>
    </row>
    <row r="1971" spans="1:9" ht="14" x14ac:dyDescent="0.15">
      <c r="A1971" s="14" t="s">
        <v>696</v>
      </c>
      <c r="B1971" s="15">
        <v>1</v>
      </c>
      <c r="C1971" s="16" t="s">
        <v>3601</v>
      </c>
      <c r="D1971" s="17" t="str">
        <f t="shared" si="210"/>
        <v>17x20</v>
      </c>
      <c r="E1971" s="18" t="s">
        <v>5698</v>
      </c>
      <c r="F1971" s="19">
        <v>94.75</v>
      </c>
      <c r="G1971" s="19">
        <f t="shared" si="208"/>
        <v>40.268749999999997</v>
      </c>
      <c r="H1971" s="1">
        <f t="shared" si="211"/>
        <v>94.75</v>
      </c>
      <c r="I1971" s="21">
        <v>44</v>
      </c>
    </row>
    <row r="1972" spans="1:9" ht="14" x14ac:dyDescent="0.15">
      <c r="A1972" s="14" t="s">
        <v>697</v>
      </c>
      <c r="B1972" s="15">
        <v>1</v>
      </c>
      <c r="C1972" s="16" t="s">
        <v>7022</v>
      </c>
      <c r="D1972" s="17" t="str">
        <f t="shared" si="210"/>
        <v>10X10</v>
      </c>
      <c r="E1972" s="18" t="s">
        <v>5698</v>
      </c>
      <c r="F1972" s="19">
        <v>35.700000000000003</v>
      </c>
      <c r="G1972" s="19">
        <f t="shared" si="208"/>
        <v>15.172500000000001</v>
      </c>
      <c r="H1972" s="1">
        <f t="shared" si="211"/>
        <v>35.700000000000003</v>
      </c>
      <c r="I1972" s="21">
        <v>12</v>
      </c>
    </row>
    <row r="1973" spans="1:9" ht="14" x14ac:dyDescent="0.15">
      <c r="A1973" s="14" t="s">
        <v>698</v>
      </c>
      <c r="B1973" s="15">
        <v>1</v>
      </c>
      <c r="C1973" s="16" t="s">
        <v>3602</v>
      </c>
      <c r="D1973" s="17" t="str">
        <f t="shared" si="210"/>
        <v>17x20</v>
      </c>
      <c r="E1973" s="18" t="s">
        <v>5698</v>
      </c>
      <c r="F1973" s="19">
        <v>103.05</v>
      </c>
      <c r="G1973" s="19">
        <f t="shared" ref="G1973:G2004" si="212">F1973*0.425</f>
        <v>43.796250000000001</v>
      </c>
      <c r="H1973" s="1">
        <f t="shared" si="211"/>
        <v>103.05</v>
      </c>
      <c r="I1973" s="21">
        <v>44</v>
      </c>
    </row>
    <row r="1974" spans="1:9" ht="14" x14ac:dyDescent="0.15">
      <c r="A1974" s="14" t="s">
        <v>1583</v>
      </c>
      <c r="B1974" s="15">
        <v>1</v>
      </c>
      <c r="C1974" s="16" t="s">
        <v>3999</v>
      </c>
      <c r="D1974" s="17" t="str">
        <f t="shared" si="210"/>
        <v>Tube</v>
      </c>
      <c r="E1974" s="18" t="s">
        <v>5700</v>
      </c>
      <c r="F1974" s="19">
        <v>31.05</v>
      </c>
      <c r="G1974" s="19">
        <f t="shared" si="212"/>
        <v>13.196249999999999</v>
      </c>
      <c r="H1974" s="1">
        <f t="shared" si="211"/>
        <v>31.05</v>
      </c>
      <c r="I1974" s="21">
        <v>4</v>
      </c>
    </row>
    <row r="1975" spans="1:9" ht="14" x14ac:dyDescent="0.15">
      <c r="A1975" s="14" t="s">
        <v>1584</v>
      </c>
      <c r="B1975" s="15">
        <v>1</v>
      </c>
      <c r="C1975" s="16" t="s">
        <v>4000</v>
      </c>
      <c r="D1975" s="17" t="str">
        <f t="shared" si="210"/>
        <v>Tube</v>
      </c>
      <c r="E1975" s="18" t="s">
        <v>5700</v>
      </c>
      <c r="F1975" s="19">
        <v>31.05</v>
      </c>
      <c r="G1975" s="19">
        <f t="shared" si="212"/>
        <v>13.196249999999999</v>
      </c>
      <c r="H1975" s="1">
        <f t="shared" si="211"/>
        <v>31.05</v>
      </c>
      <c r="I1975" s="21">
        <v>4</v>
      </c>
    </row>
    <row r="1976" spans="1:9" ht="14" x14ac:dyDescent="0.15">
      <c r="A1976" s="14" t="s">
        <v>2726</v>
      </c>
      <c r="B1976" s="15">
        <v>1</v>
      </c>
      <c r="C1976" s="16" t="s">
        <v>5084</v>
      </c>
      <c r="D1976" s="17" t="str">
        <f t="shared" si="210"/>
        <v>5oz</v>
      </c>
      <c r="E1976" s="18" t="s">
        <v>5</v>
      </c>
      <c r="F1976" s="43">
        <v>8.6999999999999993</v>
      </c>
      <c r="G1976" s="19">
        <f t="shared" si="212"/>
        <v>3.6974999999999998</v>
      </c>
      <c r="H1976" s="1">
        <f t="shared" si="211"/>
        <v>8.6999999999999993</v>
      </c>
      <c r="I1976" s="21">
        <v>6</v>
      </c>
    </row>
    <row r="1977" spans="1:9" ht="14" x14ac:dyDescent="0.15">
      <c r="A1977" s="14" t="s">
        <v>2730</v>
      </c>
      <c r="B1977" s="15">
        <v>1</v>
      </c>
      <c r="C1977" s="16" t="s">
        <v>5088</v>
      </c>
      <c r="D1977" s="17" t="str">
        <f t="shared" si="210"/>
        <v>1lb</v>
      </c>
      <c r="E1977" s="18" t="s">
        <v>5</v>
      </c>
      <c r="F1977" s="19">
        <v>21.5</v>
      </c>
      <c r="G1977" s="19">
        <f t="shared" si="212"/>
        <v>9.1374999999999993</v>
      </c>
      <c r="H1977" s="1">
        <f t="shared" si="211"/>
        <v>21.5</v>
      </c>
      <c r="I1977" s="21">
        <v>18</v>
      </c>
    </row>
    <row r="1978" spans="1:9" ht="14" x14ac:dyDescent="0.15">
      <c r="A1978" s="14" t="s">
        <v>2734</v>
      </c>
      <c r="B1978" s="15">
        <v>1</v>
      </c>
      <c r="C1978" s="16" t="s">
        <v>5092</v>
      </c>
      <c r="D1978" s="17" t="str">
        <f t="shared" si="210"/>
        <v>5lb</v>
      </c>
      <c r="E1978" s="18" t="s">
        <v>5</v>
      </c>
      <c r="F1978" s="19">
        <v>78.5</v>
      </c>
      <c r="G1978" s="19">
        <f t="shared" si="212"/>
        <v>33.362499999999997</v>
      </c>
      <c r="H1978" s="1">
        <f t="shared" si="211"/>
        <v>78.5</v>
      </c>
      <c r="I1978" s="21">
        <v>84</v>
      </c>
    </row>
    <row r="1979" spans="1:9" ht="14" x14ac:dyDescent="0.15">
      <c r="A1979" s="14" t="s">
        <v>2727</v>
      </c>
      <c r="B1979" s="15">
        <v>1</v>
      </c>
      <c r="C1979" s="16" t="s">
        <v>5085</v>
      </c>
      <c r="D1979" s="17" t="str">
        <f t="shared" si="210"/>
        <v>5oz</v>
      </c>
      <c r="E1979" s="18" t="s">
        <v>5</v>
      </c>
      <c r="F1979" s="43">
        <v>8.6999999999999993</v>
      </c>
      <c r="G1979" s="19">
        <f t="shared" si="212"/>
        <v>3.6974999999999998</v>
      </c>
      <c r="H1979" s="1">
        <f t="shared" si="211"/>
        <v>8.6999999999999993</v>
      </c>
      <c r="I1979" s="21">
        <v>6</v>
      </c>
    </row>
    <row r="1980" spans="1:9" ht="14" x14ac:dyDescent="0.15">
      <c r="A1980" s="14" t="s">
        <v>2731</v>
      </c>
      <c r="B1980" s="15">
        <v>1</v>
      </c>
      <c r="C1980" s="16" t="s">
        <v>5089</v>
      </c>
      <c r="D1980" s="17" t="str">
        <f t="shared" si="210"/>
        <v>1lb</v>
      </c>
      <c r="E1980" s="18" t="s">
        <v>5</v>
      </c>
      <c r="F1980" s="19">
        <v>21.5</v>
      </c>
      <c r="G1980" s="19">
        <f t="shared" si="212"/>
        <v>9.1374999999999993</v>
      </c>
      <c r="H1980" s="1">
        <f t="shared" si="211"/>
        <v>21.5</v>
      </c>
      <c r="I1980" s="21">
        <v>18</v>
      </c>
    </row>
    <row r="1981" spans="1:9" ht="14" x14ac:dyDescent="0.15">
      <c r="A1981" s="14" t="s">
        <v>2735</v>
      </c>
      <c r="B1981" s="15">
        <v>1</v>
      </c>
      <c r="C1981" s="16" t="s">
        <v>5093</v>
      </c>
      <c r="D1981" s="17" t="str">
        <f t="shared" si="210"/>
        <v>5lb</v>
      </c>
      <c r="E1981" s="18" t="s">
        <v>5</v>
      </c>
      <c r="F1981" s="19">
        <v>78.5</v>
      </c>
      <c r="G1981" s="19">
        <f t="shared" si="212"/>
        <v>33.362499999999997</v>
      </c>
      <c r="H1981" s="1">
        <f t="shared" si="211"/>
        <v>78.5</v>
      </c>
      <c r="I1981" s="21">
        <v>84</v>
      </c>
    </row>
    <row r="1982" spans="1:9" ht="14" x14ac:dyDescent="0.15">
      <c r="A1982" s="14" t="s">
        <v>2728</v>
      </c>
      <c r="B1982" s="15">
        <v>1</v>
      </c>
      <c r="C1982" s="16" t="s">
        <v>5086</v>
      </c>
      <c r="D1982" s="17" t="str">
        <f t="shared" si="210"/>
        <v>5oz</v>
      </c>
      <c r="E1982" s="18" t="s">
        <v>5</v>
      </c>
      <c r="F1982" s="43">
        <v>8.6999999999999993</v>
      </c>
      <c r="G1982" s="19">
        <f t="shared" si="212"/>
        <v>3.6974999999999998</v>
      </c>
      <c r="H1982" s="1">
        <f t="shared" si="211"/>
        <v>8.6999999999999993</v>
      </c>
      <c r="I1982" s="21">
        <v>6</v>
      </c>
    </row>
    <row r="1983" spans="1:9" ht="14" x14ac:dyDescent="0.15">
      <c r="A1983" s="14" t="s">
        <v>2732</v>
      </c>
      <c r="B1983" s="15">
        <v>1</v>
      </c>
      <c r="C1983" s="16" t="s">
        <v>5090</v>
      </c>
      <c r="D1983" s="17" t="str">
        <f t="shared" si="210"/>
        <v>1lb</v>
      </c>
      <c r="E1983" s="18" t="s">
        <v>5</v>
      </c>
      <c r="F1983" s="19">
        <v>21.5</v>
      </c>
      <c r="G1983" s="19">
        <f t="shared" si="212"/>
        <v>9.1374999999999993</v>
      </c>
      <c r="H1983" s="1">
        <f t="shared" si="211"/>
        <v>21.5</v>
      </c>
      <c r="I1983" s="21">
        <v>18</v>
      </c>
    </row>
    <row r="1984" spans="1:9" ht="14" x14ac:dyDescent="0.15">
      <c r="A1984" s="14" t="s">
        <v>2736</v>
      </c>
      <c r="B1984" s="15">
        <v>1</v>
      </c>
      <c r="C1984" s="16" t="s">
        <v>5094</v>
      </c>
      <c r="D1984" s="17" t="str">
        <f t="shared" ref="D1984:D2015" si="213">VLOOKUP(RIGHT(A1984,4),N:O,2,0)</f>
        <v>5lb</v>
      </c>
      <c r="E1984" s="18" t="s">
        <v>5</v>
      </c>
      <c r="F1984" s="19">
        <v>78.5</v>
      </c>
      <c r="G1984" s="19">
        <f t="shared" si="212"/>
        <v>33.362499999999997</v>
      </c>
      <c r="H1984" s="1">
        <f t="shared" ref="H1984:H2015" si="214">B1984*F1984</f>
        <v>78.5</v>
      </c>
      <c r="I1984" s="21">
        <v>84</v>
      </c>
    </row>
    <row r="1985" spans="1:9" ht="14" x14ac:dyDescent="0.15">
      <c r="A1985" s="14" t="s">
        <v>2729</v>
      </c>
      <c r="B1985" s="15">
        <v>1</v>
      </c>
      <c r="C1985" s="16" t="s">
        <v>5087</v>
      </c>
      <c r="D1985" s="17" t="str">
        <f t="shared" si="213"/>
        <v>5oz</v>
      </c>
      <c r="E1985" s="18" t="s">
        <v>5</v>
      </c>
      <c r="F1985" s="43">
        <v>10.35</v>
      </c>
      <c r="G1985" s="19">
        <f t="shared" si="212"/>
        <v>4.3987499999999997</v>
      </c>
      <c r="H1985" s="1">
        <f t="shared" si="214"/>
        <v>10.35</v>
      </c>
      <c r="I1985" s="21">
        <v>6</v>
      </c>
    </row>
    <row r="1986" spans="1:9" ht="14" x14ac:dyDescent="0.15">
      <c r="A1986" s="14" t="s">
        <v>2733</v>
      </c>
      <c r="B1986" s="15">
        <v>1</v>
      </c>
      <c r="C1986" s="16" t="s">
        <v>5091</v>
      </c>
      <c r="D1986" s="17" t="str">
        <f t="shared" si="213"/>
        <v>1lb</v>
      </c>
      <c r="E1986" s="18" t="s">
        <v>5</v>
      </c>
      <c r="F1986" s="19">
        <v>26.8</v>
      </c>
      <c r="G1986" s="19">
        <f t="shared" si="212"/>
        <v>11.39</v>
      </c>
      <c r="H1986" s="1">
        <f t="shared" si="214"/>
        <v>26.8</v>
      </c>
      <c r="I1986" s="21">
        <v>18</v>
      </c>
    </row>
    <row r="1987" spans="1:9" ht="14" x14ac:dyDescent="0.15">
      <c r="A1987" s="14" t="s">
        <v>2737</v>
      </c>
      <c r="B1987" s="15">
        <v>1</v>
      </c>
      <c r="C1987" s="16" t="s">
        <v>5095</v>
      </c>
      <c r="D1987" s="17" t="str">
        <f t="shared" si="213"/>
        <v>5lb</v>
      </c>
      <c r="E1987" s="18" t="s">
        <v>5</v>
      </c>
      <c r="F1987" s="19">
        <v>104.8</v>
      </c>
      <c r="G1987" s="19">
        <f t="shared" si="212"/>
        <v>44.54</v>
      </c>
      <c r="H1987" s="1">
        <f t="shared" si="214"/>
        <v>104.8</v>
      </c>
      <c r="I1987" s="21">
        <v>84</v>
      </c>
    </row>
    <row r="1988" spans="1:9" ht="14" x14ac:dyDescent="0.15">
      <c r="A1988" s="14" t="s">
        <v>699</v>
      </c>
      <c r="B1988" s="15">
        <v>1</v>
      </c>
      <c r="C1988" s="16" t="s">
        <v>7023</v>
      </c>
      <c r="D1988" s="17" t="str">
        <f t="shared" si="213"/>
        <v>10X10</v>
      </c>
      <c r="E1988" s="18" t="s">
        <v>5</v>
      </c>
      <c r="F1988" s="19">
        <v>17.05</v>
      </c>
      <c r="G1988" s="19">
        <f t="shared" si="212"/>
        <v>7.2462499999999999</v>
      </c>
      <c r="H1988" s="1">
        <f t="shared" si="214"/>
        <v>17.05</v>
      </c>
      <c r="I1988" s="21">
        <v>18</v>
      </c>
    </row>
    <row r="1989" spans="1:9" ht="14" x14ac:dyDescent="0.15">
      <c r="A1989" s="14" t="s">
        <v>700</v>
      </c>
      <c r="B1989" s="15">
        <v>1</v>
      </c>
      <c r="C1989" s="16" t="s">
        <v>3447</v>
      </c>
      <c r="D1989" s="17" t="str">
        <f t="shared" si="213"/>
        <v>FULL</v>
      </c>
      <c r="E1989" s="18" t="s">
        <v>5</v>
      </c>
      <c r="F1989" s="19">
        <v>98.5</v>
      </c>
      <c r="G1989" s="19">
        <f t="shared" si="212"/>
        <v>41.862499999999997</v>
      </c>
      <c r="H1989" s="1">
        <f t="shared" si="214"/>
        <v>98.5</v>
      </c>
      <c r="I1989" s="26">
        <v>128</v>
      </c>
    </row>
    <row r="1990" spans="1:9" ht="14" x14ac:dyDescent="0.15">
      <c r="A1990" s="14" t="s">
        <v>701</v>
      </c>
      <c r="B1990" s="15">
        <v>1</v>
      </c>
      <c r="C1990" s="16" t="s">
        <v>3447</v>
      </c>
      <c r="D1990" s="17" t="str">
        <f t="shared" si="213"/>
        <v>17x20</v>
      </c>
      <c r="E1990" s="18" t="s">
        <v>5</v>
      </c>
      <c r="F1990" s="19">
        <v>50.65</v>
      </c>
      <c r="G1990" s="19">
        <f t="shared" si="212"/>
        <v>21.526249999999997</v>
      </c>
      <c r="H1990" s="1">
        <f t="shared" si="214"/>
        <v>50.65</v>
      </c>
      <c r="I1990" s="21">
        <v>64</v>
      </c>
    </row>
    <row r="1991" spans="1:9" ht="14" x14ac:dyDescent="0.15">
      <c r="A1991" s="14" t="s">
        <v>702</v>
      </c>
      <c r="B1991" s="15">
        <v>1</v>
      </c>
      <c r="C1991" s="16" t="s">
        <v>7024</v>
      </c>
      <c r="D1991" s="17" t="str">
        <f t="shared" si="213"/>
        <v>10X10</v>
      </c>
      <c r="E1991" s="18" t="s">
        <v>5</v>
      </c>
      <c r="F1991" s="19">
        <v>21.55</v>
      </c>
      <c r="G1991" s="19">
        <f t="shared" si="212"/>
        <v>9.1587499999999995</v>
      </c>
      <c r="H1991" s="1">
        <f t="shared" si="214"/>
        <v>21.55</v>
      </c>
      <c r="I1991" s="21">
        <v>18</v>
      </c>
    </row>
    <row r="1992" spans="1:9" ht="14" x14ac:dyDescent="0.15">
      <c r="A1992" s="14" t="s">
        <v>703</v>
      </c>
      <c r="B1992" s="15">
        <v>1</v>
      </c>
      <c r="C1992" s="16" t="s">
        <v>3603</v>
      </c>
      <c r="D1992" s="17" t="str">
        <f t="shared" si="213"/>
        <v>FULL</v>
      </c>
      <c r="E1992" s="18" t="s">
        <v>5</v>
      </c>
      <c r="F1992" s="19">
        <v>124.45</v>
      </c>
      <c r="G1992" s="19">
        <f t="shared" si="212"/>
        <v>52.891249999999999</v>
      </c>
      <c r="H1992" s="1">
        <f t="shared" si="214"/>
        <v>124.45</v>
      </c>
      <c r="I1992" s="26">
        <v>128</v>
      </c>
    </row>
    <row r="1993" spans="1:9" ht="14" x14ac:dyDescent="0.15">
      <c r="A1993" s="14" t="s">
        <v>704</v>
      </c>
      <c r="B1993" s="15">
        <v>1</v>
      </c>
      <c r="C1993" s="16" t="s">
        <v>3603</v>
      </c>
      <c r="D1993" s="17" t="str">
        <f t="shared" si="213"/>
        <v>17x20</v>
      </c>
      <c r="E1993" s="18" t="s">
        <v>5</v>
      </c>
      <c r="F1993" s="19">
        <v>64</v>
      </c>
      <c r="G1993" s="19">
        <f t="shared" si="212"/>
        <v>27.2</v>
      </c>
      <c r="H1993" s="1">
        <f t="shared" si="214"/>
        <v>64</v>
      </c>
      <c r="I1993" s="21">
        <v>64</v>
      </c>
    </row>
    <row r="1994" spans="1:9" ht="14" x14ac:dyDescent="0.15">
      <c r="A1994" s="14" t="s">
        <v>705</v>
      </c>
      <c r="B1994" s="15">
        <v>1</v>
      </c>
      <c r="C1994" s="16" t="s">
        <v>7025</v>
      </c>
      <c r="D1994" s="17" t="str">
        <f t="shared" si="213"/>
        <v>10X10</v>
      </c>
      <c r="E1994" s="18" t="s">
        <v>5</v>
      </c>
      <c r="F1994" s="19">
        <v>20.399999999999999</v>
      </c>
      <c r="G1994" s="19">
        <f t="shared" si="212"/>
        <v>8.67</v>
      </c>
      <c r="H1994" s="1">
        <f t="shared" si="214"/>
        <v>20.399999999999999</v>
      </c>
      <c r="I1994" s="21">
        <v>12</v>
      </c>
    </row>
    <row r="1995" spans="1:9" ht="14" x14ac:dyDescent="0.15">
      <c r="A1995" s="14" t="s">
        <v>706</v>
      </c>
      <c r="B1995" s="15">
        <v>1</v>
      </c>
      <c r="C1995" s="16" t="s">
        <v>3448</v>
      </c>
      <c r="D1995" s="17" t="str">
        <f t="shared" si="213"/>
        <v>17x20</v>
      </c>
      <c r="E1995" s="18" t="s">
        <v>5</v>
      </c>
      <c r="F1995" s="19">
        <v>58.85</v>
      </c>
      <c r="G1995" s="19">
        <f t="shared" si="212"/>
        <v>25.01125</v>
      </c>
      <c r="H1995" s="1">
        <f t="shared" si="214"/>
        <v>58.85</v>
      </c>
      <c r="I1995" s="21">
        <v>44</v>
      </c>
    </row>
    <row r="1996" spans="1:9" ht="14" x14ac:dyDescent="0.15">
      <c r="A1996" s="14" t="s">
        <v>707</v>
      </c>
      <c r="B1996" s="15">
        <v>1</v>
      </c>
      <c r="C1996" s="16" t="s">
        <v>7026</v>
      </c>
      <c r="D1996" s="17" t="str">
        <f t="shared" si="213"/>
        <v>10X10</v>
      </c>
      <c r="E1996" s="18" t="s">
        <v>5</v>
      </c>
      <c r="F1996" s="19">
        <v>23.2</v>
      </c>
      <c r="G1996" s="19">
        <f t="shared" si="212"/>
        <v>9.86</v>
      </c>
      <c r="H1996" s="1">
        <f t="shared" si="214"/>
        <v>23.2</v>
      </c>
      <c r="I1996" s="21">
        <v>12</v>
      </c>
    </row>
    <row r="1997" spans="1:9" ht="14" x14ac:dyDescent="0.15">
      <c r="A1997" s="14" t="s">
        <v>708</v>
      </c>
      <c r="B1997" s="15">
        <v>1</v>
      </c>
      <c r="C1997" s="16" t="s">
        <v>3604</v>
      </c>
      <c r="D1997" s="17" t="str">
        <f t="shared" si="213"/>
        <v>17x20</v>
      </c>
      <c r="E1997" s="18" t="s">
        <v>5</v>
      </c>
      <c r="F1997" s="19">
        <v>67.150000000000006</v>
      </c>
      <c r="G1997" s="19">
        <f t="shared" si="212"/>
        <v>28.53875</v>
      </c>
      <c r="H1997" s="1">
        <f t="shared" si="214"/>
        <v>67.150000000000006</v>
      </c>
      <c r="I1997" s="21">
        <v>44</v>
      </c>
    </row>
    <row r="1998" spans="1:9" ht="14" x14ac:dyDescent="0.15">
      <c r="A1998" s="14" t="s">
        <v>1585</v>
      </c>
      <c r="B1998" s="15">
        <v>1</v>
      </c>
      <c r="C1998" s="16" t="s">
        <v>4001</v>
      </c>
      <c r="D1998" s="17" t="str">
        <f t="shared" si="213"/>
        <v>Tube</v>
      </c>
      <c r="E1998" s="18" t="s">
        <v>5700</v>
      </c>
      <c r="F1998" s="19">
        <v>31.05</v>
      </c>
      <c r="G1998" s="19">
        <f t="shared" si="212"/>
        <v>13.196249999999999</v>
      </c>
      <c r="H1998" s="1">
        <f t="shared" si="214"/>
        <v>31.05</v>
      </c>
      <c r="I1998" s="21">
        <v>4</v>
      </c>
    </row>
    <row r="1999" spans="1:9" ht="14" x14ac:dyDescent="0.15">
      <c r="A1999" s="14" t="s">
        <v>1586</v>
      </c>
      <c r="B1999" s="15">
        <v>1</v>
      </c>
      <c r="C1999" s="16" t="s">
        <v>4002</v>
      </c>
      <c r="D1999" s="17" t="str">
        <f t="shared" si="213"/>
        <v>Tube</v>
      </c>
      <c r="E1999" s="18" t="s">
        <v>5700</v>
      </c>
      <c r="F1999" s="19">
        <v>31.05</v>
      </c>
      <c r="G1999" s="19">
        <f t="shared" si="212"/>
        <v>13.196249999999999</v>
      </c>
      <c r="H1999" s="1">
        <f t="shared" si="214"/>
        <v>31.05</v>
      </c>
      <c r="I1999" s="21">
        <v>4</v>
      </c>
    </row>
    <row r="2000" spans="1:9" ht="14" x14ac:dyDescent="0.15">
      <c r="A2000" s="14" t="s">
        <v>1704</v>
      </c>
      <c r="B2000" s="15">
        <v>1</v>
      </c>
      <c r="C2000" s="16" t="s">
        <v>6853</v>
      </c>
      <c r="D2000" s="17" t="str">
        <f t="shared" si="213"/>
        <v>1lb</v>
      </c>
      <c r="E2000" s="18" t="s">
        <v>5705</v>
      </c>
      <c r="F2000" s="19">
        <v>32.950000000000003</v>
      </c>
      <c r="G2000" s="19">
        <f t="shared" si="212"/>
        <v>14.00375</v>
      </c>
      <c r="H2000" s="1">
        <f t="shared" si="214"/>
        <v>32.950000000000003</v>
      </c>
      <c r="I2000" s="21">
        <v>18</v>
      </c>
    </row>
    <row r="2001" spans="1:9" ht="14" x14ac:dyDescent="0.15">
      <c r="A2001" s="14" t="s">
        <v>2738</v>
      </c>
      <c r="B2001" s="15">
        <v>1</v>
      </c>
      <c r="C2001" s="16" t="s">
        <v>5096</v>
      </c>
      <c r="D2001" s="17" t="str">
        <f t="shared" si="213"/>
        <v>5oz</v>
      </c>
      <c r="E2001" s="18" t="s">
        <v>5</v>
      </c>
      <c r="F2001" s="43">
        <v>8.6999999999999993</v>
      </c>
      <c r="G2001" s="19">
        <f t="shared" si="212"/>
        <v>3.6974999999999998</v>
      </c>
      <c r="H2001" s="1">
        <f t="shared" si="214"/>
        <v>8.6999999999999993</v>
      </c>
      <c r="I2001" s="21">
        <v>6</v>
      </c>
    </row>
    <row r="2002" spans="1:9" ht="14" x14ac:dyDescent="0.15">
      <c r="A2002" s="14" t="s">
        <v>2742</v>
      </c>
      <c r="B2002" s="15">
        <v>1</v>
      </c>
      <c r="C2002" s="16" t="s">
        <v>5100</v>
      </c>
      <c r="D2002" s="17" t="str">
        <f t="shared" si="213"/>
        <v>1lb</v>
      </c>
      <c r="E2002" s="18" t="s">
        <v>5</v>
      </c>
      <c r="F2002" s="19">
        <v>21.5</v>
      </c>
      <c r="G2002" s="19">
        <f t="shared" si="212"/>
        <v>9.1374999999999993</v>
      </c>
      <c r="H2002" s="1">
        <f t="shared" si="214"/>
        <v>21.5</v>
      </c>
      <c r="I2002" s="21">
        <v>18</v>
      </c>
    </row>
    <row r="2003" spans="1:9" ht="14" x14ac:dyDescent="0.15">
      <c r="A2003" s="14" t="s">
        <v>2746</v>
      </c>
      <c r="B2003" s="15">
        <v>1</v>
      </c>
      <c r="C2003" s="16" t="s">
        <v>5104</v>
      </c>
      <c r="D2003" s="17" t="str">
        <f t="shared" si="213"/>
        <v>5lb</v>
      </c>
      <c r="E2003" s="18" t="s">
        <v>5</v>
      </c>
      <c r="F2003" s="19">
        <v>78.5</v>
      </c>
      <c r="G2003" s="19">
        <f t="shared" si="212"/>
        <v>33.362499999999997</v>
      </c>
      <c r="H2003" s="1">
        <f t="shared" si="214"/>
        <v>78.5</v>
      </c>
      <c r="I2003" s="21">
        <v>84</v>
      </c>
    </row>
    <row r="2004" spans="1:9" ht="14" x14ac:dyDescent="0.15">
      <c r="A2004" s="14" t="s">
        <v>2739</v>
      </c>
      <c r="B2004" s="15">
        <v>1</v>
      </c>
      <c r="C2004" s="16" t="s">
        <v>5097</v>
      </c>
      <c r="D2004" s="17" t="str">
        <f t="shared" si="213"/>
        <v>5oz</v>
      </c>
      <c r="E2004" s="18" t="s">
        <v>5</v>
      </c>
      <c r="F2004" s="43">
        <v>8.6999999999999993</v>
      </c>
      <c r="G2004" s="19">
        <f t="shared" si="212"/>
        <v>3.6974999999999998</v>
      </c>
      <c r="H2004" s="1">
        <f t="shared" si="214"/>
        <v>8.6999999999999993</v>
      </c>
      <c r="I2004" s="21">
        <v>6</v>
      </c>
    </row>
    <row r="2005" spans="1:9" ht="14" x14ac:dyDescent="0.15">
      <c r="A2005" s="14" t="s">
        <v>2743</v>
      </c>
      <c r="B2005" s="15">
        <v>1</v>
      </c>
      <c r="C2005" s="16" t="s">
        <v>5101</v>
      </c>
      <c r="D2005" s="17" t="str">
        <f t="shared" si="213"/>
        <v>1lb</v>
      </c>
      <c r="E2005" s="18" t="s">
        <v>5</v>
      </c>
      <c r="F2005" s="19">
        <v>21.5</v>
      </c>
      <c r="G2005" s="19">
        <f t="shared" ref="G2005:G2026" si="215">F2005*0.425</f>
        <v>9.1374999999999993</v>
      </c>
      <c r="H2005" s="1">
        <f t="shared" si="214"/>
        <v>21.5</v>
      </c>
      <c r="I2005" s="21">
        <v>18</v>
      </c>
    </row>
    <row r="2006" spans="1:9" ht="14" x14ac:dyDescent="0.15">
      <c r="A2006" s="14" t="s">
        <v>2747</v>
      </c>
      <c r="B2006" s="15">
        <v>1</v>
      </c>
      <c r="C2006" s="16" t="s">
        <v>5105</v>
      </c>
      <c r="D2006" s="17" t="str">
        <f t="shared" si="213"/>
        <v>5lb</v>
      </c>
      <c r="E2006" s="18" t="s">
        <v>5</v>
      </c>
      <c r="F2006" s="19">
        <v>78.5</v>
      </c>
      <c r="G2006" s="19">
        <f t="shared" si="215"/>
        <v>33.362499999999997</v>
      </c>
      <c r="H2006" s="1">
        <f t="shared" si="214"/>
        <v>78.5</v>
      </c>
      <c r="I2006" s="21">
        <v>84</v>
      </c>
    </row>
    <row r="2007" spans="1:9" ht="14" x14ac:dyDescent="0.15">
      <c r="A2007" s="14" t="s">
        <v>2740</v>
      </c>
      <c r="B2007" s="15">
        <v>1</v>
      </c>
      <c r="C2007" s="16" t="s">
        <v>5098</v>
      </c>
      <c r="D2007" s="17" t="str">
        <f t="shared" si="213"/>
        <v>5oz</v>
      </c>
      <c r="E2007" s="18" t="s">
        <v>5</v>
      </c>
      <c r="F2007" s="43">
        <v>8.6999999999999993</v>
      </c>
      <c r="G2007" s="19">
        <f t="shared" si="215"/>
        <v>3.6974999999999998</v>
      </c>
      <c r="H2007" s="1">
        <f t="shared" si="214"/>
        <v>8.6999999999999993</v>
      </c>
      <c r="I2007" s="21">
        <v>6</v>
      </c>
    </row>
    <row r="2008" spans="1:9" ht="14" x14ac:dyDescent="0.15">
      <c r="A2008" s="14" t="s">
        <v>2744</v>
      </c>
      <c r="B2008" s="15">
        <v>1</v>
      </c>
      <c r="C2008" s="16" t="s">
        <v>5102</v>
      </c>
      <c r="D2008" s="17" t="str">
        <f t="shared" si="213"/>
        <v>1lb</v>
      </c>
      <c r="E2008" s="18" t="s">
        <v>5</v>
      </c>
      <c r="F2008" s="19">
        <v>21.5</v>
      </c>
      <c r="G2008" s="19">
        <f t="shared" si="215"/>
        <v>9.1374999999999993</v>
      </c>
      <c r="H2008" s="1">
        <f t="shared" si="214"/>
        <v>21.5</v>
      </c>
      <c r="I2008" s="21">
        <v>18</v>
      </c>
    </row>
    <row r="2009" spans="1:9" ht="14" x14ac:dyDescent="0.15">
      <c r="A2009" s="14" t="s">
        <v>2748</v>
      </c>
      <c r="B2009" s="15">
        <v>1</v>
      </c>
      <c r="C2009" s="16" t="s">
        <v>5106</v>
      </c>
      <c r="D2009" s="17" t="str">
        <f t="shared" si="213"/>
        <v>5lb</v>
      </c>
      <c r="E2009" s="18" t="s">
        <v>5</v>
      </c>
      <c r="F2009" s="19">
        <v>78.5</v>
      </c>
      <c r="G2009" s="19">
        <f t="shared" si="215"/>
        <v>33.362499999999997</v>
      </c>
      <c r="H2009" s="1">
        <f t="shared" si="214"/>
        <v>78.5</v>
      </c>
      <c r="I2009" s="21">
        <v>84</v>
      </c>
    </row>
    <row r="2010" spans="1:9" ht="14" x14ac:dyDescent="0.15">
      <c r="A2010" s="14" t="s">
        <v>2741</v>
      </c>
      <c r="B2010" s="15">
        <v>1</v>
      </c>
      <c r="C2010" s="16" t="s">
        <v>5099</v>
      </c>
      <c r="D2010" s="17" t="str">
        <f t="shared" si="213"/>
        <v>5oz</v>
      </c>
      <c r="E2010" s="18" t="s">
        <v>5</v>
      </c>
      <c r="F2010" s="43">
        <v>10.35</v>
      </c>
      <c r="G2010" s="19">
        <f t="shared" si="215"/>
        <v>4.3987499999999997</v>
      </c>
      <c r="H2010" s="1">
        <f t="shared" si="214"/>
        <v>10.35</v>
      </c>
      <c r="I2010" s="21">
        <v>6</v>
      </c>
    </row>
    <row r="2011" spans="1:9" ht="14" x14ac:dyDescent="0.15">
      <c r="A2011" s="14" t="s">
        <v>2745</v>
      </c>
      <c r="B2011" s="15">
        <v>1</v>
      </c>
      <c r="C2011" s="16" t="s">
        <v>5103</v>
      </c>
      <c r="D2011" s="17" t="str">
        <f t="shared" si="213"/>
        <v>1lb</v>
      </c>
      <c r="E2011" s="18" t="s">
        <v>5</v>
      </c>
      <c r="F2011" s="19">
        <v>26.8</v>
      </c>
      <c r="G2011" s="19">
        <f t="shared" si="215"/>
        <v>11.39</v>
      </c>
      <c r="H2011" s="1">
        <f t="shared" si="214"/>
        <v>26.8</v>
      </c>
      <c r="I2011" s="21">
        <v>18</v>
      </c>
    </row>
    <row r="2012" spans="1:9" ht="14" x14ac:dyDescent="0.15">
      <c r="A2012" s="14" t="s">
        <v>2749</v>
      </c>
      <c r="B2012" s="15">
        <v>1</v>
      </c>
      <c r="C2012" s="16" t="s">
        <v>5107</v>
      </c>
      <c r="D2012" s="17" t="str">
        <f t="shared" si="213"/>
        <v>5lb</v>
      </c>
      <c r="E2012" s="18" t="s">
        <v>5</v>
      </c>
      <c r="F2012" s="19">
        <v>104.8</v>
      </c>
      <c r="G2012" s="19">
        <f t="shared" si="215"/>
        <v>44.54</v>
      </c>
      <c r="H2012" s="1">
        <f t="shared" si="214"/>
        <v>104.8</v>
      </c>
      <c r="I2012" s="21">
        <v>84</v>
      </c>
    </row>
    <row r="2013" spans="1:9" ht="14" x14ac:dyDescent="0.15">
      <c r="A2013" s="14" t="s">
        <v>709</v>
      </c>
      <c r="B2013" s="15">
        <v>1</v>
      </c>
      <c r="C2013" s="16" t="s">
        <v>7027</v>
      </c>
      <c r="D2013" s="17" t="str">
        <f t="shared" si="213"/>
        <v>10X10</v>
      </c>
      <c r="E2013" s="18" t="s">
        <v>5</v>
      </c>
      <c r="F2013" s="19">
        <v>17.05</v>
      </c>
      <c r="G2013" s="19">
        <f t="shared" si="215"/>
        <v>7.2462499999999999</v>
      </c>
      <c r="H2013" s="1">
        <f t="shared" si="214"/>
        <v>17.05</v>
      </c>
      <c r="I2013" s="21">
        <v>18</v>
      </c>
    </row>
    <row r="2014" spans="1:9" ht="14" x14ac:dyDescent="0.15">
      <c r="A2014" s="14" t="s">
        <v>710</v>
      </c>
      <c r="B2014" s="15">
        <v>1</v>
      </c>
      <c r="C2014" s="16" t="s">
        <v>3605</v>
      </c>
      <c r="D2014" s="17" t="str">
        <f t="shared" si="213"/>
        <v>FULL</v>
      </c>
      <c r="E2014" s="18" t="s">
        <v>5</v>
      </c>
      <c r="F2014" s="19">
        <v>98.5</v>
      </c>
      <c r="G2014" s="19">
        <f t="shared" si="215"/>
        <v>41.862499999999997</v>
      </c>
      <c r="H2014" s="1">
        <f t="shared" si="214"/>
        <v>98.5</v>
      </c>
      <c r="I2014" s="26">
        <v>128</v>
      </c>
    </row>
    <row r="2015" spans="1:9" ht="14" x14ac:dyDescent="0.15">
      <c r="A2015" s="14" t="s">
        <v>711</v>
      </c>
      <c r="B2015" s="15">
        <v>1</v>
      </c>
      <c r="C2015" s="16" t="s">
        <v>3605</v>
      </c>
      <c r="D2015" s="17" t="str">
        <f t="shared" si="213"/>
        <v>17x20</v>
      </c>
      <c r="E2015" s="18" t="s">
        <v>5</v>
      </c>
      <c r="F2015" s="19">
        <v>50.65</v>
      </c>
      <c r="G2015" s="19">
        <f t="shared" si="215"/>
        <v>21.526249999999997</v>
      </c>
      <c r="H2015" s="1">
        <f t="shared" si="214"/>
        <v>50.65</v>
      </c>
      <c r="I2015" s="21">
        <v>64</v>
      </c>
    </row>
    <row r="2016" spans="1:9" ht="14" x14ac:dyDescent="0.15">
      <c r="A2016" s="14" t="s">
        <v>712</v>
      </c>
      <c r="B2016" s="15">
        <v>1</v>
      </c>
      <c r="C2016" s="16" t="s">
        <v>7028</v>
      </c>
      <c r="D2016" s="17" t="str">
        <f t="shared" ref="D2016:D2035" si="216">VLOOKUP(RIGHT(A2016,4),N:O,2,0)</f>
        <v>10X10</v>
      </c>
      <c r="E2016" s="18" t="s">
        <v>5</v>
      </c>
      <c r="F2016" s="19">
        <v>21.55</v>
      </c>
      <c r="G2016" s="19">
        <f t="shared" si="215"/>
        <v>9.1587499999999995</v>
      </c>
      <c r="H2016" s="1">
        <f t="shared" ref="H2016:H2037" si="217">B2016*F2016</f>
        <v>21.55</v>
      </c>
      <c r="I2016" s="21">
        <v>18</v>
      </c>
    </row>
    <row r="2017" spans="1:9" ht="14" x14ac:dyDescent="0.15">
      <c r="A2017" s="14" t="s">
        <v>713</v>
      </c>
      <c r="B2017" s="15">
        <v>1</v>
      </c>
      <c r="C2017" s="16" t="s">
        <v>3606</v>
      </c>
      <c r="D2017" s="17" t="str">
        <f t="shared" si="216"/>
        <v>FULL</v>
      </c>
      <c r="E2017" s="18" t="s">
        <v>5</v>
      </c>
      <c r="F2017" s="19">
        <v>124.45</v>
      </c>
      <c r="G2017" s="19">
        <f t="shared" si="215"/>
        <v>52.891249999999999</v>
      </c>
      <c r="H2017" s="1">
        <f t="shared" si="217"/>
        <v>124.45</v>
      </c>
      <c r="I2017" s="26">
        <v>128</v>
      </c>
    </row>
    <row r="2018" spans="1:9" ht="14" x14ac:dyDescent="0.15">
      <c r="A2018" s="14" t="s">
        <v>714</v>
      </c>
      <c r="B2018" s="15">
        <v>1</v>
      </c>
      <c r="C2018" s="16" t="s">
        <v>3606</v>
      </c>
      <c r="D2018" s="17" t="str">
        <f t="shared" si="216"/>
        <v>17x20</v>
      </c>
      <c r="E2018" s="18" t="s">
        <v>5</v>
      </c>
      <c r="F2018" s="19">
        <v>64</v>
      </c>
      <c r="G2018" s="19">
        <f t="shared" si="215"/>
        <v>27.2</v>
      </c>
      <c r="H2018" s="1">
        <f t="shared" si="217"/>
        <v>64</v>
      </c>
      <c r="I2018" s="21">
        <v>64</v>
      </c>
    </row>
    <row r="2019" spans="1:9" ht="14" x14ac:dyDescent="0.15">
      <c r="A2019" s="14" t="s">
        <v>715</v>
      </c>
      <c r="B2019" s="15">
        <v>1</v>
      </c>
      <c r="C2019" s="16" t="s">
        <v>7029</v>
      </c>
      <c r="D2019" s="17" t="str">
        <f t="shared" si="216"/>
        <v>10X10</v>
      </c>
      <c r="E2019" s="18" t="s">
        <v>5</v>
      </c>
      <c r="F2019" s="19">
        <v>20.399999999999999</v>
      </c>
      <c r="G2019" s="19">
        <f t="shared" si="215"/>
        <v>8.67</v>
      </c>
      <c r="H2019" s="1">
        <f t="shared" si="217"/>
        <v>20.399999999999999</v>
      </c>
      <c r="I2019" s="21">
        <v>12</v>
      </c>
    </row>
    <row r="2020" spans="1:9" ht="14" x14ac:dyDescent="0.15">
      <c r="A2020" s="14" t="s">
        <v>716</v>
      </c>
      <c r="B2020" s="15">
        <v>1</v>
      </c>
      <c r="C2020" s="16" t="s">
        <v>3607</v>
      </c>
      <c r="D2020" s="17" t="str">
        <f t="shared" si="216"/>
        <v>17x20</v>
      </c>
      <c r="E2020" s="18" t="s">
        <v>5</v>
      </c>
      <c r="F2020" s="19">
        <v>58.85</v>
      </c>
      <c r="G2020" s="19">
        <f t="shared" si="215"/>
        <v>25.01125</v>
      </c>
      <c r="H2020" s="1">
        <f t="shared" si="217"/>
        <v>58.85</v>
      </c>
      <c r="I2020" s="21">
        <v>44</v>
      </c>
    </row>
    <row r="2021" spans="1:9" ht="14" x14ac:dyDescent="0.15">
      <c r="A2021" s="14" t="s">
        <v>717</v>
      </c>
      <c r="B2021" s="15">
        <v>1</v>
      </c>
      <c r="C2021" s="16" t="s">
        <v>7030</v>
      </c>
      <c r="D2021" s="17" t="str">
        <f t="shared" si="216"/>
        <v>10X10</v>
      </c>
      <c r="E2021" s="18" t="s">
        <v>5</v>
      </c>
      <c r="F2021" s="19">
        <v>23.2</v>
      </c>
      <c r="G2021" s="19">
        <f t="shared" si="215"/>
        <v>9.86</v>
      </c>
      <c r="H2021" s="1">
        <f t="shared" si="217"/>
        <v>23.2</v>
      </c>
      <c r="I2021" s="21">
        <v>12</v>
      </c>
    </row>
    <row r="2022" spans="1:9" ht="14" x14ac:dyDescent="0.15">
      <c r="A2022" s="14" t="s">
        <v>718</v>
      </c>
      <c r="B2022" s="15">
        <v>1</v>
      </c>
      <c r="C2022" s="16" t="s">
        <v>3608</v>
      </c>
      <c r="D2022" s="17" t="str">
        <f t="shared" si="216"/>
        <v>17x20</v>
      </c>
      <c r="E2022" s="18" t="s">
        <v>5</v>
      </c>
      <c r="F2022" s="19">
        <v>67.150000000000006</v>
      </c>
      <c r="G2022" s="19">
        <f t="shared" si="215"/>
        <v>28.53875</v>
      </c>
      <c r="H2022" s="1">
        <f t="shared" si="217"/>
        <v>67.150000000000006</v>
      </c>
      <c r="I2022" s="21">
        <v>44</v>
      </c>
    </row>
    <row r="2023" spans="1:9" ht="14" x14ac:dyDescent="0.15">
      <c r="A2023" s="14" t="s">
        <v>1587</v>
      </c>
      <c r="B2023" s="15">
        <v>1</v>
      </c>
      <c r="C2023" s="16" t="s">
        <v>4003</v>
      </c>
      <c r="D2023" s="17" t="str">
        <f t="shared" si="216"/>
        <v>Tube</v>
      </c>
      <c r="E2023" s="18" t="s">
        <v>5700</v>
      </c>
      <c r="F2023" s="19">
        <v>31.05</v>
      </c>
      <c r="G2023" s="19">
        <f t="shared" si="215"/>
        <v>13.196249999999999</v>
      </c>
      <c r="H2023" s="1">
        <f t="shared" si="217"/>
        <v>31.05</v>
      </c>
      <c r="I2023" s="21">
        <v>4</v>
      </c>
    </row>
    <row r="2024" spans="1:9" ht="14" x14ac:dyDescent="0.15">
      <c r="A2024" s="14" t="s">
        <v>1588</v>
      </c>
      <c r="B2024" s="15">
        <v>1</v>
      </c>
      <c r="C2024" s="16" t="s">
        <v>4004</v>
      </c>
      <c r="D2024" s="17" t="str">
        <f t="shared" si="216"/>
        <v>Tube</v>
      </c>
      <c r="E2024" s="18" t="s">
        <v>5700</v>
      </c>
      <c r="F2024" s="19">
        <v>31.05</v>
      </c>
      <c r="G2024" s="19">
        <f t="shared" si="215"/>
        <v>13.196249999999999</v>
      </c>
      <c r="H2024" s="1">
        <f t="shared" si="217"/>
        <v>31.05</v>
      </c>
      <c r="I2024" s="21">
        <v>4</v>
      </c>
    </row>
    <row r="2025" spans="1:9" ht="14" x14ac:dyDescent="0.15">
      <c r="A2025" s="14" t="s">
        <v>1705</v>
      </c>
      <c r="B2025" s="15">
        <v>1</v>
      </c>
      <c r="C2025" s="16" t="s">
        <v>6854</v>
      </c>
      <c r="D2025" s="17" t="str">
        <f t="shared" si="216"/>
        <v>1lb</v>
      </c>
      <c r="E2025" s="18" t="s">
        <v>5705</v>
      </c>
      <c r="F2025" s="19">
        <v>32.950000000000003</v>
      </c>
      <c r="G2025" s="19">
        <f t="shared" si="215"/>
        <v>14.00375</v>
      </c>
      <c r="H2025" s="1">
        <f t="shared" si="217"/>
        <v>32.950000000000003</v>
      </c>
      <c r="I2025" s="21">
        <v>18</v>
      </c>
    </row>
    <row r="2026" spans="1:9" ht="14" x14ac:dyDescent="0.15">
      <c r="A2026" s="14" t="s">
        <v>719</v>
      </c>
      <c r="B2026" s="15">
        <v>1</v>
      </c>
      <c r="C2026" s="16" t="s">
        <v>7031</v>
      </c>
      <c r="D2026" s="17" t="str">
        <f t="shared" si="216"/>
        <v>10X10</v>
      </c>
      <c r="E2026" s="18" t="s">
        <v>5</v>
      </c>
      <c r="F2026" s="19">
        <v>17.05</v>
      </c>
      <c r="G2026" s="19">
        <f t="shared" si="215"/>
        <v>7.2462499999999999</v>
      </c>
      <c r="H2026" s="1">
        <f t="shared" si="217"/>
        <v>17.05</v>
      </c>
      <c r="I2026" s="21">
        <v>18</v>
      </c>
    </row>
    <row r="2027" spans="1:9" ht="14" x14ac:dyDescent="0.15">
      <c r="A2027" s="14" t="s">
        <v>720</v>
      </c>
      <c r="B2027" s="15">
        <v>1</v>
      </c>
      <c r="C2027" s="16" t="s">
        <v>3609</v>
      </c>
      <c r="D2027" s="17" t="str">
        <f t="shared" si="216"/>
        <v>FULL</v>
      </c>
      <c r="E2027" s="18" t="s">
        <v>5</v>
      </c>
      <c r="F2027" s="19">
        <v>98.5</v>
      </c>
      <c r="G2027" s="19">
        <f>F2027*0.4895</f>
        <v>48.21575</v>
      </c>
      <c r="H2027" s="1">
        <f t="shared" si="217"/>
        <v>98.5</v>
      </c>
      <c r="I2027" s="26">
        <v>128</v>
      </c>
    </row>
    <row r="2028" spans="1:9" ht="14" x14ac:dyDescent="0.15">
      <c r="A2028" s="14" t="s">
        <v>721</v>
      </c>
      <c r="B2028" s="15">
        <v>1</v>
      </c>
      <c r="C2028" s="16" t="s">
        <v>3609</v>
      </c>
      <c r="D2028" s="17" t="str">
        <f t="shared" si="216"/>
        <v>17x20</v>
      </c>
      <c r="E2028" s="18" t="s">
        <v>5</v>
      </c>
      <c r="F2028" s="19">
        <v>50.65</v>
      </c>
      <c r="G2028" s="19">
        <f t="shared" ref="G2028:G2059" si="218">F2028*0.425</f>
        <v>21.526249999999997</v>
      </c>
      <c r="H2028" s="1">
        <f t="shared" si="217"/>
        <v>50.65</v>
      </c>
      <c r="I2028" s="21">
        <v>64</v>
      </c>
    </row>
    <row r="2029" spans="1:9" ht="14" x14ac:dyDescent="0.15">
      <c r="A2029" s="14" t="s">
        <v>722</v>
      </c>
      <c r="B2029" s="15">
        <v>1</v>
      </c>
      <c r="C2029" s="16" t="s">
        <v>7032</v>
      </c>
      <c r="D2029" s="17" t="str">
        <f t="shared" si="216"/>
        <v>10X10</v>
      </c>
      <c r="E2029" s="18" t="s">
        <v>5</v>
      </c>
      <c r="F2029" s="19">
        <v>21.55</v>
      </c>
      <c r="G2029" s="19">
        <f t="shared" si="218"/>
        <v>9.1587499999999995</v>
      </c>
      <c r="H2029" s="1">
        <f t="shared" si="217"/>
        <v>21.55</v>
      </c>
      <c r="I2029" s="21">
        <v>18</v>
      </c>
    </row>
    <row r="2030" spans="1:9" ht="14" x14ac:dyDescent="0.15">
      <c r="A2030" s="14" t="s">
        <v>723</v>
      </c>
      <c r="B2030" s="15">
        <v>1</v>
      </c>
      <c r="C2030" s="16" t="s">
        <v>3610</v>
      </c>
      <c r="D2030" s="17" t="str">
        <f t="shared" si="216"/>
        <v>FULL</v>
      </c>
      <c r="E2030" s="18" t="s">
        <v>5</v>
      </c>
      <c r="F2030" s="19">
        <v>124.45</v>
      </c>
      <c r="G2030" s="19">
        <f t="shared" si="218"/>
        <v>52.891249999999999</v>
      </c>
      <c r="H2030" s="1">
        <f t="shared" si="217"/>
        <v>124.45</v>
      </c>
      <c r="I2030" s="26">
        <v>128</v>
      </c>
    </row>
    <row r="2031" spans="1:9" ht="14" x14ac:dyDescent="0.15">
      <c r="A2031" s="14" t="s">
        <v>724</v>
      </c>
      <c r="B2031" s="15">
        <v>1</v>
      </c>
      <c r="C2031" s="16" t="s">
        <v>3610</v>
      </c>
      <c r="D2031" s="17" t="str">
        <f t="shared" si="216"/>
        <v>17x20</v>
      </c>
      <c r="E2031" s="18" t="s">
        <v>5</v>
      </c>
      <c r="F2031" s="19">
        <v>64</v>
      </c>
      <c r="G2031" s="19">
        <f t="shared" si="218"/>
        <v>27.2</v>
      </c>
      <c r="H2031" s="1">
        <f t="shared" si="217"/>
        <v>64</v>
      </c>
      <c r="I2031" s="21">
        <v>64</v>
      </c>
    </row>
    <row r="2032" spans="1:9" ht="14" x14ac:dyDescent="0.15">
      <c r="A2032" s="14" t="s">
        <v>725</v>
      </c>
      <c r="B2032" s="15">
        <v>1</v>
      </c>
      <c r="C2032" s="16" t="s">
        <v>7033</v>
      </c>
      <c r="D2032" s="17" t="str">
        <f t="shared" si="216"/>
        <v>10X10</v>
      </c>
      <c r="E2032" s="18" t="s">
        <v>5</v>
      </c>
      <c r="F2032" s="19">
        <v>20.399999999999999</v>
      </c>
      <c r="G2032" s="19">
        <f t="shared" si="218"/>
        <v>8.67</v>
      </c>
      <c r="H2032" s="1">
        <f t="shared" si="217"/>
        <v>20.399999999999999</v>
      </c>
      <c r="I2032" s="21">
        <v>12</v>
      </c>
    </row>
    <row r="2033" spans="1:9" ht="14" x14ac:dyDescent="0.15">
      <c r="A2033" s="14" t="s">
        <v>726</v>
      </c>
      <c r="B2033" s="15">
        <v>1</v>
      </c>
      <c r="C2033" s="16" t="s">
        <v>3611</v>
      </c>
      <c r="D2033" s="17" t="str">
        <f t="shared" si="216"/>
        <v>17x20</v>
      </c>
      <c r="E2033" s="18" t="s">
        <v>5</v>
      </c>
      <c r="F2033" s="19">
        <v>58.85</v>
      </c>
      <c r="G2033" s="19">
        <f t="shared" si="218"/>
        <v>25.01125</v>
      </c>
      <c r="H2033" s="1">
        <f t="shared" si="217"/>
        <v>58.85</v>
      </c>
      <c r="I2033" s="21">
        <v>44</v>
      </c>
    </row>
    <row r="2034" spans="1:9" ht="14" x14ac:dyDescent="0.15">
      <c r="A2034" s="14" t="s">
        <v>727</v>
      </c>
      <c r="B2034" s="15">
        <v>1</v>
      </c>
      <c r="C2034" s="16" t="s">
        <v>7034</v>
      </c>
      <c r="D2034" s="17" t="str">
        <f t="shared" si="216"/>
        <v>10X10</v>
      </c>
      <c r="E2034" s="18" t="s">
        <v>5</v>
      </c>
      <c r="F2034" s="19">
        <v>23.2</v>
      </c>
      <c r="G2034" s="19">
        <f t="shared" si="218"/>
        <v>9.86</v>
      </c>
      <c r="H2034" s="1">
        <f t="shared" si="217"/>
        <v>23.2</v>
      </c>
      <c r="I2034" s="21">
        <v>12</v>
      </c>
    </row>
    <row r="2035" spans="1:9" ht="14" x14ac:dyDescent="0.15">
      <c r="A2035" s="14" t="s">
        <v>728</v>
      </c>
      <c r="B2035" s="15">
        <v>1</v>
      </c>
      <c r="C2035" s="16" t="s">
        <v>3612</v>
      </c>
      <c r="D2035" s="17" t="str">
        <f t="shared" si="216"/>
        <v>17x20</v>
      </c>
      <c r="E2035" s="18" t="s">
        <v>5</v>
      </c>
      <c r="F2035" s="19">
        <v>67.150000000000006</v>
      </c>
      <c r="G2035" s="19">
        <f t="shared" si="218"/>
        <v>28.53875</v>
      </c>
      <c r="H2035" s="1">
        <f t="shared" si="217"/>
        <v>67.150000000000006</v>
      </c>
      <c r="I2035" s="21">
        <v>44</v>
      </c>
    </row>
    <row r="2036" spans="1:9" x14ac:dyDescent="0.15">
      <c r="A2036" s="14" t="s">
        <v>728</v>
      </c>
      <c r="B2036" s="15">
        <v>1</v>
      </c>
      <c r="C2036" s="16" t="s">
        <v>5834</v>
      </c>
      <c r="D2036" s="17" t="s">
        <v>5819</v>
      </c>
      <c r="E2036" s="18"/>
      <c r="F2036" s="19">
        <v>67.150000000000006</v>
      </c>
      <c r="G2036" s="19">
        <f t="shared" si="218"/>
        <v>28.53875</v>
      </c>
      <c r="H2036" s="1">
        <f t="shared" si="217"/>
        <v>67.150000000000006</v>
      </c>
      <c r="I2036" s="21">
        <v>44</v>
      </c>
    </row>
    <row r="2037" spans="1:9" ht="14" x14ac:dyDescent="0.15">
      <c r="A2037" s="14" t="s">
        <v>1706</v>
      </c>
      <c r="B2037" s="15">
        <v>1</v>
      </c>
      <c r="C2037" s="16" t="s">
        <v>6855</v>
      </c>
      <c r="D2037" s="17" t="str">
        <f>VLOOKUP(RIGHT(A2037,4),N:O,2,0)</f>
        <v>1lb</v>
      </c>
      <c r="E2037" s="18" t="s">
        <v>5705</v>
      </c>
      <c r="F2037" s="19">
        <v>32.950000000000003</v>
      </c>
      <c r="G2037" s="19">
        <f t="shared" si="218"/>
        <v>14.00375</v>
      </c>
      <c r="H2037" s="1">
        <f t="shared" si="217"/>
        <v>32.950000000000003</v>
      </c>
      <c r="I2037" s="21">
        <v>18</v>
      </c>
    </row>
    <row r="2038" spans="1:9" x14ac:dyDescent="0.15">
      <c r="A2038" s="51" t="s">
        <v>7154</v>
      </c>
      <c r="B2038" s="33">
        <v>1</v>
      </c>
      <c r="C2038" s="20" t="s">
        <v>7151</v>
      </c>
      <c r="D2038" s="116" t="s">
        <v>5730</v>
      </c>
      <c r="F2038" s="60">
        <v>17.05</v>
      </c>
      <c r="G2038" s="60">
        <f t="shared" si="218"/>
        <v>7.2462499999999999</v>
      </c>
      <c r="H2038" s="60">
        <f t="shared" ref="H2038:H2045" si="219">F2038</f>
        <v>17.05</v>
      </c>
      <c r="I2038" s="57">
        <v>18</v>
      </c>
    </row>
    <row r="2039" spans="1:9" x14ac:dyDescent="0.15">
      <c r="A2039" s="51" t="s">
        <v>7153</v>
      </c>
      <c r="B2039" s="33">
        <v>1</v>
      </c>
      <c r="C2039" s="20" t="s">
        <v>7151</v>
      </c>
      <c r="D2039" s="116" t="s">
        <v>5717</v>
      </c>
      <c r="F2039" s="60">
        <v>98.5</v>
      </c>
      <c r="G2039" s="60">
        <f t="shared" si="218"/>
        <v>41.862499999999997</v>
      </c>
      <c r="H2039" s="60">
        <f t="shared" si="219"/>
        <v>98.5</v>
      </c>
      <c r="I2039" s="57">
        <v>64</v>
      </c>
    </row>
    <row r="2040" spans="1:9" x14ac:dyDescent="0.15">
      <c r="A2040" s="51" t="s">
        <v>7149</v>
      </c>
      <c r="B2040" s="33">
        <v>1</v>
      </c>
      <c r="C2040" s="20" t="s">
        <v>7151</v>
      </c>
      <c r="D2040" s="116" t="s">
        <v>5819</v>
      </c>
      <c r="F2040" s="60">
        <v>50.65</v>
      </c>
      <c r="G2040" s="60">
        <f t="shared" si="218"/>
        <v>21.526249999999997</v>
      </c>
      <c r="H2040" s="60">
        <f t="shared" si="219"/>
        <v>50.65</v>
      </c>
      <c r="I2040" s="57">
        <v>64</v>
      </c>
    </row>
    <row r="2041" spans="1:9" x14ac:dyDescent="0.15">
      <c r="A2041" s="51" t="s">
        <v>7156</v>
      </c>
      <c r="B2041" s="33">
        <v>1</v>
      </c>
      <c r="C2041" s="20" t="s">
        <v>7152</v>
      </c>
      <c r="D2041" s="116" t="s">
        <v>5730</v>
      </c>
      <c r="F2041" s="60">
        <v>21.55</v>
      </c>
      <c r="G2041" s="60">
        <f t="shared" si="218"/>
        <v>9.1587499999999995</v>
      </c>
      <c r="H2041" s="60">
        <f t="shared" si="219"/>
        <v>21.55</v>
      </c>
      <c r="I2041" s="57">
        <v>18</v>
      </c>
    </row>
    <row r="2042" spans="1:9" x14ac:dyDescent="0.15">
      <c r="A2042" s="51" t="s">
        <v>7150</v>
      </c>
      <c r="B2042" s="33">
        <v>1</v>
      </c>
      <c r="C2042" s="20" t="s">
        <v>7152</v>
      </c>
      <c r="D2042" s="116" t="s">
        <v>5717</v>
      </c>
      <c r="F2042" s="60">
        <v>124.45</v>
      </c>
      <c r="G2042" s="60">
        <f t="shared" si="218"/>
        <v>52.891249999999999</v>
      </c>
      <c r="H2042" s="60">
        <f t="shared" si="219"/>
        <v>124.45</v>
      </c>
      <c r="I2042" s="57">
        <v>128</v>
      </c>
    </row>
    <row r="2043" spans="1:9" x14ac:dyDescent="0.15">
      <c r="A2043" s="51" t="s">
        <v>7155</v>
      </c>
      <c r="B2043" s="33">
        <v>1</v>
      </c>
      <c r="C2043" s="20" t="s">
        <v>7152</v>
      </c>
      <c r="D2043" s="116" t="s">
        <v>5819</v>
      </c>
      <c r="F2043" s="60">
        <v>67.150000000000006</v>
      </c>
      <c r="G2043" s="60">
        <f t="shared" si="218"/>
        <v>28.53875</v>
      </c>
      <c r="H2043" s="60">
        <f t="shared" si="219"/>
        <v>67.150000000000006</v>
      </c>
      <c r="I2043" s="57">
        <v>64</v>
      </c>
    </row>
    <row r="2044" spans="1:9" x14ac:dyDescent="0.15">
      <c r="A2044" s="51" t="s">
        <v>7157</v>
      </c>
      <c r="B2044" s="33">
        <v>1</v>
      </c>
      <c r="C2044" s="20" t="s">
        <v>7158</v>
      </c>
      <c r="D2044" s="116" t="s">
        <v>5730</v>
      </c>
      <c r="F2044" s="60">
        <v>20.399999999999999</v>
      </c>
      <c r="G2044" s="60">
        <f t="shared" si="218"/>
        <v>8.67</v>
      </c>
      <c r="H2044" s="60">
        <f t="shared" si="219"/>
        <v>20.399999999999999</v>
      </c>
      <c r="I2044" s="57">
        <v>18</v>
      </c>
    </row>
    <row r="2045" spans="1:9" x14ac:dyDescent="0.15">
      <c r="A2045" s="51" t="s">
        <v>7159</v>
      </c>
      <c r="B2045" s="33">
        <v>1</v>
      </c>
      <c r="C2045" s="20" t="s">
        <v>7158</v>
      </c>
      <c r="D2045" s="116" t="s">
        <v>5819</v>
      </c>
      <c r="F2045" s="60">
        <v>58.85</v>
      </c>
      <c r="G2045" s="60">
        <f t="shared" si="218"/>
        <v>25.01125</v>
      </c>
      <c r="H2045" s="60">
        <f t="shared" si="219"/>
        <v>58.85</v>
      </c>
      <c r="I2045" s="57">
        <v>64</v>
      </c>
    </row>
    <row r="2046" spans="1:9" ht="14" x14ac:dyDescent="0.15">
      <c r="A2046" s="14" t="s">
        <v>6773</v>
      </c>
      <c r="B2046" s="15">
        <v>1</v>
      </c>
      <c r="C2046" s="16" t="s">
        <v>4861</v>
      </c>
      <c r="D2046" s="17" t="str">
        <f t="shared" ref="D2046:D2081" si="220">VLOOKUP(RIGHT(A2046,4),N:O,2,0)</f>
        <v>5lb</v>
      </c>
      <c r="E2046" s="18" t="s">
        <v>6</v>
      </c>
      <c r="F2046" s="19">
        <v>86.85</v>
      </c>
      <c r="G2046" s="19">
        <f t="shared" si="218"/>
        <v>36.911249999999995</v>
      </c>
      <c r="H2046" s="1">
        <f t="shared" ref="H2046:H2077" si="221">B2046*F2046</f>
        <v>86.85</v>
      </c>
      <c r="I2046" s="21">
        <v>84</v>
      </c>
    </row>
    <row r="2047" spans="1:9" ht="14" x14ac:dyDescent="0.15">
      <c r="A2047" s="14" t="s">
        <v>6774</v>
      </c>
      <c r="B2047" s="15">
        <v>1</v>
      </c>
      <c r="C2047" s="16" t="s">
        <v>4862</v>
      </c>
      <c r="D2047" s="17" t="str">
        <f t="shared" si="220"/>
        <v>5lb</v>
      </c>
      <c r="E2047" s="18" t="s">
        <v>6</v>
      </c>
      <c r="F2047" s="19">
        <v>86.85</v>
      </c>
      <c r="G2047" s="19">
        <f t="shared" si="218"/>
        <v>36.911249999999995</v>
      </c>
      <c r="H2047" s="1">
        <f t="shared" si="221"/>
        <v>86.85</v>
      </c>
      <c r="I2047" s="21">
        <v>84</v>
      </c>
    </row>
    <row r="2048" spans="1:9" ht="14" x14ac:dyDescent="0.15">
      <c r="A2048" s="14" t="s">
        <v>6775</v>
      </c>
      <c r="B2048" s="15">
        <v>1</v>
      </c>
      <c r="C2048" s="16" t="s">
        <v>4863</v>
      </c>
      <c r="D2048" s="17" t="str">
        <f t="shared" si="220"/>
        <v>5lb</v>
      </c>
      <c r="E2048" s="18" t="s">
        <v>6</v>
      </c>
      <c r="F2048" s="19">
        <v>86.85</v>
      </c>
      <c r="G2048" s="19">
        <f t="shared" si="218"/>
        <v>36.911249999999995</v>
      </c>
      <c r="H2048" s="1">
        <f t="shared" si="221"/>
        <v>86.85</v>
      </c>
      <c r="I2048" s="21">
        <v>84</v>
      </c>
    </row>
    <row r="2049" spans="1:9" ht="14" x14ac:dyDescent="0.15">
      <c r="A2049" s="14" t="s">
        <v>6776</v>
      </c>
      <c r="B2049" s="15">
        <v>1</v>
      </c>
      <c r="C2049" s="16" t="s">
        <v>4864</v>
      </c>
      <c r="D2049" s="17" t="str">
        <f t="shared" si="220"/>
        <v>5lb</v>
      </c>
      <c r="E2049" s="18" t="s">
        <v>6</v>
      </c>
      <c r="F2049" s="19">
        <v>113.15</v>
      </c>
      <c r="G2049" s="19">
        <f t="shared" si="218"/>
        <v>48.088750000000005</v>
      </c>
      <c r="H2049" s="1">
        <f t="shared" si="221"/>
        <v>113.15</v>
      </c>
      <c r="I2049" s="21">
        <v>84</v>
      </c>
    </row>
    <row r="2050" spans="1:9" ht="14" x14ac:dyDescent="0.15">
      <c r="A2050" s="14" t="s">
        <v>729</v>
      </c>
      <c r="B2050" s="15">
        <v>1</v>
      </c>
      <c r="C2050" s="16" t="s">
        <v>7035</v>
      </c>
      <c r="D2050" s="17" t="str">
        <f t="shared" si="220"/>
        <v>10X10</v>
      </c>
      <c r="E2050" s="18" t="s">
        <v>5699</v>
      </c>
      <c r="F2050" s="19">
        <v>40.6</v>
      </c>
      <c r="G2050" s="19">
        <f t="shared" si="218"/>
        <v>17.254999999999999</v>
      </c>
      <c r="H2050" s="1">
        <f t="shared" si="221"/>
        <v>40.6</v>
      </c>
      <c r="I2050" s="21">
        <v>18</v>
      </c>
    </row>
    <row r="2051" spans="1:9" ht="14" x14ac:dyDescent="0.15">
      <c r="A2051" s="14" t="s">
        <v>730</v>
      </c>
      <c r="B2051" s="15">
        <v>1</v>
      </c>
      <c r="C2051" s="16" t="s">
        <v>3613</v>
      </c>
      <c r="D2051" s="17" t="str">
        <f t="shared" si="220"/>
        <v>FULL</v>
      </c>
      <c r="E2051" s="18" t="s">
        <v>5699</v>
      </c>
      <c r="F2051" s="19">
        <v>198.35</v>
      </c>
      <c r="G2051" s="19">
        <f t="shared" si="218"/>
        <v>84.298749999999998</v>
      </c>
      <c r="H2051" s="1">
        <f t="shared" si="221"/>
        <v>198.35</v>
      </c>
      <c r="I2051" s="26">
        <v>128</v>
      </c>
    </row>
    <row r="2052" spans="1:9" ht="14" x14ac:dyDescent="0.15">
      <c r="A2052" s="14" t="s">
        <v>731</v>
      </c>
      <c r="B2052" s="15">
        <v>1</v>
      </c>
      <c r="C2052" s="16" t="s">
        <v>3613</v>
      </c>
      <c r="D2052" s="17" t="str">
        <f t="shared" si="220"/>
        <v>17x20</v>
      </c>
      <c r="E2052" s="18" t="s">
        <v>5699</v>
      </c>
      <c r="F2052" s="19">
        <v>120.45</v>
      </c>
      <c r="G2052" s="19">
        <f t="shared" si="218"/>
        <v>51.191249999999997</v>
      </c>
      <c r="H2052" s="1">
        <f t="shared" si="221"/>
        <v>120.45</v>
      </c>
      <c r="I2052" s="21">
        <v>64</v>
      </c>
    </row>
    <row r="2053" spans="1:9" ht="14" x14ac:dyDescent="0.15">
      <c r="A2053" s="14" t="s">
        <v>732</v>
      </c>
      <c r="B2053" s="15">
        <v>1</v>
      </c>
      <c r="C2053" s="16" t="s">
        <v>7036</v>
      </c>
      <c r="D2053" s="17" t="str">
        <f t="shared" si="220"/>
        <v>10X10</v>
      </c>
      <c r="E2053" s="18" t="s">
        <v>5699</v>
      </c>
      <c r="F2053" s="19">
        <v>45.05</v>
      </c>
      <c r="G2053" s="19">
        <f t="shared" si="218"/>
        <v>19.146249999999998</v>
      </c>
      <c r="H2053" s="1">
        <f t="shared" si="221"/>
        <v>45.05</v>
      </c>
      <c r="I2053" s="21">
        <v>18</v>
      </c>
    </row>
    <row r="2054" spans="1:9" ht="14" x14ac:dyDescent="0.15">
      <c r="A2054" s="14" t="s">
        <v>733</v>
      </c>
      <c r="B2054" s="15">
        <v>1</v>
      </c>
      <c r="C2054" s="16" t="s">
        <v>3614</v>
      </c>
      <c r="D2054" s="17" t="str">
        <f t="shared" si="220"/>
        <v>FULL</v>
      </c>
      <c r="E2054" s="18" t="s">
        <v>5699</v>
      </c>
      <c r="F2054" s="19">
        <v>220.35</v>
      </c>
      <c r="G2054" s="19">
        <f t="shared" si="218"/>
        <v>93.648749999999993</v>
      </c>
      <c r="H2054" s="1">
        <f t="shared" si="221"/>
        <v>220.35</v>
      </c>
      <c r="I2054" s="26">
        <v>128</v>
      </c>
    </row>
    <row r="2055" spans="1:9" ht="14" x14ac:dyDescent="0.15">
      <c r="A2055" s="14" t="s">
        <v>734</v>
      </c>
      <c r="B2055" s="15">
        <v>1</v>
      </c>
      <c r="C2055" s="16" t="s">
        <v>3614</v>
      </c>
      <c r="D2055" s="17" t="str">
        <f t="shared" si="220"/>
        <v>17x20</v>
      </c>
      <c r="E2055" s="18" t="s">
        <v>5699</v>
      </c>
      <c r="F2055" s="19">
        <v>133.80000000000001</v>
      </c>
      <c r="G2055" s="19">
        <f t="shared" si="218"/>
        <v>56.865000000000002</v>
      </c>
      <c r="H2055" s="1">
        <f t="shared" si="221"/>
        <v>133.80000000000001</v>
      </c>
      <c r="I2055" s="21">
        <v>64</v>
      </c>
    </row>
    <row r="2056" spans="1:9" ht="14" x14ac:dyDescent="0.15">
      <c r="A2056" s="14" t="s">
        <v>735</v>
      </c>
      <c r="B2056" s="15">
        <v>1</v>
      </c>
      <c r="C2056" s="16" t="s">
        <v>7037</v>
      </c>
      <c r="D2056" s="17" t="str">
        <f t="shared" si="220"/>
        <v>10X10</v>
      </c>
      <c r="E2056" s="18" t="s">
        <v>5699</v>
      </c>
      <c r="F2056" s="19">
        <v>50.5</v>
      </c>
      <c r="G2056" s="19">
        <f t="shared" si="218"/>
        <v>21.462499999999999</v>
      </c>
      <c r="H2056" s="1">
        <f t="shared" si="221"/>
        <v>50.5</v>
      </c>
      <c r="I2056" s="21">
        <v>12</v>
      </c>
    </row>
    <row r="2057" spans="1:9" ht="14" x14ac:dyDescent="0.15">
      <c r="A2057" s="14" t="s">
        <v>736</v>
      </c>
      <c r="B2057" s="15">
        <v>1</v>
      </c>
      <c r="C2057" s="16" t="s">
        <v>3615</v>
      </c>
      <c r="D2057" s="17" t="str">
        <f t="shared" si="220"/>
        <v>17x20</v>
      </c>
      <c r="E2057" s="18" t="s">
        <v>5699</v>
      </c>
      <c r="F2057" s="19">
        <v>145.80000000000001</v>
      </c>
      <c r="G2057" s="19">
        <f t="shared" si="218"/>
        <v>61.965000000000003</v>
      </c>
      <c r="H2057" s="1">
        <f t="shared" si="221"/>
        <v>145.80000000000001</v>
      </c>
      <c r="I2057" s="21">
        <v>44</v>
      </c>
    </row>
    <row r="2058" spans="1:9" ht="14" x14ac:dyDescent="0.15">
      <c r="A2058" s="14" t="s">
        <v>737</v>
      </c>
      <c r="B2058" s="15">
        <v>1</v>
      </c>
      <c r="C2058" s="16" t="s">
        <v>7038</v>
      </c>
      <c r="D2058" s="17" t="str">
        <f t="shared" si="220"/>
        <v>10X10</v>
      </c>
      <c r="E2058" s="18" t="s">
        <v>5699</v>
      </c>
      <c r="F2058" s="19">
        <v>53.35</v>
      </c>
      <c r="G2058" s="19">
        <f t="shared" si="218"/>
        <v>22.673749999999998</v>
      </c>
      <c r="H2058" s="1">
        <f t="shared" si="221"/>
        <v>53.35</v>
      </c>
      <c r="I2058" s="21">
        <v>12</v>
      </c>
    </row>
    <row r="2059" spans="1:9" ht="14" x14ac:dyDescent="0.15">
      <c r="A2059" s="14" t="s">
        <v>738</v>
      </c>
      <c r="B2059" s="15">
        <v>1</v>
      </c>
      <c r="C2059" s="16" t="s">
        <v>3616</v>
      </c>
      <c r="D2059" s="17" t="str">
        <f t="shared" si="220"/>
        <v>17x20</v>
      </c>
      <c r="E2059" s="18" t="s">
        <v>5699</v>
      </c>
      <c r="F2059" s="19">
        <v>154.1</v>
      </c>
      <c r="G2059" s="19">
        <f t="shared" si="218"/>
        <v>65.492499999999993</v>
      </c>
      <c r="H2059" s="1">
        <f t="shared" si="221"/>
        <v>154.1</v>
      </c>
      <c r="I2059" s="21">
        <v>44</v>
      </c>
    </row>
    <row r="2060" spans="1:9" ht="14" x14ac:dyDescent="0.15">
      <c r="A2060" s="14" t="s">
        <v>2750</v>
      </c>
      <c r="B2060" s="15">
        <v>1</v>
      </c>
      <c r="C2060" s="16" t="s">
        <v>5108</v>
      </c>
      <c r="D2060" s="17" t="str">
        <f t="shared" si="220"/>
        <v>5oz</v>
      </c>
      <c r="E2060" s="18" t="s">
        <v>5</v>
      </c>
      <c r="F2060" s="43">
        <v>8.6999999999999993</v>
      </c>
      <c r="G2060" s="19">
        <f t="shared" ref="G2060:G2091" si="222">F2060*0.425</f>
        <v>3.6974999999999998</v>
      </c>
      <c r="H2060" s="1">
        <f t="shared" si="221"/>
        <v>8.6999999999999993</v>
      </c>
      <c r="I2060" s="21">
        <v>6</v>
      </c>
    </row>
    <row r="2061" spans="1:9" ht="14" x14ac:dyDescent="0.15">
      <c r="A2061" s="14" t="s">
        <v>2754</v>
      </c>
      <c r="B2061" s="15">
        <v>1</v>
      </c>
      <c r="C2061" s="16" t="s">
        <v>5112</v>
      </c>
      <c r="D2061" s="17" t="str">
        <f t="shared" si="220"/>
        <v>1lb</v>
      </c>
      <c r="E2061" s="18" t="s">
        <v>5</v>
      </c>
      <c r="F2061" s="19">
        <v>21.5</v>
      </c>
      <c r="G2061" s="19">
        <f t="shared" si="222"/>
        <v>9.1374999999999993</v>
      </c>
      <c r="H2061" s="1">
        <f t="shared" si="221"/>
        <v>21.5</v>
      </c>
      <c r="I2061" s="21">
        <v>18</v>
      </c>
    </row>
    <row r="2062" spans="1:9" ht="14" x14ac:dyDescent="0.15">
      <c r="A2062" s="14" t="s">
        <v>2758</v>
      </c>
      <c r="B2062" s="15">
        <v>1</v>
      </c>
      <c r="C2062" s="16" t="s">
        <v>5116</v>
      </c>
      <c r="D2062" s="17" t="str">
        <f t="shared" si="220"/>
        <v>5lb</v>
      </c>
      <c r="E2062" s="18" t="s">
        <v>5</v>
      </c>
      <c r="F2062" s="19">
        <v>78.5</v>
      </c>
      <c r="G2062" s="19">
        <f t="shared" si="222"/>
        <v>33.362499999999997</v>
      </c>
      <c r="H2062" s="1">
        <f t="shared" si="221"/>
        <v>78.5</v>
      </c>
      <c r="I2062" s="21">
        <v>84</v>
      </c>
    </row>
    <row r="2063" spans="1:9" ht="14" x14ac:dyDescent="0.15">
      <c r="A2063" s="14" t="s">
        <v>2751</v>
      </c>
      <c r="B2063" s="15">
        <v>1</v>
      </c>
      <c r="C2063" s="16" t="s">
        <v>5109</v>
      </c>
      <c r="D2063" s="17" t="str">
        <f t="shared" si="220"/>
        <v>5oz</v>
      </c>
      <c r="E2063" s="18" t="s">
        <v>5</v>
      </c>
      <c r="F2063" s="43">
        <v>8.6999999999999993</v>
      </c>
      <c r="G2063" s="19">
        <f t="shared" si="222"/>
        <v>3.6974999999999998</v>
      </c>
      <c r="H2063" s="1">
        <f t="shared" si="221"/>
        <v>8.6999999999999993</v>
      </c>
      <c r="I2063" s="21">
        <v>6</v>
      </c>
    </row>
    <row r="2064" spans="1:9" ht="14" x14ac:dyDescent="0.15">
      <c r="A2064" s="14" t="s">
        <v>2755</v>
      </c>
      <c r="B2064" s="15">
        <v>1</v>
      </c>
      <c r="C2064" s="16" t="s">
        <v>5113</v>
      </c>
      <c r="D2064" s="17" t="str">
        <f t="shared" si="220"/>
        <v>1lb</v>
      </c>
      <c r="E2064" s="18" t="s">
        <v>5</v>
      </c>
      <c r="F2064" s="19">
        <v>21.5</v>
      </c>
      <c r="G2064" s="19">
        <f t="shared" si="222"/>
        <v>9.1374999999999993</v>
      </c>
      <c r="H2064" s="1">
        <f t="shared" si="221"/>
        <v>21.5</v>
      </c>
      <c r="I2064" s="21">
        <v>18</v>
      </c>
    </row>
    <row r="2065" spans="1:9" ht="14" x14ac:dyDescent="0.15">
      <c r="A2065" s="14" t="s">
        <v>2759</v>
      </c>
      <c r="B2065" s="15">
        <v>1</v>
      </c>
      <c r="C2065" s="16" t="s">
        <v>5117</v>
      </c>
      <c r="D2065" s="17" t="str">
        <f t="shared" si="220"/>
        <v>5lb</v>
      </c>
      <c r="E2065" s="18" t="s">
        <v>5</v>
      </c>
      <c r="F2065" s="19">
        <v>78.5</v>
      </c>
      <c r="G2065" s="19">
        <f t="shared" si="222"/>
        <v>33.362499999999997</v>
      </c>
      <c r="H2065" s="1">
        <f t="shared" si="221"/>
        <v>78.5</v>
      </c>
      <c r="I2065" s="21">
        <v>84</v>
      </c>
    </row>
    <row r="2066" spans="1:9" ht="14" customHeight="1" x14ac:dyDescent="0.15">
      <c r="A2066" s="14" t="s">
        <v>2752</v>
      </c>
      <c r="B2066" s="15">
        <v>1</v>
      </c>
      <c r="C2066" s="16" t="s">
        <v>5110</v>
      </c>
      <c r="D2066" s="17" t="str">
        <f t="shared" si="220"/>
        <v>5oz</v>
      </c>
      <c r="E2066" s="18" t="s">
        <v>5</v>
      </c>
      <c r="F2066" s="43">
        <v>8.6999999999999993</v>
      </c>
      <c r="G2066" s="19">
        <f t="shared" si="222"/>
        <v>3.6974999999999998</v>
      </c>
      <c r="H2066" s="1">
        <f t="shared" si="221"/>
        <v>8.6999999999999993</v>
      </c>
      <c r="I2066" s="21">
        <v>6</v>
      </c>
    </row>
    <row r="2067" spans="1:9" ht="14" x14ac:dyDescent="0.15">
      <c r="A2067" s="14" t="s">
        <v>2756</v>
      </c>
      <c r="B2067" s="15">
        <v>1</v>
      </c>
      <c r="C2067" s="16" t="s">
        <v>5114</v>
      </c>
      <c r="D2067" s="17" t="str">
        <f t="shared" si="220"/>
        <v>1lb</v>
      </c>
      <c r="E2067" s="18" t="s">
        <v>5</v>
      </c>
      <c r="F2067" s="19">
        <v>21.5</v>
      </c>
      <c r="G2067" s="19">
        <f t="shared" si="222"/>
        <v>9.1374999999999993</v>
      </c>
      <c r="H2067" s="1">
        <f t="shared" si="221"/>
        <v>21.5</v>
      </c>
      <c r="I2067" s="21">
        <v>18</v>
      </c>
    </row>
    <row r="2068" spans="1:9" ht="14" x14ac:dyDescent="0.15">
      <c r="A2068" s="14" t="s">
        <v>2760</v>
      </c>
      <c r="B2068" s="15">
        <v>1</v>
      </c>
      <c r="C2068" s="16" t="s">
        <v>5118</v>
      </c>
      <c r="D2068" s="17" t="str">
        <f t="shared" si="220"/>
        <v>5lb</v>
      </c>
      <c r="E2068" s="18" t="s">
        <v>5</v>
      </c>
      <c r="F2068" s="19">
        <v>78.5</v>
      </c>
      <c r="G2068" s="19">
        <f t="shared" si="222"/>
        <v>33.362499999999997</v>
      </c>
      <c r="H2068" s="1">
        <f t="shared" si="221"/>
        <v>78.5</v>
      </c>
      <c r="I2068" s="21">
        <v>84</v>
      </c>
    </row>
    <row r="2069" spans="1:9" ht="14" x14ac:dyDescent="0.15">
      <c r="A2069" s="14" t="s">
        <v>2753</v>
      </c>
      <c r="B2069" s="15">
        <v>1</v>
      </c>
      <c r="C2069" s="16" t="s">
        <v>5111</v>
      </c>
      <c r="D2069" s="17" t="str">
        <f t="shared" si="220"/>
        <v>5oz</v>
      </c>
      <c r="E2069" s="18" t="s">
        <v>5</v>
      </c>
      <c r="F2069" s="43">
        <v>10.35</v>
      </c>
      <c r="G2069" s="19">
        <f t="shared" si="222"/>
        <v>4.3987499999999997</v>
      </c>
      <c r="H2069" s="1">
        <f t="shared" si="221"/>
        <v>10.35</v>
      </c>
      <c r="I2069" s="21">
        <v>6</v>
      </c>
    </row>
    <row r="2070" spans="1:9" ht="14" x14ac:dyDescent="0.15">
      <c r="A2070" s="14" t="s">
        <v>2757</v>
      </c>
      <c r="B2070" s="15">
        <v>1</v>
      </c>
      <c r="C2070" s="16" t="s">
        <v>5115</v>
      </c>
      <c r="D2070" s="17" t="str">
        <f t="shared" si="220"/>
        <v>1lb</v>
      </c>
      <c r="E2070" s="18" t="s">
        <v>5</v>
      </c>
      <c r="F2070" s="19">
        <v>26.8</v>
      </c>
      <c r="G2070" s="19">
        <f t="shared" si="222"/>
        <v>11.39</v>
      </c>
      <c r="H2070" s="1">
        <f t="shared" si="221"/>
        <v>26.8</v>
      </c>
      <c r="I2070" s="21">
        <v>18</v>
      </c>
    </row>
    <row r="2071" spans="1:9" ht="14" x14ac:dyDescent="0.15">
      <c r="A2071" s="14" t="s">
        <v>2761</v>
      </c>
      <c r="B2071" s="15">
        <v>1</v>
      </c>
      <c r="C2071" s="16" t="s">
        <v>5119</v>
      </c>
      <c r="D2071" s="17" t="str">
        <f t="shared" si="220"/>
        <v>5lb</v>
      </c>
      <c r="E2071" s="18" t="s">
        <v>5</v>
      </c>
      <c r="F2071" s="19">
        <v>104.8</v>
      </c>
      <c r="G2071" s="19">
        <f t="shared" si="222"/>
        <v>44.54</v>
      </c>
      <c r="H2071" s="1">
        <f t="shared" si="221"/>
        <v>104.8</v>
      </c>
      <c r="I2071" s="21">
        <v>84</v>
      </c>
    </row>
    <row r="2072" spans="1:9" ht="14" x14ac:dyDescent="0.15">
      <c r="A2072" s="14" t="s">
        <v>739</v>
      </c>
      <c r="B2072" s="15">
        <v>1</v>
      </c>
      <c r="C2072" s="16" t="s">
        <v>7039</v>
      </c>
      <c r="D2072" s="17" t="str">
        <f t="shared" si="220"/>
        <v>10X10</v>
      </c>
      <c r="E2072" s="18" t="s">
        <v>5</v>
      </c>
      <c r="F2072" s="19">
        <v>17.05</v>
      </c>
      <c r="G2072" s="19">
        <f t="shared" si="222"/>
        <v>7.2462499999999999</v>
      </c>
      <c r="H2072" s="1">
        <f t="shared" si="221"/>
        <v>17.05</v>
      </c>
      <c r="I2072" s="21">
        <v>18</v>
      </c>
    </row>
    <row r="2073" spans="1:9" ht="14" x14ac:dyDescent="0.15">
      <c r="A2073" s="14" t="s">
        <v>740</v>
      </c>
      <c r="B2073" s="15">
        <v>1</v>
      </c>
      <c r="C2073" s="16" t="s">
        <v>3617</v>
      </c>
      <c r="D2073" s="17" t="str">
        <f t="shared" si="220"/>
        <v>FULL</v>
      </c>
      <c r="E2073" s="18" t="s">
        <v>5</v>
      </c>
      <c r="F2073" s="19">
        <v>98.5</v>
      </c>
      <c r="G2073" s="19">
        <f t="shared" si="222"/>
        <v>41.862499999999997</v>
      </c>
      <c r="H2073" s="1">
        <f t="shared" si="221"/>
        <v>98.5</v>
      </c>
      <c r="I2073" s="26">
        <v>128</v>
      </c>
    </row>
    <row r="2074" spans="1:9" ht="14" x14ac:dyDescent="0.15">
      <c r="A2074" s="14" t="s">
        <v>741</v>
      </c>
      <c r="B2074" s="15">
        <v>1</v>
      </c>
      <c r="C2074" s="16" t="s">
        <v>3617</v>
      </c>
      <c r="D2074" s="17" t="str">
        <f t="shared" si="220"/>
        <v>17x20</v>
      </c>
      <c r="E2074" s="18" t="s">
        <v>5</v>
      </c>
      <c r="F2074" s="19">
        <v>50.65</v>
      </c>
      <c r="G2074" s="19">
        <f t="shared" si="222"/>
        <v>21.526249999999997</v>
      </c>
      <c r="H2074" s="1">
        <f t="shared" si="221"/>
        <v>50.65</v>
      </c>
      <c r="I2074" s="21">
        <v>64</v>
      </c>
    </row>
    <row r="2075" spans="1:9" ht="14" x14ac:dyDescent="0.15">
      <c r="A2075" s="14" t="s">
        <v>742</v>
      </c>
      <c r="B2075" s="15">
        <v>1</v>
      </c>
      <c r="C2075" s="16" t="s">
        <v>7040</v>
      </c>
      <c r="D2075" s="17" t="str">
        <f t="shared" si="220"/>
        <v>10X10</v>
      </c>
      <c r="E2075" s="18" t="s">
        <v>5</v>
      </c>
      <c r="F2075" s="19">
        <v>21.55</v>
      </c>
      <c r="G2075" s="19">
        <f t="shared" si="222"/>
        <v>9.1587499999999995</v>
      </c>
      <c r="H2075" s="1">
        <f t="shared" si="221"/>
        <v>21.55</v>
      </c>
      <c r="I2075" s="21">
        <v>18</v>
      </c>
    </row>
    <row r="2076" spans="1:9" ht="14" x14ac:dyDescent="0.15">
      <c r="A2076" s="14" t="s">
        <v>743</v>
      </c>
      <c r="B2076" s="15">
        <v>1</v>
      </c>
      <c r="C2076" s="16" t="s">
        <v>3618</v>
      </c>
      <c r="D2076" s="17" t="str">
        <f t="shared" si="220"/>
        <v>FULL</v>
      </c>
      <c r="E2076" s="18" t="s">
        <v>5</v>
      </c>
      <c r="F2076" s="19">
        <v>124.45</v>
      </c>
      <c r="G2076" s="19">
        <f t="shared" si="222"/>
        <v>52.891249999999999</v>
      </c>
      <c r="H2076" s="1">
        <f t="shared" si="221"/>
        <v>124.45</v>
      </c>
      <c r="I2076" s="26">
        <v>128</v>
      </c>
    </row>
    <row r="2077" spans="1:9" ht="14" x14ac:dyDescent="0.15">
      <c r="A2077" s="14" t="s">
        <v>744</v>
      </c>
      <c r="B2077" s="15">
        <v>1</v>
      </c>
      <c r="C2077" s="16" t="s">
        <v>3619</v>
      </c>
      <c r="D2077" s="17" t="str">
        <f t="shared" si="220"/>
        <v>17x20</v>
      </c>
      <c r="E2077" s="18" t="s">
        <v>5</v>
      </c>
      <c r="F2077" s="19">
        <v>64</v>
      </c>
      <c r="G2077" s="19">
        <f t="shared" si="222"/>
        <v>27.2</v>
      </c>
      <c r="H2077" s="1">
        <f t="shared" si="221"/>
        <v>64</v>
      </c>
      <c r="I2077" s="21">
        <v>64</v>
      </c>
    </row>
    <row r="2078" spans="1:9" ht="14" x14ac:dyDescent="0.15">
      <c r="A2078" s="14" t="s">
        <v>745</v>
      </c>
      <c r="B2078" s="15">
        <v>1</v>
      </c>
      <c r="C2078" s="16" t="s">
        <v>7041</v>
      </c>
      <c r="D2078" s="17" t="str">
        <f t="shared" si="220"/>
        <v>10X10</v>
      </c>
      <c r="E2078" s="18" t="s">
        <v>5</v>
      </c>
      <c r="F2078" s="19">
        <v>20.399999999999999</v>
      </c>
      <c r="G2078" s="19">
        <f t="shared" si="222"/>
        <v>8.67</v>
      </c>
      <c r="H2078" s="1">
        <f t="shared" ref="H2078:H2105" si="223">B2078*F2078</f>
        <v>20.399999999999999</v>
      </c>
      <c r="I2078" s="21">
        <v>12</v>
      </c>
    </row>
    <row r="2079" spans="1:9" ht="14" x14ac:dyDescent="0.15">
      <c r="A2079" s="14" t="s">
        <v>746</v>
      </c>
      <c r="B2079" s="15">
        <v>1</v>
      </c>
      <c r="C2079" s="16" t="s">
        <v>3620</v>
      </c>
      <c r="D2079" s="17" t="str">
        <f t="shared" si="220"/>
        <v>17x20</v>
      </c>
      <c r="E2079" s="18" t="s">
        <v>5</v>
      </c>
      <c r="F2079" s="19">
        <v>58.85</v>
      </c>
      <c r="G2079" s="19">
        <f t="shared" si="222"/>
        <v>25.01125</v>
      </c>
      <c r="H2079" s="1">
        <f t="shared" si="223"/>
        <v>58.85</v>
      </c>
      <c r="I2079" s="21">
        <v>44</v>
      </c>
    </row>
    <row r="2080" spans="1:9" ht="14" x14ac:dyDescent="0.15">
      <c r="A2080" s="14" t="s">
        <v>747</v>
      </c>
      <c r="B2080" s="15">
        <v>1</v>
      </c>
      <c r="C2080" s="16" t="s">
        <v>7042</v>
      </c>
      <c r="D2080" s="17" t="str">
        <f t="shared" si="220"/>
        <v>10X10</v>
      </c>
      <c r="E2080" s="18" t="s">
        <v>5</v>
      </c>
      <c r="F2080" s="19">
        <v>23.2</v>
      </c>
      <c r="G2080" s="19">
        <f t="shared" si="222"/>
        <v>9.86</v>
      </c>
      <c r="H2080" s="1">
        <f t="shared" si="223"/>
        <v>23.2</v>
      </c>
      <c r="I2080" s="21">
        <v>12</v>
      </c>
    </row>
    <row r="2081" spans="1:9" ht="14" x14ac:dyDescent="0.15">
      <c r="A2081" s="14" t="s">
        <v>748</v>
      </c>
      <c r="B2081" s="15">
        <v>1</v>
      </c>
      <c r="C2081" s="16" t="s">
        <v>3621</v>
      </c>
      <c r="D2081" s="17" t="str">
        <f t="shared" si="220"/>
        <v>17x20</v>
      </c>
      <c r="E2081" s="18" t="s">
        <v>5</v>
      </c>
      <c r="F2081" s="19">
        <v>67.150000000000006</v>
      </c>
      <c r="G2081" s="19">
        <f t="shared" si="222"/>
        <v>28.53875</v>
      </c>
      <c r="H2081" s="1">
        <f t="shared" si="223"/>
        <v>67.150000000000006</v>
      </c>
      <c r="I2081" s="21">
        <v>44</v>
      </c>
    </row>
    <row r="2082" spans="1:9" x14ac:dyDescent="0.15">
      <c r="A2082" s="14" t="s">
        <v>6173</v>
      </c>
      <c r="B2082" s="15">
        <v>1</v>
      </c>
      <c r="C2082" s="16" t="s">
        <v>7043</v>
      </c>
      <c r="D2082" s="118" t="s">
        <v>15</v>
      </c>
      <c r="E2082" s="18"/>
      <c r="F2082" s="19">
        <v>19.5</v>
      </c>
      <c r="G2082" s="19">
        <f t="shared" si="222"/>
        <v>8.2874999999999996</v>
      </c>
      <c r="H2082" s="1">
        <f t="shared" si="223"/>
        <v>19.5</v>
      </c>
      <c r="I2082" s="21">
        <v>18</v>
      </c>
    </row>
    <row r="2083" spans="1:9" ht="14" x14ac:dyDescent="0.15">
      <c r="A2083" s="14" t="s">
        <v>6171</v>
      </c>
      <c r="B2083" s="15">
        <v>1</v>
      </c>
      <c r="C2083" s="16" t="s">
        <v>6172</v>
      </c>
      <c r="D2083" s="17" t="s">
        <v>6033</v>
      </c>
      <c r="E2083" s="18" t="s">
        <v>6</v>
      </c>
      <c r="F2083" s="19">
        <v>57.9</v>
      </c>
      <c r="G2083" s="19">
        <f t="shared" si="222"/>
        <v>24.607499999999998</v>
      </c>
      <c r="H2083" s="1">
        <f t="shared" si="223"/>
        <v>57.9</v>
      </c>
      <c r="I2083" s="21">
        <v>64</v>
      </c>
    </row>
    <row r="2084" spans="1:9" x14ac:dyDescent="0.15">
      <c r="A2084" s="14" t="s">
        <v>6831</v>
      </c>
      <c r="B2084" s="15">
        <v>1</v>
      </c>
      <c r="C2084" s="16" t="s">
        <v>7044</v>
      </c>
      <c r="D2084" s="17" t="str">
        <f>VLOOKUP(RIGHT(A2084,4),N:O,2,0)</f>
        <v>10X10</v>
      </c>
      <c r="E2084" s="18"/>
      <c r="F2084" s="19">
        <v>26.55</v>
      </c>
      <c r="G2084" s="19">
        <f t="shared" si="222"/>
        <v>11.28375</v>
      </c>
      <c r="H2084" s="1">
        <f t="shared" si="223"/>
        <v>26.55</v>
      </c>
      <c r="I2084" s="21">
        <v>12</v>
      </c>
    </row>
    <row r="2085" spans="1:9" ht="14" x14ac:dyDescent="0.15">
      <c r="A2085" s="14" t="s">
        <v>6032</v>
      </c>
      <c r="B2085" s="15">
        <v>1</v>
      </c>
      <c r="C2085" s="16" t="s">
        <v>6174</v>
      </c>
      <c r="D2085" s="17" t="s">
        <v>6033</v>
      </c>
      <c r="E2085" s="18" t="s">
        <v>6</v>
      </c>
      <c r="F2085" s="19">
        <v>67.900000000000006</v>
      </c>
      <c r="G2085" s="19">
        <f t="shared" si="222"/>
        <v>28.857500000000002</v>
      </c>
      <c r="H2085" s="1">
        <f t="shared" si="223"/>
        <v>67.900000000000006</v>
      </c>
      <c r="I2085" s="21">
        <v>64</v>
      </c>
    </row>
    <row r="2086" spans="1:9" ht="14" x14ac:dyDescent="0.15">
      <c r="A2086" s="14" t="s">
        <v>2762</v>
      </c>
      <c r="B2086" s="15">
        <v>1</v>
      </c>
      <c r="C2086" s="16" t="s">
        <v>5120</v>
      </c>
      <c r="D2086" s="17" t="str">
        <f t="shared" ref="D2086:D2105" si="224">VLOOKUP(RIGHT(A2086,4),N:O,2,0)</f>
        <v>5oz</v>
      </c>
      <c r="E2086" s="18" t="s">
        <v>5699</v>
      </c>
      <c r="F2086" s="19">
        <v>13.9</v>
      </c>
      <c r="G2086" s="19">
        <f t="shared" si="222"/>
        <v>5.9074999999999998</v>
      </c>
      <c r="H2086" s="1">
        <f t="shared" si="223"/>
        <v>13.9</v>
      </c>
      <c r="I2086" s="21">
        <v>6</v>
      </c>
    </row>
    <row r="2087" spans="1:9" ht="14" x14ac:dyDescent="0.15">
      <c r="A2087" s="14" t="s">
        <v>2766</v>
      </c>
      <c r="B2087" s="15">
        <v>1</v>
      </c>
      <c r="C2087" s="16" t="s">
        <v>5124</v>
      </c>
      <c r="D2087" s="17" t="str">
        <f t="shared" si="224"/>
        <v>1lb</v>
      </c>
      <c r="E2087" s="18" t="s">
        <v>5699</v>
      </c>
      <c r="F2087" s="19">
        <v>38.25</v>
      </c>
      <c r="G2087" s="19">
        <f t="shared" si="222"/>
        <v>16.256249999999998</v>
      </c>
      <c r="H2087" s="1">
        <f t="shared" si="223"/>
        <v>38.25</v>
      </c>
      <c r="I2087" s="21">
        <v>18</v>
      </c>
    </row>
    <row r="2088" spans="1:9" ht="14" x14ac:dyDescent="0.15">
      <c r="A2088" s="14" t="s">
        <v>2770</v>
      </c>
      <c r="B2088" s="15">
        <v>1</v>
      </c>
      <c r="C2088" s="16" t="s">
        <v>5128</v>
      </c>
      <c r="D2088" s="17" t="str">
        <f t="shared" si="224"/>
        <v>5lb</v>
      </c>
      <c r="E2088" s="18" t="s">
        <v>5699</v>
      </c>
      <c r="F2088" s="19">
        <v>162.1</v>
      </c>
      <c r="G2088" s="19">
        <f t="shared" si="222"/>
        <v>68.892499999999998</v>
      </c>
      <c r="H2088" s="1">
        <f t="shared" si="223"/>
        <v>162.1</v>
      </c>
      <c r="I2088" s="21">
        <v>84</v>
      </c>
    </row>
    <row r="2089" spans="1:9" ht="14" x14ac:dyDescent="0.15">
      <c r="A2089" s="14" t="s">
        <v>2763</v>
      </c>
      <c r="B2089" s="15">
        <v>1</v>
      </c>
      <c r="C2089" s="16" t="s">
        <v>5121</v>
      </c>
      <c r="D2089" s="17" t="str">
        <f t="shared" si="224"/>
        <v>5oz</v>
      </c>
      <c r="E2089" s="18" t="s">
        <v>5699</v>
      </c>
      <c r="F2089" s="19">
        <v>13.9</v>
      </c>
      <c r="G2089" s="19">
        <f t="shared" si="222"/>
        <v>5.9074999999999998</v>
      </c>
      <c r="H2089" s="1">
        <f t="shared" si="223"/>
        <v>13.9</v>
      </c>
      <c r="I2089" s="21">
        <v>6</v>
      </c>
    </row>
    <row r="2090" spans="1:9" ht="14" x14ac:dyDescent="0.15">
      <c r="A2090" s="14" t="s">
        <v>2767</v>
      </c>
      <c r="B2090" s="15">
        <v>1</v>
      </c>
      <c r="C2090" s="16" t="s">
        <v>5125</v>
      </c>
      <c r="D2090" s="17" t="str">
        <f t="shared" si="224"/>
        <v>1lb</v>
      </c>
      <c r="E2090" s="18" t="s">
        <v>5699</v>
      </c>
      <c r="F2090" s="19">
        <v>38.25</v>
      </c>
      <c r="G2090" s="19">
        <f t="shared" si="222"/>
        <v>16.256249999999998</v>
      </c>
      <c r="H2090" s="1">
        <f t="shared" si="223"/>
        <v>38.25</v>
      </c>
      <c r="I2090" s="21">
        <v>18</v>
      </c>
    </row>
    <row r="2091" spans="1:9" ht="14" x14ac:dyDescent="0.15">
      <c r="A2091" s="14" t="s">
        <v>2771</v>
      </c>
      <c r="B2091" s="15">
        <v>1</v>
      </c>
      <c r="C2091" s="16" t="s">
        <v>5129</v>
      </c>
      <c r="D2091" s="17" t="str">
        <f t="shared" si="224"/>
        <v>5lb</v>
      </c>
      <c r="E2091" s="18" t="s">
        <v>5699</v>
      </c>
      <c r="F2091" s="19">
        <v>162.1</v>
      </c>
      <c r="G2091" s="19">
        <f t="shared" si="222"/>
        <v>68.892499999999998</v>
      </c>
      <c r="H2091" s="1">
        <f t="shared" si="223"/>
        <v>162.1</v>
      </c>
      <c r="I2091" s="21">
        <v>84</v>
      </c>
    </row>
    <row r="2092" spans="1:9" ht="14" x14ac:dyDescent="0.15">
      <c r="A2092" s="14" t="s">
        <v>2764</v>
      </c>
      <c r="B2092" s="15">
        <v>1</v>
      </c>
      <c r="C2092" s="16" t="s">
        <v>5122</v>
      </c>
      <c r="D2092" s="17" t="str">
        <f t="shared" si="224"/>
        <v>5oz</v>
      </c>
      <c r="E2092" s="18" t="s">
        <v>5699</v>
      </c>
      <c r="F2092" s="19">
        <v>13.9</v>
      </c>
      <c r="G2092" s="19">
        <f t="shared" ref="G2092:G2105" si="225">F2092*0.425</f>
        <v>5.9074999999999998</v>
      </c>
      <c r="H2092" s="1">
        <f t="shared" si="223"/>
        <v>13.9</v>
      </c>
      <c r="I2092" s="21">
        <v>6</v>
      </c>
    </row>
    <row r="2093" spans="1:9" ht="14" x14ac:dyDescent="0.15">
      <c r="A2093" s="14" t="s">
        <v>2768</v>
      </c>
      <c r="B2093" s="15">
        <v>1</v>
      </c>
      <c r="C2093" s="16" t="s">
        <v>5126</v>
      </c>
      <c r="D2093" s="17" t="str">
        <f t="shared" si="224"/>
        <v>1lb</v>
      </c>
      <c r="E2093" s="18" t="s">
        <v>5699</v>
      </c>
      <c r="F2093" s="19">
        <v>38.25</v>
      </c>
      <c r="G2093" s="19">
        <f t="shared" si="225"/>
        <v>16.256249999999998</v>
      </c>
      <c r="H2093" s="1">
        <f t="shared" si="223"/>
        <v>38.25</v>
      </c>
      <c r="I2093" s="21">
        <v>18</v>
      </c>
    </row>
    <row r="2094" spans="1:9" ht="14" x14ac:dyDescent="0.15">
      <c r="A2094" s="14" t="s">
        <v>2772</v>
      </c>
      <c r="B2094" s="15">
        <v>1</v>
      </c>
      <c r="C2094" s="16" t="s">
        <v>5130</v>
      </c>
      <c r="D2094" s="17" t="str">
        <f t="shared" si="224"/>
        <v>5lb</v>
      </c>
      <c r="E2094" s="18" t="s">
        <v>5699</v>
      </c>
      <c r="F2094" s="19">
        <v>162.1</v>
      </c>
      <c r="G2094" s="19">
        <f t="shared" si="225"/>
        <v>68.892499999999998</v>
      </c>
      <c r="H2094" s="1">
        <f t="shared" si="223"/>
        <v>162.1</v>
      </c>
      <c r="I2094" s="21">
        <v>84</v>
      </c>
    </row>
    <row r="2095" spans="1:9" ht="14" x14ac:dyDescent="0.15">
      <c r="A2095" s="14" t="s">
        <v>2765</v>
      </c>
      <c r="B2095" s="15">
        <v>1</v>
      </c>
      <c r="C2095" s="16" t="s">
        <v>5123</v>
      </c>
      <c r="D2095" s="17" t="str">
        <f t="shared" si="224"/>
        <v>5oz</v>
      </c>
      <c r="E2095" s="18" t="s">
        <v>5699</v>
      </c>
      <c r="F2095" s="19">
        <v>15.55</v>
      </c>
      <c r="G2095" s="19">
        <f t="shared" si="225"/>
        <v>6.6087500000000006</v>
      </c>
      <c r="H2095" s="1">
        <f t="shared" si="223"/>
        <v>15.55</v>
      </c>
      <c r="I2095" s="21">
        <v>6</v>
      </c>
    </row>
    <row r="2096" spans="1:9" ht="14" x14ac:dyDescent="0.15">
      <c r="A2096" s="14" t="s">
        <v>2769</v>
      </c>
      <c r="B2096" s="15">
        <v>1</v>
      </c>
      <c r="C2096" s="16" t="s">
        <v>5127</v>
      </c>
      <c r="D2096" s="17" t="str">
        <f t="shared" si="224"/>
        <v>1lb</v>
      </c>
      <c r="E2096" s="18" t="s">
        <v>5699</v>
      </c>
      <c r="F2096" s="19">
        <v>43.5</v>
      </c>
      <c r="G2096" s="19">
        <f t="shared" si="225"/>
        <v>18.487500000000001</v>
      </c>
      <c r="H2096" s="1">
        <f t="shared" si="223"/>
        <v>43.5</v>
      </c>
      <c r="I2096" s="21">
        <v>18</v>
      </c>
    </row>
    <row r="2097" spans="1:9" ht="14" x14ac:dyDescent="0.15">
      <c r="A2097" s="14" t="s">
        <v>2773</v>
      </c>
      <c r="B2097" s="15">
        <v>1</v>
      </c>
      <c r="C2097" s="16" t="s">
        <v>5131</v>
      </c>
      <c r="D2097" s="17" t="str">
        <f t="shared" si="224"/>
        <v>5lb</v>
      </c>
      <c r="E2097" s="18" t="s">
        <v>5699</v>
      </c>
      <c r="F2097" s="19">
        <v>188.35</v>
      </c>
      <c r="G2097" s="19">
        <f t="shared" si="225"/>
        <v>80.048749999999998</v>
      </c>
      <c r="H2097" s="1">
        <f t="shared" si="223"/>
        <v>188.35</v>
      </c>
      <c r="I2097" s="21">
        <v>84</v>
      </c>
    </row>
    <row r="2098" spans="1:9" ht="14" x14ac:dyDescent="0.15">
      <c r="A2098" s="14" t="s">
        <v>749</v>
      </c>
      <c r="B2098" s="15">
        <v>1</v>
      </c>
      <c r="C2098" s="16" t="s">
        <v>7045</v>
      </c>
      <c r="D2098" s="17" t="str">
        <f t="shared" si="224"/>
        <v>10X10</v>
      </c>
      <c r="E2098" s="18" t="s">
        <v>5699</v>
      </c>
      <c r="F2098" s="19">
        <v>40.6</v>
      </c>
      <c r="G2098" s="19">
        <f t="shared" si="225"/>
        <v>17.254999999999999</v>
      </c>
      <c r="H2098" s="1">
        <f t="shared" si="223"/>
        <v>40.6</v>
      </c>
      <c r="I2098" s="21">
        <v>18</v>
      </c>
    </row>
    <row r="2099" spans="1:9" ht="14" x14ac:dyDescent="0.15">
      <c r="A2099" s="14" t="s">
        <v>750</v>
      </c>
      <c r="B2099" s="15">
        <v>1</v>
      </c>
      <c r="C2099" s="16" t="s">
        <v>3622</v>
      </c>
      <c r="D2099" s="17" t="str">
        <f t="shared" si="224"/>
        <v>FULL</v>
      </c>
      <c r="E2099" s="18" t="s">
        <v>5699</v>
      </c>
      <c r="F2099" s="19">
        <v>198.35</v>
      </c>
      <c r="G2099" s="19">
        <f t="shared" si="225"/>
        <v>84.298749999999998</v>
      </c>
      <c r="H2099" s="1">
        <f t="shared" si="223"/>
        <v>198.35</v>
      </c>
      <c r="I2099" s="26">
        <v>128</v>
      </c>
    </row>
    <row r="2100" spans="1:9" ht="14" x14ac:dyDescent="0.15">
      <c r="A2100" s="14" t="s">
        <v>751</v>
      </c>
      <c r="B2100" s="15">
        <v>1</v>
      </c>
      <c r="C2100" s="16" t="s">
        <v>3622</v>
      </c>
      <c r="D2100" s="17" t="str">
        <f t="shared" si="224"/>
        <v>17x20</v>
      </c>
      <c r="E2100" s="18" t="s">
        <v>5699</v>
      </c>
      <c r="F2100" s="19">
        <v>120.45</v>
      </c>
      <c r="G2100" s="19">
        <f t="shared" si="225"/>
        <v>51.191249999999997</v>
      </c>
      <c r="H2100" s="1">
        <f t="shared" si="223"/>
        <v>120.45</v>
      </c>
      <c r="I2100" s="21">
        <v>64</v>
      </c>
    </row>
    <row r="2101" spans="1:9" ht="14" x14ac:dyDescent="0.15">
      <c r="A2101" s="14" t="s">
        <v>752</v>
      </c>
      <c r="B2101" s="15">
        <v>1</v>
      </c>
      <c r="C2101" s="16" t="s">
        <v>7046</v>
      </c>
      <c r="D2101" s="17" t="str">
        <f t="shared" si="224"/>
        <v>10X10</v>
      </c>
      <c r="E2101" s="18" t="s">
        <v>5699</v>
      </c>
      <c r="F2101" s="19">
        <v>45.05</v>
      </c>
      <c r="G2101" s="19">
        <f t="shared" si="225"/>
        <v>19.146249999999998</v>
      </c>
      <c r="H2101" s="1">
        <f t="shared" si="223"/>
        <v>45.05</v>
      </c>
      <c r="I2101" s="21">
        <v>18</v>
      </c>
    </row>
    <row r="2102" spans="1:9" ht="14" x14ac:dyDescent="0.15">
      <c r="A2102" s="14" t="s">
        <v>753</v>
      </c>
      <c r="B2102" s="15">
        <v>1</v>
      </c>
      <c r="C2102" s="16" t="s">
        <v>3623</v>
      </c>
      <c r="D2102" s="17" t="str">
        <f t="shared" si="224"/>
        <v>FULL</v>
      </c>
      <c r="E2102" s="18" t="s">
        <v>5699</v>
      </c>
      <c r="F2102" s="19">
        <v>220.35</v>
      </c>
      <c r="G2102" s="19">
        <f t="shared" si="225"/>
        <v>93.648749999999993</v>
      </c>
      <c r="H2102" s="1">
        <f t="shared" si="223"/>
        <v>220.35</v>
      </c>
      <c r="I2102" s="26">
        <v>128</v>
      </c>
    </row>
    <row r="2103" spans="1:9" ht="14" x14ac:dyDescent="0.15">
      <c r="A2103" s="14" t="s">
        <v>754</v>
      </c>
      <c r="B2103" s="15">
        <v>1</v>
      </c>
      <c r="C2103" s="16" t="s">
        <v>3623</v>
      </c>
      <c r="D2103" s="17" t="str">
        <f t="shared" si="224"/>
        <v>17x20</v>
      </c>
      <c r="E2103" s="18" t="s">
        <v>5699</v>
      </c>
      <c r="F2103" s="19">
        <v>133.80000000000001</v>
      </c>
      <c r="G2103" s="19">
        <f t="shared" si="225"/>
        <v>56.865000000000002</v>
      </c>
      <c r="H2103" s="1">
        <f t="shared" si="223"/>
        <v>133.80000000000001</v>
      </c>
      <c r="I2103" s="21">
        <v>64</v>
      </c>
    </row>
    <row r="2104" spans="1:9" ht="14" x14ac:dyDescent="0.15">
      <c r="A2104" s="14" t="s">
        <v>755</v>
      </c>
      <c r="B2104" s="15">
        <v>1</v>
      </c>
      <c r="C2104" s="16" t="s">
        <v>7047</v>
      </c>
      <c r="D2104" s="17" t="str">
        <f t="shared" si="224"/>
        <v>10X10</v>
      </c>
      <c r="E2104" s="18" t="s">
        <v>5699</v>
      </c>
      <c r="F2104" s="19">
        <v>50.5</v>
      </c>
      <c r="G2104" s="19">
        <f t="shared" si="225"/>
        <v>21.462499999999999</v>
      </c>
      <c r="H2104" s="1">
        <f t="shared" si="223"/>
        <v>50.5</v>
      </c>
      <c r="I2104" s="21">
        <v>12</v>
      </c>
    </row>
    <row r="2105" spans="1:9" ht="14" x14ac:dyDescent="0.15">
      <c r="A2105" s="14" t="s">
        <v>756</v>
      </c>
      <c r="B2105" s="15">
        <v>1</v>
      </c>
      <c r="C2105" s="16" t="s">
        <v>3624</v>
      </c>
      <c r="D2105" s="17" t="str">
        <f t="shared" si="224"/>
        <v>17x20</v>
      </c>
      <c r="E2105" s="18" t="s">
        <v>5699</v>
      </c>
      <c r="F2105" s="19">
        <v>145.80000000000001</v>
      </c>
      <c r="G2105" s="19">
        <f t="shared" si="225"/>
        <v>61.965000000000003</v>
      </c>
      <c r="H2105" s="1">
        <f t="shared" si="223"/>
        <v>145.80000000000001</v>
      </c>
      <c r="I2105" s="21">
        <v>44</v>
      </c>
    </row>
    <row r="2106" spans="1:9" x14ac:dyDescent="0.15">
      <c r="A2106" s="51" t="s">
        <v>6663</v>
      </c>
      <c r="B2106" s="33">
        <v>1</v>
      </c>
      <c r="C2106" s="20" t="s">
        <v>6664</v>
      </c>
      <c r="D2106" s="116" t="s">
        <v>6650</v>
      </c>
      <c r="F2106" s="60">
        <v>3</v>
      </c>
      <c r="G2106" s="60">
        <v>3</v>
      </c>
      <c r="H2106" s="60">
        <f>F2106</f>
        <v>3</v>
      </c>
      <c r="I2106" s="57">
        <v>3</v>
      </c>
    </row>
    <row r="2107" spans="1:9" ht="14" x14ac:dyDescent="0.15">
      <c r="A2107" s="14" t="s">
        <v>757</v>
      </c>
      <c r="B2107" s="15">
        <v>1</v>
      </c>
      <c r="C2107" s="16" t="s">
        <v>3625</v>
      </c>
      <c r="D2107" s="17" t="str">
        <f>VLOOKUP(RIGHT(A2107,4),N:O,2,0)</f>
        <v>10X10</v>
      </c>
      <c r="E2107" s="18" t="s">
        <v>5699</v>
      </c>
      <c r="F2107" s="19">
        <v>53.35</v>
      </c>
      <c r="G2107" s="19">
        <f t="shared" ref="G2107:G2119" si="226">F2107*0.425</f>
        <v>22.673749999999998</v>
      </c>
      <c r="H2107" s="1">
        <f>B2107*F2107</f>
        <v>53.35</v>
      </c>
      <c r="I2107" s="21">
        <v>12</v>
      </c>
    </row>
    <row r="2108" spans="1:9" ht="14" x14ac:dyDescent="0.15">
      <c r="A2108" s="14" t="s">
        <v>758</v>
      </c>
      <c r="B2108" s="15">
        <v>1</v>
      </c>
      <c r="C2108" s="16" t="s">
        <v>3625</v>
      </c>
      <c r="D2108" s="17" t="str">
        <f>VLOOKUP(RIGHT(A2108,4),N:O,2,0)</f>
        <v>17x20</v>
      </c>
      <c r="E2108" s="18" t="s">
        <v>5699</v>
      </c>
      <c r="F2108" s="19">
        <v>154.1</v>
      </c>
      <c r="G2108" s="19">
        <f t="shared" si="226"/>
        <v>65.492499999999993</v>
      </c>
      <c r="H2108" s="1">
        <f>B2108*F2108</f>
        <v>154.1</v>
      </c>
      <c r="I2108" s="21">
        <v>44</v>
      </c>
    </row>
    <row r="2109" spans="1:9" ht="14" x14ac:dyDescent="0.15">
      <c r="A2109" s="14" t="s">
        <v>1707</v>
      </c>
      <c r="B2109" s="15">
        <v>1</v>
      </c>
      <c r="C2109" s="16" t="s">
        <v>6856</v>
      </c>
      <c r="D2109" s="17" t="str">
        <f>VLOOKUP(RIGHT(A2109,4),N:O,2,0)</f>
        <v>1lb</v>
      </c>
      <c r="E2109" s="18" t="s">
        <v>5706</v>
      </c>
      <c r="F2109" s="19">
        <v>48.3</v>
      </c>
      <c r="G2109" s="19">
        <f t="shared" si="226"/>
        <v>20.5275</v>
      </c>
      <c r="H2109" s="1">
        <f>B2109*F2109</f>
        <v>48.3</v>
      </c>
      <c r="I2109" s="21">
        <v>18</v>
      </c>
    </row>
    <row r="2110" spans="1:9" x14ac:dyDescent="0.15">
      <c r="A2110" s="51" t="s">
        <v>6553</v>
      </c>
      <c r="B2110" s="33">
        <v>1</v>
      </c>
      <c r="C2110" s="20" t="s">
        <v>6554</v>
      </c>
      <c r="D2110" s="116" t="s">
        <v>6447</v>
      </c>
      <c r="F2110" s="60">
        <v>23.2</v>
      </c>
      <c r="G2110" s="60">
        <f t="shared" si="226"/>
        <v>9.86</v>
      </c>
      <c r="H2110" s="60">
        <f>F2110</f>
        <v>23.2</v>
      </c>
      <c r="I2110" s="57">
        <v>17</v>
      </c>
    </row>
    <row r="2111" spans="1:9" x14ac:dyDescent="0.15">
      <c r="A2111" s="22" t="s">
        <v>6034</v>
      </c>
      <c r="B2111" s="15">
        <v>1</v>
      </c>
      <c r="C2111" s="16" t="s">
        <v>6035</v>
      </c>
      <c r="D2111" s="17" t="s">
        <v>29</v>
      </c>
      <c r="E2111" s="18"/>
      <c r="F2111" s="19">
        <v>23.2</v>
      </c>
      <c r="G2111" s="19">
        <f t="shared" si="226"/>
        <v>9.86</v>
      </c>
      <c r="H2111" s="1">
        <f t="shared" ref="H2111:H2119" si="227">B2111*F2111</f>
        <v>23.2</v>
      </c>
      <c r="I2111" s="21">
        <v>18</v>
      </c>
    </row>
    <row r="2112" spans="1:9" x14ac:dyDescent="0.15">
      <c r="A2112" s="22" t="s">
        <v>5940</v>
      </c>
      <c r="B2112" s="15">
        <v>1</v>
      </c>
      <c r="C2112" s="16" t="s">
        <v>5941</v>
      </c>
      <c r="D2112" s="17" t="s">
        <v>15</v>
      </c>
      <c r="E2112" s="18"/>
      <c r="F2112" s="19">
        <v>19.5</v>
      </c>
      <c r="G2112" s="19">
        <f t="shared" si="226"/>
        <v>8.2874999999999996</v>
      </c>
      <c r="H2112" s="1">
        <f t="shared" si="227"/>
        <v>19.5</v>
      </c>
      <c r="I2112" s="21">
        <v>18</v>
      </c>
    </row>
    <row r="2113" spans="1:9" ht="14" x14ac:dyDescent="0.15">
      <c r="A2113" s="22" t="s">
        <v>6043</v>
      </c>
      <c r="B2113" s="15">
        <v>1</v>
      </c>
      <c r="C2113" s="16" t="s">
        <v>5942</v>
      </c>
      <c r="D2113" s="17" t="s">
        <v>26</v>
      </c>
      <c r="E2113" s="18" t="s">
        <v>6</v>
      </c>
      <c r="F2113" s="19">
        <v>57.9</v>
      </c>
      <c r="G2113" s="19">
        <f t="shared" si="226"/>
        <v>24.607499999999998</v>
      </c>
      <c r="H2113" s="1">
        <f t="shared" si="227"/>
        <v>57.9</v>
      </c>
      <c r="I2113" s="21">
        <v>64</v>
      </c>
    </row>
    <row r="2114" spans="1:9" x14ac:dyDescent="0.15">
      <c r="A2114" s="22" t="s">
        <v>5943</v>
      </c>
      <c r="B2114" s="15">
        <v>1</v>
      </c>
      <c r="C2114" s="16" t="s">
        <v>5944</v>
      </c>
      <c r="D2114" s="17" t="s">
        <v>15</v>
      </c>
      <c r="E2114" s="18"/>
      <c r="F2114" s="19">
        <v>24</v>
      </c>
      <c r="G2114" s="19">
        <f t="shared" si="226"/>
        <v>10.199999999999999</v>
      </c>
      <c r="H2114" s="1">
        <f t="shared" si="227"/>
        <v>24</v>
      </c>
      <c r="I2114" s="21">
        <v>18</v>
      </c>
    </row>
    <row r="2115" spans="1:9" x14ac:dyDescent="0.15">
      <c r="A2115" s="20" t="s">
        <v>6400</v>
      </c>
      <c r="B2115" s="33">
        <v>1</v>
      </c>
      <c r="C2115" s="20" t="s">
        <v>6401</v>
      </c>
      <c r="D2115" s="116" t="s">
        <v>5819</v>
      </c>
      <c r="F2115" s="60">
        <v>71.25</v>
      </c>
      <c r="G2115" s="19">
        <f t="shared" si="226"/>
        <v>30.28125</v>
      </c>
      <c r="H2115" s="60">
        <f t="shared" si="227"/>
        <v>71.25</v>
      </c>
      <c r="I2115" s="57">
        <v>64</v>
      </c>
    </row>
    <row r="2116" spans="1:9" x14ac:dyDescent="0.15">
      <c r="A2116" s="284" t="s">
        <v>6400</v>
      </c>
      <c r="B2116" s="33">
        <v>1</v>
      </c>
      <c r="C2116" s="20" t="s">
        <v>6420</v>
      </c>
      <c r="D2116" s="116" t="s">
        <v>5710</v>
      </c>
      <c r="F2116" s="60">
        <v>71.25</v>
      </c>
      <c r="G2116" s="19">
        <f t="shared" si="226"/>
        <v>30.28125</v>
      </c>
      <c r="H2116" s="60">
        <f t="shared" si="227"/>
        <v>71.25</v>
      </c>
      <c r="I2116" s="57">
        <v>64</v>
      </c>
    </row>
    <row r="2117" spans="1:9" x14ac:dyDescent="0.15">
      <c r="A2117" s="49" t="s">
        <v>6153</v>
      </c>
      <c r="B2117" s="33">
        <v>1</v>
      </c>
      <c r="C2117" s="16" t="s">
        <v>5944</v>
      </c>
      <c r="D2117" s="17" t="s">
        <v>6096</v>
      </c>
      <c r="E2117" s="18"/>
      <c r="F2117" s="19">
        <v>3</v>
      </c>
      <c r="G2117" s="19">
        <f t="shared" si="226"/>
        <v>1.2749999999999999</v>
      </c>
      <c r="H2117" s="43">
        <f t="shared" si="227"/>
        <v>3</v>
      </c>
      <c r="I2117" s="18">
        <v>3</v>
      </c>
    </row>
    <row r="2118" spans="1:9" x14ac:dyDescent="0.15">
      <c r="A2118" s="49" t="s">
        <v>6251</v>
      </c>
      <c r="B2118" s="33">
        <v>1</v>
      </c>
      <c r="C2118" s="16" t="s">
        <v>6252</v>
      </c>
      <c r="D2118" s="118" t="s">
        <v>15</v>
      </c>
      <c r="E2118" s="18"/>
      <c r="F2118" s="43">
        <v>23.5</v>
      </c>
      <c r="G2118" s="19">
        <f t="shared" si="226"/>
        <v>9.9874999999999989</v>
      </c>
      <c r="H2118" s="1">
        <f t="shared" si="227"/>
        <v>23.5</v>
      </c>
      <c r="I2118" s="18">
        <v>12</v>
      </c>
    </row>
    <row r="2119" spans="1:9" x14ac:dyDescent="0.15">
      <c r="A2119" s="49" t="s">
        <v>6253</v>
      </c>
      <c r="B2119" s="33">
        <v>1</v>
      </c>
      <c r="C2119" s="16" t="s">
        <v>6252</v>
      </c>
      <c r="D2119" s="118" t="s">
        <v>5819</v>
      </c>
      <c r="E2119" s="18"/>
      <c r="F2119" s="43">
        <v>66.7</v>
      </c>
      <c r="G2119" s="19">
        <f t="shared" si="226"/>
        <v>28.3475</v>
      </c>
      <c r="H2119" s="43">
        <f t="shared" si="227"/>
        <v>66.7</v>
      </c>
      <c r="I2119" s="18">
        <v>44</v>
      </c>
    </row>
    <row r="2120" spans="1:9" x14ac:dyDescent="0.15">
      <c r="A2120" s="51" t="s">
        <v>6665</v>
      </c>
      <c r="B2120" s="33">
        <v>1</v>
      </c>
      <c r="C2120" s="20" t="s">
        <v>6666</v>
      </c>
      <c r="D2120" s="116" t="s">
        <v>6650</v>
      </c>
      <c r="F2120" s="60">
        <v>3</v>
      </c>
      <c r="G2120" s="60">
        <v>3</v>
      </c>
      <c r="H2120" s="60">
        <f>F2120</f>
        <v>3</v>
      </c>
      <c r="I2120" s="57">
        <v>3</v>
      </c>
    </row>
    <row r="2121" spans="1:9" x14ac:dyDescent="0.15">
      <c r="A2121" s="22" t="s">
        <v>6030</v>
      </c>
      <c r="B2121" s="15">
        <v>1</v>
      </c>
      <c r="C2121" s="16" t="s">
        <v>6031</v>
      </c>
      <c r="D2121" s="17" t="s">
        <v>15</v>
      </c>
      <c r="E2121" s="18"/>
      <c r="F2121" s="19">
        <v>26.4</v>
      </c>
      <c r="G2121" s="19">
        <f t="shared" ref="G2121:G2135" si="228">F2121*0.425</f>
        <v>11.219999999999999</v>
      </c>
      <c r="H2121" s="1">
        <f>B2121*F2121</f>
        <v>26.4</v>
      </c>
      <c r="I2121" s="21">
        <v>18</v>
      </c>
    </row>
    <row r="2122" spans="1:9" x14ac:dyDescent="0.15">
      <c r="A2122" s="16" t="s">
        <v>6428</v>
      </c>
      <c r="B2122" s="45">
        <v>1</v>
      </c>
      <c r="C2122" s="47" t="s">
        <v>6429</v>
      </c>
      <c r="D2122" s="17" t="s">
        <v>5819</v>
      </c>
      <c r="E2122" s="23"/>
      <c r="F2122" s="25">
        <v>72.599999999999994</v>
      </c>
      <c r="G2122" s="25">
        <f t="shared" si="228"/>
        <v>30.854999999999997</v>
      </c>
      <c r="H2122" s="25">
        <v>72.599999999999994</v>
      </c>
      <c r="I2122" s="23">
        <v>44</v>
      </c>
    </row>
    <row r="2123" spans="1:9" x14ac:dyDescent="0.15">
      <c r="A2123" s="255" t="s">
        <v>6621</v>
      </c>
      <c r="B2123" s="254">
        <v>1</v>
      </c>
      <c r="C2123" s="62" t="s">
        <v>6567</v>
      </c>
      <c r="D2123" s="266" t="s">
        <v>5714</v>
      </c>
      <c r="E2123" s="256"/>
      <c r="F2123" s="257">
        <v>9.1999999999999993</v>
      </c>
      <c r="G2123" s="258">
        <f t="shared" si="228"/>
        <v>3.9099999999999997</v>
      </c>
      <c r="H2123" s="257">
        <f>F2123</f>
        <v>9.1999999999999993</v>
      </c>
      <c r="I2123" s="256">
        <v>6</v>
      </c>
    </row>
    <row r="2124" spans="1:9" x14ac:dyDescent="0.15">
      <c r="A2124" s="51" t="s">
        <v>6566</v>
      </c>
      <c r="B2124" s="33">
        <v>1</v>
      </c>
      <c r="C2124" s="20" t="s">
        <v>6567</v>
      </c>
      <c r="D2124" s="116" t="s">
        <v>6447</v>
      </c>
      <c r="F2124" s="60">
        <v>23.2</v>
      </c>
      <c r="G2124" s="19">
        <f t="shared" si="228"/>
        <v>9.86</v>
      </c>
      <c r="H2124" s="60">
        <f>F2124</f>
        <v>23.2</v>
      </c>
      <c r="I2124" s="57">
        <v>18</v>
      </c>
    </row>
    <row r="2125" spans="1:9" ht="14" x14ac:dyDescent="0.15">
      <c r="A2125" s="22" t="s">
        <v>6777</v>
      </c>
      <c r="B2125" s="15">
        <v>1</v>
      </c>
      <c r="C2125" s="16" t="s">
        <v>6082</v>
      </c>
      <c r="D2125" s="17" t="s">
        <v>26</v>
      </c>
      <c r="E2125" s="18" t="s">
        <v>6</v>
      </c>
      <c r="F2125" s="19">
        <v>57.9</v>
      </c>
      <c r="G2125" s="19">
        <f t="shared" si="228"/>
        <v>24.607499999999998</v>
      </c>
      <c r="H2125" s="1">
        <f>B2125*F2125</f>
        <v>57.9</v>
      </c>
      <c r="I2125" s="21">
        <v>64</v>
      </c>
    </row>
    <row r="2126" spans="1:9" x14ac:dyDescent="0.15">
      <c r="A2126" s="22" t="s">
        <v>5946</v>
      </c>
      <c r="B2126" s="15">
        <v>1</v>
      </c>
      <c r="C2126" s="16" t="s">
        <v>5945</v>
      </c>
      <c r="D2126" s="17" t="s">
        <v>15</v>
      </c>
      <c r="E2126" s="18"/>
      <c r="F2126" s="19">
        <v>24</v>
      </c>
      <c r="G2126" s="19">
        <f t="shared" si="228"/>
        <v>10.199999999999999</v>
      </c>
      <c r="H2126" s="1">
        <f>B2126*F2126</f>
        <v>24</v>
      </c>
      <c r="I2126" s="21">
        <v>18</v>
      </c>
    </row>
    <row r="2127" spans="1:9" x14ac:dyDescent="0.15">
      <c r="A2127" s="22" t="s">
        <v>6293</v>
      </c>
      <c r="B2127" s="15">
        <v>1</v>
      </c>
      <c r="C2127" s="16" t="s">
        <v>6294</v>
      </c>
      <c r="D2127" s="17" t="s">
        <v>15</v>
      </c>
      <c r="E2127" s="18"/>
      <c r="F2127" s="19">
        <v>23.5</v>
      </c>
      <c r="G2127" s="19">
        <f t="shared" si="228"/>
        <v>9.9874999999999989</v>
      </c>
      <c r="H2127" s="1">
        <f>B2127*F2127</f>
        <v>23.5</v>
      </c>
      <c r="I2127" s="21">
        <v>18</v>
      </c>
    </row>
    <row r="2128" spans="1:9" x14ac:dyDescent="0.15">
      <c r="A2128" s="22" t="s">
        <v>6295</v>
      </c>
      <c r="B2128" s="15">
        <v>1</v>
      </c>
      <c r="C2128" s="16" t="s">
        <v>6294</v>
      </c>
      <c r="D2128" s="17" t="s">
        <v>5819</v>
      </c>
      <c r="E2128" s="18"/>
      <c r="F2128" s="19">
        <v>67.900000000000006</v>
      </c>
      <c r="G2128" s="19">
        <f t="shared" si="228"/>
        <v>28.857500000000002</v>
      </c>
      <c r="H2128" s="1">
        <f>B2128*F2128</f>
        <v>67.900000000000006</v>
      </c>
      <c r="I2128" s="21">
        <v>64</v>
      </c>
    </row>
    <row r="2129" spans="1:9" x14ac:dyDescent="0.15">
      <c r="A2129" s="51" t="s">
        <v>6542</v>
      </c>
      <c r="B2129" s="33">
        <v>1</v>
      </c>
      <c r="C2129" s="20" t="s">
        <v>6541</v>
      </c>
      <c r="D2129" s="116" t="s">
        <v>5717</v>
      </c>
      <c r="F2129" s="60">
        <v>98.5</v>
      </c>
      <c r="G2129" s="19">
        <f t="shared" si="228"/>
        <v>41.862499999999997</v>
      </c>
      <c r="H2129" s="60">
        <f t="shared" ref="H2129:H2137" si="229">F2129</f>
        <v>98.5</v>
      </c>
      <c r="I2129" s="57">
        <v>128</v>
      </c>
    </row>
    <row r="2130" spans="1:9" x14ac:dyDescent="0.15">
      <c r="A2130" s="51" t="s">
        <v>6540</v>
      </c>
      <c r="B2130" s="33">
        <v>1</v>
      </c>
      <c r="C2130" s="20" t="s">
        <v>6541</v>
      </c>
      <c r="D2130" s="116" t="s">
        <v>5819</v>
      </c>
      <c r="F2130" s="60">
        <v>50.65</v>
      </c>
      <c r="G2130" s="19">
        <f t="shared" si="228"/>
        <v>21.526249999999997</v>
      </c>
      <c r="H2130" s="60">
        <f t="shared" si="229"/>
        <v>50.65</v>
      </c>
      <c r="I2130" s="57">
        <v>64</v>
      </c>
    </row>
    <row r="2131" spans="1:9" x14ac:dyDescent="0.15">
      <c r="A2131" s="265" t="s">
        <v>6626</v>
      </c>
      <c r="B2131" s="254">
        <v>1</v>
      </c>
      <c r="C2131" s="265" t="s">
        <v>6556</v>
      </c>
      <c r="D2131" s="266" t="s">
        <v>5715</v>
      </c>
      <c r="E2131" s="256"/>
      <c r="F2131" s="257">
        <v>21.55</v>
      </c>
      <c r="G2131" s="258">
        <f t="shared" si="228"/>
        <v>9.1587499999999995</v>
      </c>
      <c r="H2131" s="257">
        <f t="shared" si="229"/>
        <v>21.55</v>
      </c>
      <c r="I2131" s="256">
        <v>18</v>
      </c>
    </row>
    <row r="2132" spans="1:9" x14ac:dyDescent="0.15">
      <c r="A2132" s="51" t="s">
        <v>6557</v>
      </c>
      <c r="B2132" s="33">
        <v>1</v>
      </c>
      <c r="C2132" s="20" t="s">
        <v>6556</v>
      </c>
      <c r="D2132" s="116" t="s">
        <v>5717</v>
      </c>
      <c r="F2132" s="60">
        <v>124.45</v>
      </c>
      <c r="G2132" s="60">
        <f t="shared" si="228"/>
        <v>52.891249999999999</v>
      </c>
      <c r="H2132" s="60">
        <f t="shared" si="229"/>
        <v>124.45</v>
      </c>
      <c r="I2132" s="57">
        <v>128</v>
      </c>
    </row>
    <row r="2133" spans="1:9" x14ac:dyDescent="0.15">
      <c r="A2133" s="51" t="s">
        <v>6555</v>
      </c>
      <c r="B2133" s="33">
        <v>1</v>
      </c>
      <c r="C2133" s="20" t="s">
        <v>6556</v>
      </c>
      <c r="D2133" s="116" t="s">
        <v>5819</v>
      </c>
      <c r="F2133" s="60">
        <v>64</v>
      </c>
      <c r="G2133" s="60">
        <f t="shared" si="228"/>
        <v>27.2</v>
      </c>
      <c r="H2133" s="60">
        <f t="shared" si="229"/>
        <v>64</v>
      </c>
      <c r="I2133" s="57">
        <v>64</v>
      </c>
    </row>
    <row r="2134" spans="1:9" x14ac:dyDescent="0.15">
      <c r="A2134" s="265" t="s">
        <v>6628</v>
      </c>
      <c r="B2134" s="254">
        <v>1</v>
      </c>
      <c r="C2134" s="265" t="s">
        <v>6629</v>
      </c>
      <c r="D2134" s="266" t="s">
        <v>5819</v>
      </c>
      <c r="E2134" s="256"/>
      <c r="F2134" s="257">
        <v>58.85</v>
      </c>
      <c r="G2134" s="258">
        <f t="shared" si="228"/>
        <v>25.01125</v>
      </c>
      <c r="H2134" s="257">
        <f t="shared" si="229"/>
        <v>58.85</v>
      </c>
      <c r="I2134" s="256">
        <v>64</v>
      </c>
    </row>
    <row r="2135" spans="1:9" x14ac:dyDescent="0.15">
      <c r="A2135" s="51" t="s">
        <v>7140</v>
      </c>
      <c r="B2135" s="33">
        <v>1</v>
      </c>
      <c r="C2135" s="20" t="s">
        <v>7141</v>
      </c>
      <c r="D2135" s="116" t="s">
        <v>5819</v>
      </c>
      <c r="F2135" s="60">
        <v>67.150000000000006</v>
      </c>
      <c r="G2135" s="60">
        <f t="shared" si="228"/>
        <v>28.53875</v>
      </c>
      <c r="H2135" s="60">
        <f t="shared" si="229"/>
        <v>67.150000000000006</v>
      </c>
      <c r="I2135" s="57">
        <v>64</v>
      </c>
    </row>
    <row r="2136" spans="1:9" x14ac:dyDescent="0.15">
      <c r="A2136" s="51" t="s">
        <v>7142</v>
      </c>
      <c r="B2136" s="33">
        <v>1</v>
      </c>
      <c r="C2136" s="20" t="s">
        <v>7143</v>
      </c>
      <c r="D2136" s="116" t="s">
        <v>5715</v>
      </c>
      <c r="F2136" s="60">
        <v>23.25</v>
      </c>
      <c r="G2136" s="60">
        <f>F2136*0.4</f>
        <v>9.3000000000000007</v>
      </c>
      <c r="H2136" s="60">
        <f t="shared" si="229"/>
        <v>23.25</v>
      </c>
      <c r="I2136" s="57">
        <v>18</v>
      </c>
    </row>
    <row r="2137" spans="1:9" x14ac:dyDescent="0.15">
      <c r="A2137" s="51" t="s">
        <v>7144</v>
      </c>
      <c r="B2137" s="33">
        <v>1</v>
      </c>
      <c r="C2137" s="20" t="s">
        <v>7143</v>
      </c>
      <c r="D2137" s="116" t="s">
        <v>5819</v>
      </c>
      <c r="F2137" s="60">
        <v>67.150000000000006</v>
      </c>
      <c r="G2137" s="60">
        <f t="shared" ref="G2137:G2168" si="230">F2137*0.425</f>
        <v>28.53875</v>
      </c>
      <c r="H2137" s="60">
        <f t="shared" si="229"/>
        <v>67.150000000000006</v>
      </c>
      <c r="I2137" s="57">
        <v>64</v>
      </c>
    </row>
    <row r="2138" spans="1:9" ht="14" x14ac:dyDescent="0.15">
      <c r="A2138" s="14" t="s">
        <v>1708</v>
      </c>
      <c r="B2138" s="15">
        <v>1</v>
      </c>
      <c r="C2138" s="16" t="s">
        <v>6857</v>
      </c>
      <c r="D2138" s="17" t="str">
        <f t="shared" ref="D2138:D2150" si="231">VLOOKUP(RIGHT(A2138,4),N:O,2,0)</f>
        <v>1lb</v>
      </c>
      <c r="E2138" s="18" t="s">
        <v>5706</v>
      </c>
      <c r="F2138" s="19">
        <v>48.3</v>
      </c>
      <c r="G2138" s="19">
        <f t="shared" si="230"/>
        <v>20.5275</v>
      </c>
      <c r="H2138" s="1">
        <f t="shared" ref="H2138:H2169" si="232">B2138*F2138</f>
        <v>48.3</v>
      </c>
      <c r="I2138" s="21">
        <v>18</v>
      </c>
    </row>
    <row r="2139" spans="1:9" ht="14" x14ac:dyDescent="0.15">
      <c r="A2139" s="14" t="s">
        <v>2774</v>
      </c>
      <c r="B2139" s="15">
        <v>1</v>
      </c>
      <c r="C2139" s="16" t="s">
        <v>5132</v>
      </c>
      <c r="D2139" s="17" t="str">
        <f t="shared" si="231"/>
        <v>5oz</v>
      </c>
      <c r="E2139" s="18" t="s">
        <v>5699</v>
      </c>
      <c r="F2139" s="19">
        <v>13.9</v>
      </c>
      <c r="G2139" s="19">
        <f t="shared" si="230"/>
        <v>5.9074999999999998</v>
      </c>
      <c r="H2139" s="1">
        <f t="shared" si="232"/>
        <v>13.9</v>
      </c>
      <c r="I2139" s="21">
        <v>6</v>
      </c>
    </row>
    <row r="2140" spans="1:9" ht="14" x14ac:dyDescent="0.15">
      <c r="A2140" s="14" t="s">
        <v>2778</v>
      </c>
      <c r="B2140" s="15">
        <v>1</v>
      </c>
      <c r="C2140" s="16" t="s">
        <v>5136</v>
      </c>
      <c r="D2140" s="17" t="str">
        <f t="shared" si="231"/>
        <v>1lb</v>
      </c>
      <c r="E2140" s="18" t="s">
        <v>5699</v>
      </c>
      <c r="F2140" s="19">
        <v>38.25</v>
      </c>
      <c r="G2140" s="19">
        <f t="shared" si="230"/>
        <v>16.256249999999998</v>
      </c>
      <c r="H2140" s="1">
        <f t="shared" si="232"/>
        <v>38.25</v>
      </c>
      <c r="I2140" s="21">
        <v>18</v>
      </c>
    </row>
    <row r="2141" spans="1:9" ht="14" x14ac:dyDescent="0.15">
      <c r="A2141" s="14" t="s">
        <v>2782</v>
      </c>
      <c r="B2141" s="15">
        <v>1</v>
      </c>
      <c r="C2141" s="16" t="s">
        <v>5140</v>
      </c>
      <c r="D2141" s="17" t="str">
        <f t="shared" si="231"/>
        <v>5lb</v>
      </c>
      <c r="E2141" s="18" t="s">
        <v>5699</v>
      </c>
      <c r="F2141" s="19">
        <v>162.1</v>
      </c>
      <c r="G2141" s="19">
        <f t="shared" si="230"/>
        <v>68.892499999999998</v>
      </c>
      <c r="H2141" s="1">
        <f t="shared" si="232"/>
        <v>162.1</v>
      </c>
      <c r="I2141" s="21">
        <v>84</v>
      </c>
    </row>
    <row r="2142" spans="1:9" ht="14" x14ac:dyDescent="0.15">
      <c r="A2142" s="14" t="s">
        <v>2775</v>
      </c>
      <c r="B2142" s="15">
        <v>1</v>
      </c>
      <c r="C2142" s="16" t="s">
        <v>5133</v>
      </c>
      <c r="D2142" s="17" t="str">
        <f t="shared" si="231"/>
        <v>5oz</v>
      </c>
      <c r="E2142" s="18" t="s">
        <v>5699</v>
      </c>
      <c r="F2142" s="19">
        <v>13.9</v>
      </c>
      <c r="G2142" s="19">
        <f t="shared" si="230"/>
        <v>5.9074999999999998</v>
      </c>
      <c r="H2142" s="1">
        <f t="shared" si="232"/>
        <v>13.9</v>
      </c>
      <c r="I2142" s="21">
        <v>6</v>
      </c>
    </row>
    <row r="2143" spans="1:9" ht="14" x14ac:dyDescent="0.15">
      <c r="A2143" s="14" t="s">
        <v>2779</v>
      </c>
      <c r="B2143" s="15">
        <v>1</v>
      </c>
      <c r="C2143" s="16" t="s">
        <v>5137</v>
      </c>
      <c r="D2143" s="17" t="str">
        <f t="shared" si="231"/>
        <v>1lb</v>
      </c>
      <c r="E2143" s="18" t="s">
        <v>5699</v>
      </c>
      <c r="F2143" s="19">
        <v>38.25</v>
      </c>
      <c r="G2143" s="19">
        <f t="shared" si="230"/>
        <v>16.256249999999998</v>
      </c>
      <c r="H2143" s="1">
        <f t="shared" si="232"/>
        <v>38.25</v>
      </c>
      <c r="I2143" s="21">
        <v>18</v>
      </c>
    </row>
    <row r="2144" spans="1:9" ht="14" x14ac:dyDescent="0.15">
      <c r="A2144" s="14" t="s">
        <v>2783</v>
      </c>
      <c r="B2144" s="15">
        <v>1</v>
      </c>
      <c r="C2144" s="16" t="s">
        <v>5141</v>
      </c>
      <c r="D2144" s="17" t="str">
        <f t="shared" si="231"/>
        <v>5lb</v>
      </c>
      <c r="E2144" s="18" t="s">
        <v>5699</v>
      </c>
      <c r="F2144" s="19">
        <v>162.1</v>
      </c>
      <c r="G2144" s="19">
        <f t="shared" si="230"/>
        <v>68.892499999999998</v>
      </c>
      <c r="H2144" s="1">
        <f t="shared" si="232"/>
        <v>162.1</v>
      </c>
      <c r="I2144" s="21">
        <v>84</v>
      </c>
    </row>
    <row r="2145" spans="1:9" ht="14" x14ac:dyDescent="0.15">
      <c r="A2145" s="14" t="s">
        <v>2776</v>
      </c>
      <c r="B2145" s="15">
        <v>1</v>
      </c>
      <c r="C2145" s="16" t="s">
        <v>5134</v>
      </c>
      <c r="D2145" s="17" t="str">
        <f t="shared" si="231"/>
        <v>5oz</v>
      </c>
      <c r="E2145" s="18" t="s">
        <v>5699</v>
      </c>
      <c r="F2145" s="19">
        <v>13.9</v>
      </c>
      <c r="G2145" s="19">
        <f t="shared" si="230"/>
        <v>5.9074999999999998</v>
      </c>
      <c r="H2145" s="1">
        <f t="shared" si="232"/>
        <v>13.9</v>
      </c>
      <c r="I2145" s="21">
        <v>6</v>
      </c>
    </row>
    <row r="2146" spans="1:9" ht="14" x14ac:dyDescent="0.15">
      <c r="A2146" s="14" t="s">
        <v>2780</v>
      </c>
      <c r="B2146" s="15">
        <v>1</v>
      </c>
      <c r="C2146" s="16" t="s">
        <v>5138</v>
      </c>
      <c r="D2146" s="17" t="str">
        <f t="shared" si="231"/>
        <v>1lb</v>
      </c>
      <c r="E2146" s="18" t="s">
        <v>5699</v>
      </c>
      <c r="F2146" s="19">
        <v>38.25</v>
      </c>
      <c r="G2146" s="19">
        <f t="shared" si="230"/>
        <v>16.256249999999998</v>
      </c>
      <c r="H2146" s="1">
        <f t="shared" si="232"/>
        <v>38.25</v>
      </c>
      <c r="I2146" s="21">
        <v>18</v>
      </c>
    </row>
    <row r="2147" spans="1:9" ht="14" x14ac:dyDescent="0.15">
      <c r="A2147" s="14" t="s">
        <v>2784</v>
      </c>
      <c r="B2147" s="15">
        <v>1</v>
      </c>
      <c r="C2147" s="16" t="s">
        <v>5142</v>
      </c>
      <c r="D2147" s="17" t="str">
        <f t="shared" si="231"/>
        <v>5lb</v>
      </c>
      <c r="E2147" s="18" t="s">
        <v>5699</v>
      </c>
      <c r="F2147" s="19">
        <v>162.1</v>
      </c>
      <c r="G2147" s="19">
        <f t="shared" si="230"/>
        <v>68.892499999999998</v>
      </c>
      <c r="H2147" s="1">
        <f t="shared" si="232"/>
        <v>162.1</v>
      </c>
      <c r="I2147" s="21">
        <v>84</v>
      </c>
    </row>
    <row r="2148" spans="1:9" ht="14" x14ac:dyDescent="0.15">
      <c r="A2148" s="14" t="s">
        <v>2777</v>
      </c>
      <c r="B2148" s="15">
        <v>1</v>
      </c>
      <c r="C2148" s="16" t="s">
        <v>5135</v>
      </c>
      <c r="D2148" s="17" t="str">
        <f t="shared" si="231"/>
        <v>5oz</v>
      </c>
      <c r="E2148" s="18" t="s">
        <v>5699</v>
      </c>
      <c r="F2148" s="19">
        <v>15.55</v>
      </c>
      <c r="G2148" s="19">
        <f t="shared" si="230"/>
        <v>6.6087500000000006</v>
      </c>
      <c r="H2148" s="1">
        <f t="shared" si="232"/>
        <v>15.55</v>
      </c>
      <c r="I2148" s="21">
        <v>6</v>
      </c>
    </row>
    <row r="2149" spans="1:9" ht="14" x14ac:dyDescent="0.15">
      <c r="A2149" s="14" t="s">
        <v>2781</v>
      </c>
      <c r="B2149" s="15">
        <v>1</v>
      </c>
      <c r="C2149" s="16" t="s">
        <v>5139</v>
      </c>
      <c r="D2149" s="17" t="str">
        <f t="shared" si="231"/>
        <v>1lb</v>
      </c>
      <c r="E2149" s="18" t="s">
        <v>5699</v>
      </c>
      <c r="F2149" s="19">
        <v>43.5</v>
      </c>
      <c r="G2149" s="19">
        <f t="shared" si="230"/>
        <v>18.487500000000001</v>
      </c>
      <c r="H2149" s="1">
        <f t="shared" si="232"/>
        <v>43.5</v>
      </c>
      <c r="I2149" s="21">
        <v>18</v>
      </c>
    </row>
    <row r="2150" spans="1:9" ht="14" x14ac:dyDescent="0.15">
      <c r="A2150" s="14" t="s">
        <v>2785</v>
      </c>
      <c r="B2150" s="15">
        <v>1</v>
      </c>
      <c r="C2150" s="16" t="s">
        <v>5143</v>
      </c>
      <c r="D2150" s="17" t="str">
        <f t="shared" si="231"/>
        <v>5lb</v>
      </c>
      <c r="E2150" s="18" t="s">
        <v>5699</v>
      </c>
      <c r="F2150" s="19">
        <v>188.35</v>
      </c>
      <c r="G2150" s="19">
        <f t="shared" si="230"/>
        <v>80.048749999999998</v>
      </c>
      <c r="H2150" s="1">
        <f t="shared" si="232"/>
        <v>188.35</v>
      </c>
      <c r="I2150" s="21">
        <v>84</v>
      </c>
    </row>
    <row r="2151" spans="1:9" ht="14" x14ac:dyDescent="0.15">
      <c r="A2151" s="14" t="s">
        <v>759</v>
      </c>
      <c r="B2151" s="15">
        <v>1</v>
      </c>
      <c r="C2151" s="16" t="s">
        <v>7048</v>
      </c>
      <c r="D2151" s="17" t="s">
        <v>15</v>
      </c>
      <c r="E2151" s="18" t="s">
        <v>5699</v>
      </c>
      <c r="F2151" s="19">
        <v>40.6</v>
      </c>
      <c r="G2151" s="19">
        <f t="shared" si="230"/>
        <v>17.254999999999999</v>
      </c>
      <c r="H2151" s="1">
        <f t="shared" si="232"/>
        <v>40.6</v>
      </c>
      <c r="I2151" s="21">
        <v>18</v>
      </c>
    </row>
    <row r="2152" spans="1:9" ht="14" x14ac:dyDescent="0.15">
      <c r="A2152" s="14" t="s">
        <v>760</v>
      </c>
      <c r="B2152" s="15">
        <v>1</v>
      </c>
      <c r="C2152" s="16" t="s">
        <v>3626</v>
      </c>
      <c r="D2152" s="17" t="str">
        <f>VLOOKUP(RIGHT(A2152,4),N:O,2,0)</f>
        <v>FULL</v>
      </c>
      <c r="E2152" s="18" t="s">
        <v>5699</v>
      </c>
      <c r="F2152" s="19">
        <v>198.35</v>
      </c>
      <c r="G2152" s="19">
        <f t="shared" si="230"/>
        <v>84.298749999999998</v>
      </c>
      <c r="H2152" s="1">
        <f t="shared" si="232"/>
        <v>198.35</v>
      </c>
      <c r="I2152" s="26">
        <v>128</v>
      </c>
    </row>
    <row r="2153" spans="1:9" ht="14" x14ac:dyDescent="0.15">
      <c r="A2153" s="14" t="s">
        <v>761</v>
      </c>
      <c r="B2153" s="15">
        <v>1</v>
      </c>
      <c r="C2153" s="16" t="s">
        <v>3626</v>
      </c>
      <c r="D2153" s="17" t="str">
        <f>VLOOKUP(RIGHT(A2153,4),N:O,2,0)</f>
        <v>17x20</v>
      </c>
      <c r="E2153" s="18" t="s">
        <v>5699</v>
      </c>
      <c r="F2153" s="19">
        <v>120.45</v>
      </c>
      <c r="G2153" s="19">
        <f t="shared" si="230"/>
        <v>51.191249999999997</v>
      </c>
      <c r="H2153" s="1">
        <f t="shared" si="232"/>
        <v>120.45</v>
      </c>
      <c r="I2153" s="21">
        <v>64</v>
      </c>
    </row>
    <row r="2154" spans="1:9" ht="14" x14ac:dyDescent="0.15">
      <c r="A2154" s="14" t="s">
        <v>762</v>
      </c>
      <c r="B2154" s="15">
        <v>1</v>
      </c>
      <c r="C2154" s="16" t="s">
        <v>7052</v>
      </c>
      <c r="D2154" s="17" t="s">
        <v>15</v>
      </c>
      <c r="E2154" s="18" t="s">
        <v>5699</v>
      </c>
      <c r="F2154" s="19">
        <v>45.05</v>
      </c>
      <c r="G2154" s="19">
        <f t="shared" si="230"/>
        <v>19.146249999999998</v>
      </c>
      <c r="H2154" s="1">
        <f t="shared" si="232"/>
        <v>45.05</v>
      </c>
      <c r="I2154" s="21">
        <v>18</v>
      </c>
    </row>
    <row r="2155" spans="1:9" ht="14" x14ac:dyDescent="0.15">
      <c r="A2155" s="14" t="s">
        <v>763</v>
      </c>
      <c r="B2155" s="15">
        <v>1</v>
      </c>
      <c r="C2155" s="16" t="s">
        <v>3627</v>
      </c>
      <c r="D2155" s="17" t="str">
        <f>VLOOKUP(RIGHT(A2155,4),N:O,2,0)</f>
        <v>FULL</v>
      </c>
      <c r="E2155" s="18" t="s">
        <v>5699</v>
      </c>
      <c r="F2155" s="19">
        <v>220.35</v>
      </c>
      <c r="G2155" s="19">
        <f t="shared" si="230"/>
        <v>93.648749999999993</v>
      </c>
      <c r="H2155" s="1">
        <f t="shared" si="232"/>
        <v>220.35</v>
      </c>
      <c r="I2155" s="26">
        <v>128</v>
      </c>
    </row>
    <row r="2156" spans="1:9" ht="14" x14ac:dyDescent="0.15">
      <c r="A2156" s="14" t="s">
        <v>764</v>
      </c>
      <c r="B2156" s="15">
        <v>1</v>
      </c>
      <c r="C2156" s="16" t="s">
        <v>3627</v>
      </c>
      <c r="D2156" s="17" t="str">
        <f>VLOOKUP(RIGHT(A2156,4),N:O,2,0)</f>
        <v>17x20</v>
      </c>
      <c r="E2156" s="18" t="s">
        <v>5699</v>
      </c>
      <c r="F2156" s="19">
        <v>133.80000000000001</v>
      </c>
      <c r="G2156" s="19">
        <f t="shared" si="230"/>
        <v>56.865000000000002</v>
      </c>
      <c r="H2156" s="1">
        <f t="shared" si="232"/>
        <v>133.80000000000001</v>
      </c>
      <c r="I2156" s="21">
        <v>64</v>
      </c>
    </row>
    <row r="2157" spans="1:9" ht="14" x14ac:dyDescent="0.15">
      <c r="A2157" s="14" t="s">
        <v>765</v>
      </c>
      <c r="B2157" s="15">
        <v>1</v>
      </c>
      <c r="C2157" s="16" t="s">
        <v>7049</v>
      </c>
      <c r="D2157" s="17" t="s">
        <v>15</v>
      </c>
      <c r="E2157" s="18" t="s">
        <v>5699</v>
      </c>
      <c r="F2157" s="19">
        <v>50.5</v>
      </c>
      <c r="G2157" s="19">
        <f t="shared" si="230"/>
        <v>21.462499999999999</v>
      </c>
      <c r="H2157" s="1">
        <f t="shared" si="232"/>
        <v>50.5</v>
      </c>
      <c r="I2157" s="21">
        <v>12</v>
      </c>
    </row>
    <row r="2158" spans="1:9" ht="14" x14ac:dyDescent="0.15">
      <c r="A2158" s="14" t="s">
        <v>766</v>
      </c>
      <c r="B2158" s="15">
        <v>1</v>
      </c>
      <c r="C2158" s="16" t="s">
        <v>3628</v>
      </c>
      <c r="D2158" s="17" t="str">
        <f>VLOOKUP(RIGHT(A2158,4),N:O,2,0)</f>
        <v>17x20</v>
      </c>
      <c r="E2158" s="18" t="s">
        <v>5699</v>
      </c>
      <c r="F2158" s="19">
        <v>145.80000000000001</v>
      </c>
      <c r="G2158" s="19">
        <f t="shared" si="230"/>
        <v>61.965000000000003</v>
      </c>
      <c r="H2158" s="1">
        <f t="shared" si="232"/>
        <v>145.80000000000001</v>
      </c>
      <c r="I2158" s="21">
        <v>44</v>
      </c>
    </row>
    <row r="2159" spans="1:9" ht="14" x14ac:dyDescent="0.15">
      <c r="A2159" s="14" t="s">
        <v>767</v>
      </c>
      <c r="B2159" s="15">
        <v>1</v>
      </c>
      <c r="C2159" s="16" t="s">
        <v>7053</v>
      </c>
      <c r="D2159" s="17" t="s">
        <v>15</v>
      </c>
      <c r="E2159" s="18" t="s">
        <v>5699</v>
      </c>
      <c r="F2159" s="19">
        <v>53.35</v>
      </c>
      <c r="G2159" s="19">
        <f t="shared" si="230"/>
        <v>22.673749999999998</v>
      </c>
      <c r="H2159" s="1">
        <f t="shared" si="232"/>
        <v>53.35</v>
      </c>
      <c r="I2159" s="21">
        <v>12</v>
      </c>
    </row>
    <row r="2160" spans="1:9" ht="14" x14ac:dyDescent="0.15">
      <c r="A2160" s="14" t="s">
        <v>768</v>
      </c>
      <c r="B2160" s="15">
        <v>1</v>
      </c>
      <c r="C2160" s="16" t="s">
        <v>3629</v>
      </c>
      <c r="D2160" s="17" t="str">
        <f t="shared" ref="D2160:D2184" si="233">VLOOKUP(RIGHT(A2160,4),N:O,2,0)</f>
        <v>17x20</v>
      </c>
      <c r="E2160" s="18" t="s">
        <v>5699</v>
      </c>
      <c r="F2160" s="19">
        <v>154.1</v>
      </c>
      <c r="G2160" s="19">
        <f t="shared" si="230"/>
        <v>65.492499999999993</v>
      </c>
      <c r="H2160" s="1">
        <f t="shared" si="232"/>
        <v>154.1</v>
      </c>
      <c r="I2160" s="21">
        <v>44</v>
      </c>
    </row>
    <row r="2161" spans="1:9" ht="14" x14ac:dyDescent="0.15">
      <c r="A2161" s="14" t="s">
        <v>1589</v>
      </c>
      <c r="B2161" s="15">
        <v>1</v>
      </c>
      <c r="C2161" s="16" t="s">
        <v>4005</v>
      </c>
      <c r="D2161" s="17" t="str">
        <f t="shared" si="233"/>
        <v>Tube</v>
      </c>
      <c r="E2161" s="18" t="s">
        <v>5700</v>
      </c>
      <c r="F2161" s="19">
        <v>31.05</v>
      </c>
      <c r="G2161" s="19">
        <f t="shared" si="230"/>
        <v>13.196249999999999</v>
      </c>
      <c r="H2161" s="1">
        <f t="shared" si="232"/>
        <v>31.05</v>
      </c>
      <c r="I2161" s="21">
        <v>4</v>
      </c>
    </row>
    <row r="2162" spans="1:9" ht="14" x14ac:dyDescent="0.15">
      <c r="A2162" s="14" t="s">
        <v>1590</v>
      </c>
      <c r="B2162" s="15">
        <v>1</v>
      </c>
      <c r="C2162" s="16" t="s">
        <v>4006</v>
      </c>
      <c r="D2162" s="17" t="str">
        <f t="shared" si="233"/>
        <v>Tube</v>
      </c>
      <c r="E2162" s="18" t="s">
        <v>5700</v>
      </c>
      <c r="F2162" s="19">
        <v>31.05</v>
      </c>
      <c r="G2162" s="19">
        <f t="shared" si="230"/>
        <v>13.196249999999999</v>
      </c>
      <c r="H2162" s="1">
        <f t="shared" si="232"/>
        <v>31.05</v>
      </c>
      <c r="I2162" s="21">
        <v>4</v>
      </c>
    </row>
    <row r="2163" spans="1:9" ht="14" x14ac:dyDescent="0.15">
      <c r="A2163" s="14" t="s">
        <v>2786</v>
      </c>
      <c r="B2163" s="15">
        <v>1</v>
      </c>
      <c r="C2163" s="16" t="s">
        <v>5144</v>
      </c>
      <c r="D2163" s="17" t="str">
        <f t="shared" si="233"/>
        <v>5oz</v>
      </c>
      <c r="E2163" s="18" t="s">
        <v>5</v>
      </c>
      <c r="F2163" s="43">
        <v>8.6999999999999993</v>
      </c>
      <c r="G2163" s="19">
        <f t="shared" si="230"/>
        <v>3.6974999999999998</v>
      </c>
      <c r="H2163" s="1">
        <f t="shared" si="232"/>
        <v>8.6999999999999993</v>
      </c>
      <c r="I2163" s="21">
        <v>6</v>
      </c>
    </row>
    <row r="2164" spans="1:9" ht="14" x14ac:dyDescent="0.15">
      <c r="A2164" s="14" t="s">
        <v>2790</v>
      </c>
      <c r="B2164" s="15">
        <v>1</v>
      </c>
      <c r="C2164" s="16" t="s">
        <v>5148</v>
      </c>
      <c r="D2164" s="17" t="str">
        <f t="shared" si="233"/>
        <v>1lb</v>
      </c>
      <c r="E2164" s="18" t="s">
        <v>5</v>
      </c>
      <c r="F2164" s="19">
        <v>21.5</v>
      </c>
      <c r="G2164" s="19">
        <f t="shared" si="230"/>
        <v>9.1374999999999993</v>
      </c>
      <c r="H2164" s="1">
        <f t="shared" si="232"/>
        <v>21.5</v>
      </c>
      <c r="I2164" s="21">
        <v>18</v>
      </c>
    </row>
    <row r="2165" spans="1:9" ht="14" x14ac:dyDescent="0.15">
      <c r="A2165" s="14" t="s">
        <v>2794</v>
      </c>
      <c r="B2165" s="15">
        <v>1</v>
      </c>
      <c r="C2165" s="16" t="s">
        <v>5152</v>
      </c>
      <c r="D2165" s="17" t="str">
        <f t="shared" si="233"/>
        <v>5lb</v>
      </c>
      <c r="E2165" s="18" t="s">
        <v>5</v>
      </c>
      <c r="F2165" s="19">
        <v>78.5</v>
      </c>
      <c r="G2165" s="19">
        <f t="shared" si="230"/>
        <v>33.362499999999997</v>
      </c>
      <c r="H2165" s="1">
        <f t="shared" si="232"/>
        <v>78.5</v>
      </c>
      <c r="I2165" s="21">
        <v>84</v>
      </c>
    </row>
    <row r="2166" spans="1:9" ht="14" x14ac:dyDescent="0.15">
      <c r="A2166" s="14" t="s">
        <v>2787</v>
      </c>
      <c r="B2166" s="15">
        <v>1</v>
      </c>
      <c r="C2166" s="16" t="s">
        <v>5145</v>
      </c>
      <c r="D2166" s="17" t="str">
        <f t="shared" si="233"/>
        <v>5oz</v>
      </c>
      <c r="E2166" s="18" t="s">
        <v>5</v>
      </c>
      <c r="F2166" s="43">
        <v>8.6999999999999993</v>
      </c>
      <c r="G2166" s="19">
        <f t="shared" si="230"/>
        <v>3.6974999999999998</v>
      </c>
      <c r="H2166" s="1">
        <f t="shared" si="232"/>
        <v>8.6999999999999993</v>
      </c>
      <c r="I2166" s="21">
        <v>6</v>
      </c>
    </row>
    <row r="2167" spans="1:9" ht="14" x14ac:dyDescent="0.15">
      <c r="A2167" s="14" t="s">
        <v>2791</v>
      </c>
      <c r="B2167" s="15">
        <v>1</v>
      </c>
      <c r="C2167" s="16" t="s">
        <v>5149</v>
      </c>
      <c r="D2167" s="17" t="str">
        <f t="shared" si="233"/>
        <v>1lb</v>
      </c>
      <c r="E2167" s="18" t="s">
        <v>5</v>
      </c>
      <c r="F2167" s="19">
        <v>21.5</v>
      </c>
      <c r="G2167" s="19">
        <f t="shared" si="230"/>
        <v>9.1374999999999993</v>
      </c>
      <c r="H2167" s="1">
        <f t="shared" si="232"/>
        <v>21.5</v>
      </c>
      <c r="I2167" s="21">
        <v>18</v>
      </c>
    </row>
    <row r="2168" spans="1:9" ht="14" x14ac:dyDescent="0.15">
      <c r="A2168" s="14" t="s">
        <v>2795</v>
      </c>
      <c r="B2168" s="15">
        <v>1</v>
      </c>
      <c r="C2168" s="16" t="s">
        <v>5153</v>
      </c>
      <c r="D2168" s="17" t="str">
        <f t="shared" si="233"/>
        <v>5lb</v>
      </c>
      <c r="E2168" s="18" t="s">
        <v>5</v>
      </c>
      <c r="F2168" s="19">
        <v>78.5</v>
      </c>
      <c r="G2168" s="19">
        <f t="shared" si="230"/>
        <v>33.362499999999997</v>
      </c>
      <c r="H2168" s="1">
        <f t="shared" si="232"/>
        <v>78.5</v>
      </c>
      <c r="I2168" s="21">
        <v>84</v>
      </c>
    </row>
    <row r="2169" spans="1:9" ht="14" x14ac:dyDescent="0.15">
      <c r="A2169" s="14" t="s">
        <v>2788</v>
      </c>
      <c r="B2169" s="15">
        <v>1</v>
      </c>
      <c r="C2169" s="16" t="s">
        <v>5146</v>
      </c>
      <c r="D2169" s="17" t="str">
        <f t="shared" si="233"/>
        <v>5oz</v>
      </c>
      <c r="E2169" s="18" t="s">
        <v>5</v>
      </c>
      <c r="F2169" s="43">
        <v>8.6999999999999993</v>
      </c>
      <c r="G2169" s="19">
        <f t="shared" ref="G2169:G2191" si="234">F2169*0.425</f>
        <v>3.6974999999999998</v>
      </c>
      <c r="H2169" s="1">
        <f t="shared" si="232"/>
        <v>8.6999999999999993</v>
      </c>
      <c r="I2169" s="21">
        <v>6</v>
      </c>
    </row>
    <row r="2170" spans="1:9" ht="14" x14ac:dyDescent="0.15">
      <c r="A2170" s="14" t="s">
        <v>2792</v>
      </c>
      <c r="B2170" s="15">
        <v>1</v>
      </c>
      <c r="C2170" s="16" t="s">
        <v>5150</v>
      </c>
      <c r="D2170" s="17" t="str">
        <f t="shared" si="233"/>
        <v>1lb</v>
      </c>
      <c r="E2170" s="18" t="s">
        <v>5</v>
      </c>
      <c r="F2170" s="19">
        <v>21.5</v>
      </c>
      <c r="G2170" s="19">
        <f t="shared" si="234"/>
        <v>9.1374999999999993</v>
      </c>
      <c r="H2170" s="1">
        <f t="shared" ref="H2170:H2191" si="235">B2170*F2170</f>
        <v>21.5</v>
      </c>
      <c r="I2170" s="21">
        <v>18</v>
      </c>
    </row>
    <row r="2171" spans="1:9" ht="14" x14ac:dyDescent="0.15">
      <c r="A2171" s="14" t="s">
        <v>2796</v>
      </c>
      <c r="B2171" s="15">
        <v>1</v>
      </c>
      <c r="C2171" s="16" t="s">
        <v>5154</v>
      </c>
      <c r="D2171" s="17" t="str">
        <f t="shared" si="233"/>
        <v>5lb</v>
      </c>
      <c r="E2171" s="18" t="s">
        <v>5</v>
      </c>
      <c r="F2171" s="19">
        <v>78.5</v>
      </c>
      <c r="G2171" s="19">
        <f t="shared" si="234"/>
        <v>33.362499999999997</v>
      </c>
      <c r="H2171" s="1">
        <f t="shared" si="235"/>
        <v>78.5</v>
      </c>
      <c r="I2171" s="21">
        <v>84</v>
      </c>
    </row>
    <row r="2172" spans="1:9" ht="14" x14ac:dyDescent="0.15">
      <c r="A2172" s="14" t="s">
        <v>2789</v>
      </c>
      <c r="B2172" s="15">
        <v>1</v>
      </c>
      <c r="C2172" s="16" t="s">
        <v>5147</v>
      </c>
      <c r="D2172" s="17" t="str">
        <f t="shared" si="233"/>
        <v>5oz</v>
      </c>
      <c r="E2172" s="18" t="s">
        <v>5</v>
      </c>
      <c r="F2172" s="43">
        <v>10.35</v>
      </c>
      <c r="G2172" s="19">
        <f t="shared" si="234"/>
        <v>4.3987499999999997</v>
      </c>
      <c r="H2172" s="1">
        <f t="shared" si="235"/>
        <v>10.35</v>
      </c>
      <c r="I2172" s="21">
        <v>6</v>
      </c>
    </row>
    <row r="2173" spans="1:9" ht="14" x14ac:dyDescent="0.15">
      <c r="A2173" s="14" t="s">
        <v>2793</v>
      </c>
      <c r="B2173" s="15">
        <v>1</v>
      </c>
      <c r="C2173" s="16" t="s">
        <v>5151</v>
      </c>
      <c r="D2173" s="17" t="str">
        <f t="shared" si="233"/>
        <v>1lb</v>
      </c>
      <c r="E2173" s="18" t="s">
        <v>5</v>
      </c>
      <c r="F2173" s="19">
        <v>26.8</v>
      </c>
      <c r="G2173" s="19">
        <f t="shared" si="234"/>
        <v>11.39</v>
      </c>
      <c r="H2173" s="1">
        <f t="shared" si="235"/>
        <v>26.8</v>
      </c>
      <c r="I2173" s="21">
        <v>18</v>
      </c>
    </row>
    <row r="2174" spans="1:9" ht="14" x14ac:dyDescent="0.15">
      <c r="A2174" s="14" t="s">
        <v>2797</v>
      </c>
      <c r="B2174" s="15">
        <v>1</v>
      </c>
      <c r="C2174" s="16" t="s">
        <v>5155</v>
      </c>
      <c r="D2174" s="17" t="str">
        <f t="shared" si="233"/>
        <v>5lb</v>
      </c>
      <c r="E2174" s="18" t="s">
        <v>5</v>
      </c>
      <c r="F2174" s="19">
        <v>104.8</v>
      </c>
      <c r="G2174" s="19">
        <f t="shared" si="234"/>
        <v>44.54</v>
      </c>
      <c r="H2174" s="1">
        <f t="shared" si="235"/>
        <v>104.8</v>
      </c>
      <c r="I2174" s="21">
        <v>84</v>
      </c>
    </row>
    <row r="2175" spans="1:9" ht="14" x14ac:dyDescent="0.15">
      <c r="A2175" s="14" t="s">
        <v>769</v>
      </c>
      <c r="B2175" s="15">
        <v>1</v>
      </c>
      <c r="C2175" s="16" t="s">
        <v>7050</v>
      </c>
      <c r="D2175" s="17" t="str">
        <f t="shared" si="233"/>
        <v>10X10</v>
      </c>
      <c r="E2175" s="18" t="s">
        <v>5</v>
      </c>
      <c r="F2175" s="19">
        <v>17.05</v>
      </c>
      <c r="G2175" s="19">
        <f t="shared" si="234"/>
        <v>7.2462499999999999</v>
      </c>
      <c r="H2175" s="1">
        <f t="shared" si="235"/>
        <v>17.05</v>
      </c>
      <c r="I2175" s="21">
        <v>18</v>
      </c>
    </row>
    <row r="2176" spans="1:9" ht="14" x14ac:dyDescent="0.15">
      <c r="A2176" s="14" t="s">
        <v>770</v>
      </c>
      <c r="B2176" s="15">
        <v>1</v>
      </c>
      <c r="C2176" s="16" t="s">
        <v>3630</v>
      </c>
      <c r="D2176" s="17" t="str">
        <f t="shared" si="233"/>
        <v>FULL</v>
      </c>
      <c r="E2176" s="18" t="s">
        <v>5</v>
      </c>
      <c r="F2176" s="19">
        <v>98.5</v>
      </c>
      <c r="G2176" s="19">
        <f t="shared" si="234"/>
        <v>41.862499999999997</v>
      </c>
      <c r="H2176" s="1">
        <f t="shared" si="235"/>
        <v>98.5</v>
      </c>
      <c r="I2176" s="26">
        <v>128</v>
      </c>
    </row>
    <row r="2177" spans="1:9" ht="14" x14ac:dyDescent="0.15">
      <c r="A2177" s="14" t="s">
        <v>771</v>
      </c>
      <c r="B2177" s="15">
        <v>1</v>
      </c>
      <c r="C2177" s="16" t="s">
        <v>3630</v>
      </c>
      <c r="D2177" s="17" t="str">
        <f t="shared" si="233"/>
        <v>17x20</v>
      </c>
      <c r="E2177" s="18" t="s">
        <v>5</v>
      </c>
      <c r="F2177" s="19">
        <v>50.65</v>
      </c>
      <c r="G2177" s="19">
        <f t="shared" si="234"/>
        <v>21.526249999999997</v>
      </c>
      <c r="H2177" s="1">
        <f t="shared" si="235"/>
        <v>50.65</v>
      </c>
      <c r="I2177" s="21">
        <v>64</v>
      </c>
    </row>
    <row r="2178" spans="1:9" ht="14" x14ac:dyDescent="0.15">
      <c r="A2178" s="14" t="s">
        <v>772</v>
      </c>
      <c r="B2178" s="15">
        <v>1</v>
      </c>
      <c r="C2178" s="16" t="s">
        <v>7051</v>
      </c>
      <c r="D2178" s="17" t="str">
        <f t="shared" si="233"/>
        <v>10X10</v>
      </c>
      <c r="E2178" s="18" t="s">
        <v>5</v>
      </c>
      <c r="F2178" s="19">
        <v>21.55</v>
      </c>
      <c r="G2178" s="19">
        <f t="shared" si="234"/>
        <v>9.1587499999999995</v>
      </c>
      <c r="H2178" s="1">
        <f t="shared" si="235"/>
        <v>21.55</v>
      </c>
      <c r="I2178" s="21">
        <v>18</v>
      </c>
    </row>
    <row r="2179" spans="1:9" ht="14" x14ac:dyDescent="0.15">
      <c r="A2179" s="14" t="s">
        <v>773</v>
      </c>
      <c r="B2179" s="15">
        <v>1</v>
      </c>
      <c r="C2179" s="16" t="s">
        <v>3631</v>
      </c>
      <c r="D2179" s="17" t="str">
        <f t="shared" si="233"/>
        <v>FULL</v>
      </c>
      <c r="E2179" s="18" t="s">
        <v>5</v>
      </c>
      <c r="F2179" s="19">
        <v>124.45</v>
      </c>
      <c r="G2179" s="19">
        <f t="shared" si="234"/>
        <v>52.891249999999999</v>
      </c>
      <c r="H2179" s="1">
        <f t="shared" si="235"/>
        <v>124.45</v>
      </c>
      <c r="I2179" s="26">
        <v>128</v>
      </c>
    </row>
    <row r="2180" spans="1:9" ht="14" x14ac:dyDescent="0.15">
      <c r="A2180" s="14" t="s">
        <v>774</v>
      </c>
      <c r="B2180" s="15">
        <v>1</v>
      </c>
      <c r="C2180" s="16" t="s">
        <v>3631</v>
      </c>
      <c r="D2180" s="17" t="str">
        <f t="shared" si="233"/>
        <v>17x20</v>
      </c>
      <c r="E2180" s="18" t="s">
        <v>5</v>
      </c>
      <c r="F2180" s="19">
        <v>64</v>
      </c>
      <c r="G2180" s="19">
        <f t="shared" si="234"/>
        <v>27.2</v>
      </c>
      <c r="H2180" s="1">
        <f t="shared" si="235"/>
        <v>64</v>
      </c>
      <c r="I2180" s="21">
        <v>64</v>
      </c>
    </row>
    <row r="2181" spans="1:9" ht="14" x14ac:dyDescent="0.15">
      <c r="A2181" s="14" t="s">
        <v>775</v>
      </c>
      <c r="B2181" s="15">
        <v>1</v>
      </c>
      <c r="C2181" s="16" t="s">
        <v>7054</v>
      </c>
      <c r="D2181" s="17" t="str">
        <f t="shared" si="233"/>
        <v>10X10</v>
      </c>
      <c r="E2181" s="18" t="s">
        <v>5</v>
      </c>
      <c r="F2181" s="19">
        <v>20.399999999999999</v>
      </c>
      <c r="G2181" s="19">
        <f t="shared" si="234"/>
        <v>8.67</v>
      </c>
      <c r="H2181" s="1">
        <f t="shared" si="235"/>
        <v>20.399999999999999</v>
      </c>
      <c r="I2181" s="21">
        <v>12</v>
      </c>
    </row>
    <row r="2182" spans="1:9" ht="14" x14ac:dyDescent="0.15">
      <c r="A2182" s="14" t="s">
        <v>776</v>
      </c>
      <c r="B2182" s="15">
        <v>1</v>
      </c>
      <c r="C2182" s="16" t="s">
        <v>3632</v>
      </c>
      <c r="D2182" s="17" t="str">
        <f t="shared" si="233"/>
        <v>17x20</v>
      </c>
      <c r="E2182" s="18" t="s">
        <v>5</v>
      </c>
      <c r="F2182" s="19">
        <v>58.85</v>
      </c>
      <c r="G2182" s="19">
        <f t="shared" si="234"/>
        <v>25.01125</v>
      </c>
      <c r="H2182" s="1">
        <f t="shared" si="235"/>
        <v>58.85</v>
      </c>
      <c r="I2182" s="21">
        <v>44</v>
      </c>
    </row>
    <row r="2183" spans="1:9" ht="14" x14ac:dyDescent="0.15">
      <c r="A2183" s="14" t="s">
        <v>777</v>
      </c>
      <c r="B2183" s="15">
        <v>1</v>
      </c>
      <c r="C2183" s="16" t="s">
        <v>7055</v>
      </c>
      <c r="D2183" s="17" t="str">
        <f t="shared" si="233"/>
        <v>10X10</v>
      </c>
      <c r="E2183" s="18" t="s">
        <v>5</v>
      </c>
      <c r="F2183" s="19">
        <v>23.2</v>
      </c>
      <c r="G2183" s="19">
        <f t="shared" si="234"/>
        <v>9.86</v>
      </c>
      <c r="H2183" s="1">
        <f t="shared" si="235"/>
        <v>23.2</v>
      </c>
      <c r="I2183" s="21">
        <v>12</v>
      </c>
    </row>
    <row r="2184" spans="1:9" ht="14" x14ac:dyDescent="0.15">
      <c r="A2184" s="14" t="s">
        <v>778</v>
      </c>
      <c r="B2184" s="15">
        <v>1</v>
      </c>
      <c r="C2184" s="16" t="s">
        <v>3633</v>
      </c>
      <c r="D2184" s="17" t="str">
        <f t="shared" si="233"/>
        <v>17x20</v>
      </c>
      <c r="E2184" s="18" t="s">
        <v>5</v>
      </c>
      <c r="F2184" s="19">
        <v>67.150000000000006</v>
      </c>
      <c r="G2184" s="19">
        <f t="shared" si="234"/>
        <v>28.53875</v>
      </c>
      <c r="H2184" s="1">
        <f t="shared" si="235"/>
        <v>67.150000000000006</v>
      </c>
      <c r="I2184" s="21">
        <v>44</v>
      </c>
    </row>
    <row r="2185" spans="1:9" ht="14" x14ac:dyDescent="0.15">
      <c r="A2185" s="49" t="s">
        <v>6202</v>
      </c>
      <c r="B2185" s="33">
        <v>1</v>
      </c>
      <c r="C2185" s="16" t="s">
        <v>6205</v>
      </c>
      <c r="D2185" s="118" t="s">
        <v>6204</v>
      </c>
      <c r="E2185" s="18" t="s">
        <v>5698</v>
      </c>
      <c r="F2185" s="43">
        <v>10.85</v>
      </c>
      <c r="G2185" s="19">
        <f t="shared" si="234"/>
        <v>4.6112500000000001</v>
      </c>
      <c r="H2185" s="1">
        <f t="shared" si="235"/>
        <v>10.85</v>
      </c>
      <c r="I2185" s="21">
        <v>6</v>
      </c>
    </row>
    <row r="2186" spans="1:9" x14ac:dyDescent="0.15">
      <c r="A2186" s="22" t="s">
        <v>5947</v>
      </c>
      <c r="B2186" s="15">
        <v>1</v>
      </c>
      <c r="C2186" s="16" t="s">
        <v>5948</v>
      </c>
      <c r="D2186" s="17" t="s">
        <v>15</v>
      </c>
      <c r="E2186" s="18"/>
      <c r="F2186" s="19">
        <v>19.5</v>
      </c>
      <c r="G2186" s="19">
        <f t="shared" si="234"/>
        <v>8.2874999999999996</v>
      </c>
      <c r="H2186" s="1">
        <f t="shared" si="235"/>
        <v>19.5</v>
      </c>
      <c r="I2186" s="21">
        <v>18</v>
      </c>
    </row>
    <row r="2187" spans="1:9" ht="14" x14ac:dyDescent="0.15">
      <c r="A2187" s="22" t="s">
        <v>6778</v>
      </c>
      <c r="B2187" s="15">
        <v>1</v>
      </c>
      <c r="C2187" s="16" t="s">
        <v>5948</v>
      </c>
      <c r="D2187" s="17" t="s">
        <v>26</v>
      </c>
      <c r="E2187" s="18" t="s">
        <v>6</v>
      </c>
      <c r="F2187" s="19">
        <v>57.9</v>
      </c>
      <c r="G2187" s="19">
        <f t="shared" si="234"/>
        <v>24.607499999999998</v>
      </c>
      <c r="H2187" s="1">
        <f t="shared" si="235"/>
        <v>57.9</v>
      </c>
      <c r="I2187" s="21">
        <v>64</v>
      </c>
    </row>
    <row r="2188" spans="1:9" x14ac:dyDescent="0.15">
      <c r="A2188" s="22" t="s">
        <v>5949</v>
      </c>
      <c r="B2188" s="15">
        <v>1</v>
      </c>
      <c r="C2188" s="16" t="s">
        <v>5951</v>
      </c>
      <c r="D2188" s="17" t="s">
        <v>15</v>
      </c>
      <c r="E2188" s="18"/>
      <c r="F2188" s="19">
        <v>24</v>
      </c>
      <c r="G2188" s="19">
        <f t="shared" si="234"/>
        <v>10.199999999999999</v>
      </c>
      <c r="H2188" s="1">
        <f t="shared" si="235"/>
        <v>24</v>
      </c>
      <c r="I2188" s="21">
        <v>18</v>
      </c>
    </row>
    <row r="2189" spans="1:9" x14ac:dyDescent="0.15">
      <c r="A2189" s="22" t="s">
        <v>5949</v>
      </c>
      <c r="B2189" s="15">
        <v>1</v>
      </c>
      <c r="C2189" s="16" t="s">
        <v>5950</v>
      </c>
      <c r="D2189" s="17" t="s">
        <v>15</v>
      </c>
      <c r="E2189" s="18"/>
      <c r="F2189" s="19">
        <v>24</v>
      </c>
      <c r="G2189" s="19">
        <f t="shared" si="234"/>
        <v>10.199999999999999</v>
      </c>
      <c r="H2189" s="1">
        <f t="shared" si="235"/>
        <v>24</v>
      </c>
      <c r="I2189" s="21">
        <v>18</v>
      </c>
    </row>
    <row r="2190" spans="1:9" x14ac:dyDescent="0.15">
      <c r="A2190" s="20" t="s">
        <v>6389</v>
      </c>
      <c r="B2190" s="33">
        <v>1</v>
      </c>
      <c r="C2190" s="20" t="s">
        <v>6390</v>
      </c>
      <c r="D2190" s="116" t="s">
        <v>5716</v>
      </c>
      <c r="F2190" s="60">
        <v>31.05</v>
      </c>
      <c r="G2190" s="19">
        <f t="shared" si="234"/>
        <v>13.196249999999999</v>
      </c>
      <c r="H2190" s="60">
        <f t="shared" si="235"/>
        <v>31.05</v>
      </c>
      <c r="I2190" s="57">
        <v>4</v>
      </c>
    </row>
    <row r="2191" spans="1:9" ht="14" x14ac:dyDescent="0.15">
      <c r="A2191" s="22" t="s">
        <v>6779</v>
      </c>
      <c r="B2191" s="15">
        <v>1</v>
      </c>
      <c r="C2191" s="16" t="s">
        <v>6780</v>
      </c>
      <c r="D2191" s="17" t="s">
        <v>26</v>
      </c>
      <c r="E2191" s="18" t="s">
        <v>6</v>
      </c>
      <c r="F2191" s="19">
        <v>57.9</v>
      </c>
      <c r="G2191" s="19">
        <f t="shared" si="234"/>
        <v>24.607499999999998</v>
      </c>
      <c r="H2191" s="1">
        <f t="shared" si="235"/>
        <v>57.9</v>
      </c>
      <c r="I2191" s="21">
        <v>64</v>
      </c>
    </row>
    <row r="2192" spans="1:9" x14ac:dyDescent="0.15">
      <c r="A2192" s="255" t="s">
        <v>6646</v>
      </c>
      <c r="B2192" s="33">
        <v>1</v>
      </c>
      <c r="C2192" s="20" t="s">
        <v>6680</v>
      </c>
      <c r="D2192" s="116" t="s">
        <v>5730</v>
      </c>
      <c r="F2192" s="60">
        <v>23.5</v>
      </c>
      <c r="G2192" s="258">
        <v>8.93</v>
      </c>
      <c r="H2192" s="60">
        <f>F2192</f>
        <v>23.5</v>
      </c>
      <c r="I2192" s="57">
        <v>18</v>
      </c>
    </row>
    <row r="2193" spans="1:9" ht="14" x14ac:dyDescent="0.15">
      <c r="A2193" s="22" t="s">
        <v>6781</v>
      </c>
      <c r="B2193" s="15">
        <v>1</v>
      </c>
      <c r="C2193" s="16" t="s">
        <v>6782</v>
      </c>
      <c r="D2193" s="17" t="s">
        <v>26</v>
      </c>
      <c r="E2193" s="18" t="s">
        <v>6</v>
      </c>
      <c r="F2193" s="19">
        <v>67.900000000000006</v>
      </c>
      <c r="G2193" s="19">
        <f t="shared" ref="G2193:G2224" si="236">F2193*0.425</f>
        <v>28.857500000000002</v>
      </c>
      <c r="H2193" s="1">
        <f t="shared" ref="H2193:H2224" si="237">B2193*F2193</f>
        <v>67.900000000000006</v>
      </c>
      <c r="I2193" s="21">
        <v>44</v>
      </c>
    </row>
    <row r="2194" spans="1:9" ht="14" x14ac:dyDescent="0.15">
      <c r="A2194" s="49" t="s">
        <v>6201</v>
      </c>
      <c r="B2194" s="33">
        <v>1</v>
      </c>
      <c r="C2194" s="16" t="s">
        <v>6203</v>
      </c>
      <c r="D2194" s="118" t="s">
        <v>6204</v>
      </c>
      <c r="E2194" s="18" t="s">
        <v>5698</v>
      </c>
      <c r="F2194" s="43">
        <v>10.85</v>
      </c>
      <c r="G2194" s="19">
        <f t="shared" si="236"/>
        <v>4.6112500000000001</v>
      </c>
      <c r="H2194" s="1">
        <f t="shared" si="237"/>
        <v>10.85</v>
      </c>
      <c r="I2194" s="21">
        <v>6</v>
      </c>
    </row>
    <row r="2195" spans="1:9" x14ac:dyDescent="0.15">
      <c r="A2195" s="49" t="s">
        <v>6187</v>
      </c>
      <c r="B2195" s="33">
        <v>1</v>
      </c>
      <c r="C2195" s="16" t="s">
        <v>5953</v>
      </c>
      <c r="D2195" s="118" t="s">
        <v>15</v>
      </c>
      <c r="E2195" s="18"/>
      <c r="F2195" s="43">
        <v>19.5</v>
      </c>
      <c r="G2195" s="19">
        <f t="shared" si="236"/>
        <v>8.2874999999999996</v>
      </c>
      <c r="H2195" s="43">
        <f t="shared" si="237"/>
        <v>19.5</v>
      </c>
      <c r="I2195" s="18">
        <v>18</v>
      </c>
    </row>
    <row r="2196" spans="1:9" ht="14" x14ac:dyDescent="0.15">
      <c r="A2196" s="22" t="s">
        <v>5952</v>
      </c>
      <c r="B2196" s="15">
        <v>1</v>
      </c>
      <c r="C2196" s="16" t="s">
        <v>5953</v>
      </c>
      <c r="D2196" s="17" t="s">
        <v>26</v>
      </c>
      <c r="E2196" s="18" t="s">
        <v>5</v>
      </c>
      <c r="F2196" s="19">
        <v>57.9</v>
      </c>
      <c r="G2196" s="19">
        <f t="shared" si="236"/>
        <v>24.607499999999998</v>
      </c>
      <c r="H2196" s="1">
        <f t="shared" si="237"/>
        <v>57.9</v>
      </c>
      <c r="I2196" s="21">
        <v>64</v>
      </c>
    </row>
    <row r="2197" spans="1:9" x14ac:dyDescent="0.15">
      <c r="A2197" s="22" t="s">
        <v>5954</v>
      </c>
      <c r="B2197" s="15">
        <v>1</v>
      </c>
      <c r="C2197" s="16" t="s">
        <v>5955</v>
      </c>
      <c r="D2197" s="17" t="s">
        <v>15</v>
      </c>
      <c r="E2197" s="18"/>
      <c r="F2197" s="19">
        <v>24</v>
      </c>
      <c r="G2197" s="19">
        <f t="shared" si="236"/>
        <v>10.199999999999999</v>
      </c>
      <c r="H2197" s="1">
        <f t="shared" si="237"/>
        <v>24</v>
      </c>
      <c r="I2197" s="21">
        <v>18</v>
      </c>
    </row>
    <row r="2198" spans="1:9" x14ac:dyDescent="0.15">
      <c r="A2198" s="22" t="s">
        <v>5954</v>
      </c>
      <c r="B2198" s="15">
        <v>1</v>
      </c>
      <c r="C2198" s="16" t="s">
        <v>5956</v>
      </c>
      <c r="D2198" s="17" t="s">
        <v>15</v>
      </c>
      <c r="E2198" s="18"/>
      <c r="F2198" s="19">
        <v>24</v>
      </c>
      <c r="G2198" s="19">
        <f t="shared" si="236"/>
        <v>10.199999999999999</v>
      </c>
      <c r="H2198" s="1">
        <f t="shared" si="237"/>
        <v>24</v>
      </c>
      <c r="I2198" s="21">
        <v>18</v>
      </c>
    </row>
    <row r="2199" spans="1:9" ht="14" x14ac:dyDescent="0.15">
      <c r="A2199" s="14" t="s">
        <v>2798</v>
      </c>
      <c r="B2199" s="15">
        <v>1</v>
      </c>
      <c r="C2199" s="16" t="s">
        <v>5156</v>
      </c>
      <c r="D2199" s="17" t="str">
        <f t="shared" ref="D2199:D2230" si="238">VLOOKUP(RIGHT(A2199,4),N:O,2,0)</f>
        <v>5oz</v>
      </c>
      <c r="E2199" s="18" t="s">
        <v>5699</v>
      </c>
      <c r="F2199" s="19">
        <v>13.9</v>
      </c>
      <c r="G2199" s="19">
        <f t="shared" si="236"/>
        <v>5.9074999999999998</v>
      </c>
      <c r="H2199" s="1">
        <f t="shared" si="237"/>
        <v>13.9</v>
      </c>
      <c r="I2199" s="21">
        <v>6</v>
      </c>
    </row>
    <row r="2200" spans="1:9" ht="14" x14ac:dyDescent="0.15">
      <c r="A2200" s="14" t="s">
        <v>2802</v>
      </c>
      <c r="B2200" s="15">
        <v>1</v>
      </c>
      <c r="C2200" s="16" t="s">
        <v>5160</v>
      </c>
      <c r="D2200" s="17" t="str">
        <f t="shared" si="238"/>
        <v>1lb</v>
      </c>
      <c r="E2200" s="18" t="s">
        <v>5699</v>
      </c>
      <c r="F2200" s="19">
        <v>38.25</v>
      </c>
      <c r="G2200" s="19">
        <f t="shared" si="236"/>
        <v>16.256249999999998</v>
      </c>
      <c r="H2200" s="1">
        <f t="shared" si="237"/>
        <v>38.25</v>
      </c>
      <c r="I2200" s="21">
        <v>18</v>
      </c>
    </row>
    <row r="2201" spans="1:9" ht="14" x14ac:dyDescent="0.15">
      <c r="A2201" s="14" t="s">
        <v>2806</v>
      </c>
      <c r="B2201" s="15">
        <v>1</v>
      </c>
      <c r="C2201" s="16" t="s">
        <v>5164</v>
      </c>
      <c r="D2201" s="17" t="str">
        <f t="shared" si="238"/>
        <v>5lb</v>
      </c>
      <c r="E2201" s="18" t="s">
        <v>5699</v>
      </c>
      <c r="F2201" s="19">
        <v>162.1</v>
      </c>
      <c r="G2201" s="19">
        <f t="shared" si="236"/>
        <v>68.892499999999998</v>
      </c>
      <c r="H2201" s="1">
        <f t="shared" si="237"/>
        <v>162.1</v>
      </c>
      <c r="I2201" s="21">
        <v>84</v>
      </c>
    </row>
    <row r="2202" spans="1:9" ht="14" x14ac:dyDescent="0.15">
      <c r="A2202" s="14" t="s">
        <v>2799</v>
      </c>
      <c r="B2202" s="15">
        <v>1</v>
      </c>
      <c r="C2202" s="16" t="s">
        <v>5157</v>
      </c>
      <c r="D2202" s="17" t="str">
        <f t="shared" si="238"/>
        <v>5oz</v>
      </c>
      <c r="E2202" s="18" t="s">
        <v>5699</v>
      </c>
      <c r="F2202" s="19">
        <v>13.9</v>
      </c>
      <c r="G2202" s="19">
        <f t="shared" si="236"/>
        <v>5.9074999999999998</v>
      </c>
      <c r="H2202" s="1">
        <f t="shared" si="237"/>
        <v>13.9</v>
      </c>
      <c r="I2202" s="21">
        <v>6</v>
      </c>
    </row>
    <row r="2203" spans="1:9" ht="14" x14ac:dyDescent="0.15">
      <c r="A2203" s="14" t="s">
        <v>2803</v>
      </c>
      <c r="B2203" s="15">
        <v>1</v>
      </c>
      <c r="C2203" s="16" t="s">
        <v>5161</v>
      </c>
      <c r="D2203" s="17" t="str">
        <f t="shared" si="238"/>
        <v>1lb</v>
      </c>
      <c r="E2203" s="18" t="s">
        <v>5699</v>
      </c>
      <c r="F2203" s="19">
        <v>38.25</v>
      </c>
      <c r="G2203" s="19">
        <f t="shared" si="236"/>
        <v>16.256249999999998</v>
      </c>
      <c r="H2203" s="1">
        <f t="shared" si="237"/>
        <v>38.25</v>
      </c>
      <c r="I2203" s="21">
        <v>18</v>
      </c>
    </row>
    <row r="2204" spans="1:9" ht="14" x14ac:dyDescent="0.15">
      <c r="A2204" s="14" t="s">
        <v>2807</v>
      </c>
      <c r="B2204" s="15">
        <v>1</v>
      </c>
      <c r="C2204" s="16" t="s">
        <v>5165</v>
      </c>
      <c r="D2204" s="17" t="str">
        <f t="shared" si="238"/>
        <v>5lb</v>
      </c>
      <c r="E2204" s="18" t="s">
        <v>5699</v>
      </c>
      <c r="F2204" s="19">
        <v>162.1</v>
      </c>
      <c r="G2204" s="19">
        <f t="shared" si="236"/>
        <v>68.892499999999998</v>
      </c>
      <c r="H2204" s="1">
        <f t="shared" si="237"/>
        <v>162.1</v>
      </c>
      <c r="I2204" s="21">
        <v>84</v>
      </c>
    </row>
    <row r="2205" spans="1:9" ht="14" x14ac:dyDescent="0.15">
      <c r="A2205" s="14" t="s">
        <v>2800</v>
      </c>
      <c r="B2205" s="15">
        <v>1</v>
      </c>
      <c r="C2205" s="16" t="s">
        <v>5158</v>
      </c>
      <c r="D2205" s="17" t="str">
        <f t="shared" si="238"/>
        <v>5oz</v>
      </c>
      <c r="E2205" s="18" t="s">
        <v>5699</v>
      </c>
      <c r="F2205" s="19">
        <v>13.9</v>
      </c>
      <c r="G2205" s="19">
        <f t="shared" si="236"/>
        <v>5.9074999999999998</v>
      </c>
      <c r="H2205" s="1">
        <f t="shared" si="237"/>
        <v>13.9</v>
      </c>
      <c r="I2205" s="21">
        <v>6</v>
      </c>
    </row>
    <row r="2206" spans="1:9" ht="14" x14ac:dyDescent="0.15">
      <c r="A2206" s="14" t="s">
        <v>2804</v>
      </c>
      <c r="B2206" s="15">
        <v>1</v>
      </c>
      <c r="C2206" s="16" t="s">
        <v>5162</v>
      </c>
      <c r="D2206" s="17" t="str">
        <f t="shared" si="238"/>
        <v>1lb</v>
      </c>
      <c r="E2206" s="18" t="s">
        <v>5699</v>
      </c>
      <c r="F2206" s="19">
        <v>38.25</v>
      </c>
      <c r="G2206" s="19">
        <f t="shared" si="236"/>
        <v>16.256249999999998</v>
      </c>
      <c r="H2206" s="1">
        <f t="shared" si="237"/>
        <v>38.25</v>
      </c>
      <c r="I2206" s="21">
        <v>18</v>
      </c>
    </row>
    <row r="2207" spans="1:9" ht="14" x14ac:dyDescent="0.15">
      <c r="A2207" s="14" t="s">
        <v>2808</v>
      </c>
      <c r="B2207" s="15">
        <v>1</v>
      </c>
      <c r="C2207" s="16" t="s">
        <v>5166</v>
      </c>
      <c r="D2207" s="17" t="str">
        <f t="shared" si="238"/>
        <v>5lb</v>
      </c>
      <c r="E2207" s="18" t="s">
        <v>5699</v>
      </c>
      <c r="F2207" s="19">
        <v>162.1</v>
      </c>
      <c r="G2207" s="19">
        <f t="shared" si="236"/>
        <v>68.892499999999998</v>
      </c>
      <c r="H2207" s="1">
        <f t="shared" si="237"/>
        <v>162.1</v>
      </c>
      <c r="I2207" s="21">
        <v>84</v>
      </c>
    </row>
    <row r="2208" spans="1:9" ht="14" x14ac:dyDescent="0.15">
      <c r="A2208" s="14" t="s">
        <v>2801</v>
      </c>
      <c r="B2208" s="15">
        <v>1</v>
      </c>
      <c r="C2208" s="16" t="s">
        <v>5159</v>
      </c>
      <c r="D2208" s="17" t="str">
        <f t="shared" si="238"/>
        <v>5oz</v>
      </c>
      <c r="E2208" s="18" t="s">
        <v>5699</v>
      </c>
      <c r="F2208" s="19">
        <v>15.55</v>
      </c>
      <c r="G2208" s="19">
        <f t="shared" si="236"/>
        <v>6.6087500000000006</v>
      </c>
      <c r="H2208" s="1">
        <f t="shared" si="237"/>
        <v>15.55</v>
      </c>
      <c r="I2208" s="21">
        <v>6</v>
      </c>
    </row>
    <row r="2209" spans="1:9" ht="14" x14ac:dyDescent="0.15">
      <c r="A2209" s="14" t="s">
        <v>2805</v>
      </c>
      <c r="B2209" s="15">
        <v>1</v>
      </c>
      <c r="C2209" s="16" t="s">
        <v>5163</v>
      </c>
      <c r="D2209" s="17" t="str">
        <f t="shared" si="238"/>
        <v>1lb</v>
      </c>
      <c r="E2209" s="18" t="s">
        <v>5699</v>
      </c>
      <c r="F2209" s="19">
        <v>43.5</v>
      </c>
      <c r="G2209" s="19">
        <f t="shared" si="236"/>
        <v>18.487500000000001</v>
      </c>
      <c r="H2209" s="1">
        <f t="shared" si="237"/>
        <v>43.5</v>
      </c>
      <c r="I2209" s="21">
        <v>18</v>
      </c>
    </row>
    <row r="2210" spans="1:9" ht="14" x14ac:dyDescent="0.15">
      <c r="A2210" s="14" t="s">
        <v>2809</v>
      </c>
      <c r="B2210" s="15">
        <v>1</v>
      </c>
      <c r="C2210" s="16" t="s">
        <v>5167</v>
      </c>
      <c r="D2210" s="17" t="str">
        <f t="shared" si="238"/>
        <v>5lb</v>
      </c>
      <c r="E2210" s="18" t="s">
        <v>5699</v>
      </c>
      <c r="F2210" s="19">
        <v>188.35</v>
      </c>
      <c r="G2210" s="19">
        <f t="shared" si="236"/>
        <v>80.048749999999998</v>
      </c>
      <c r="H2210" s="1">
        <f t="shared" si="237"/>
        <v>188.35</v>
      </c>
      <c r="I2210" s="21">
        <v>84</v>
      </c>
    </row>
    <row r="2211" spans="1:9" ht="14" x14ac:dyDescent="0.15">
      <c r="A2211" s="14" t="s">
        <v>779</v>
      </c>
      <c r="B2211" s="15">
        <v>1</v>
      </c>
      <c r="C2211" s="16" t="s">
        <v>7056</v>
      </c>
      <c r="D2211" s="17" t="str">
        <f t="shared" si="238"/>
        <v>10X10</v>
      </c>
      <c r="E2211" s="18" t="s">
        <v>5699</v>
      </c>
      <c r="F2211" s="19">
        <v>40.6</v>
      </c>
      <c r="G2211" s="19">
        <f t="shared" si="236"/>
        <v>17.254999999999999</v>
      </c>
      <c r="H2211" s="1">
        <f t="shared" si="237"/>
        <v>40.6</v>
      </c>
      <c r="I2211" s="21">
        <v>18</v>
      </c>
    </row>
    <row r="2212" spans="1:9" ht="14" x14ac:dyDescent="0.15">
      <c r="A2212" s="14" t="s">
        <v>780</v>
      </c>
      <c r="B2212" s="15">
        <v>1</v>
      </c>
      <c r="C2212" s="16" t="s">
        <v>3634</v>
      </c>
      <c r="D2212" s="17" t="str">
        <f t="shared" si="238"/>
        <v>FULL</v>
      </c>
      <c r="E2212" s="18" t="s">
        <v>5699</v>
      </c>
      <c r="F2212" s="19">
        <v>234.35</v>
      </c>
      <c r="G2212" s="19">
        <f t="shared" si="236"/>
        <v>99.598749999999995</v>
      </c>
      <c r="H2212" s="1">
        <f t="shared" si="237"/>
        <v>234.35</v>
      </c>
      <c r="I2212" s="26">
        <v>128</v>
      </c>
    </row>
    <row r="2213" spans="1:9" ht="14" x14ac:dyDescent="0.15">
      <c r="A2213" s="14" t="s">
        <v>781</v>
      </c>
      <c r="B2213" s="15">
        <v>1</v>
      </c>
      <c r="C2213" s="16" t="s">
        <v>3634</v>
      </c>
      <c r="D2213" s="17" t="str">
        <f t="shared" si="238"/>
        <v>17x20</v>
      </c>
      <c r="E2213" s="18" t="s">
        <v>5699</v>
      </c>
      <c r="F2213" s="19">
        <v>120.45</v>
      </c>
      <c r="G2213" s="19">
        <f t="shared" si="236"/>
        <v>51.191249999999997</v>
      </c>
      <c r="H2213" s="1">
        <f t="shared" si="237"/>
        <v>120.45</v>
      </c>
      <c r="I2213" s="21">
        <v>64</v>
      </c>
    </row>
    <row r="2214" spans="1:9" ht="14" x14ac:dyDescent="0.15">
      <c r="A2214" s="14" t="s">
        <v>782</v>
      </c>
      <c r="B2214" s="15">
        <v>1</v>
      </c>
      <c r="C2214" s="16" t="s">
        <v>7057</v>
      </c>
      <c r="D2214" s="17" t="str">
        <f t="shared" si="238"/>
        <v>10X10</v>
      </c>
      <c r="E2214" s="18" t="s">
        <v>5699</v>
      </c>
      <c r="F2214" s="19">
        <v>45.05</v>
      </c>
      <c r="G2214" s="19">
        <f t="shared" si="236"/>
        <v>19.146249999999998</v>
      </c>
      <c r="H2214" s="1">
        <f t="shared" si="237"/>
        <v>45.05</v>
      </c>
      <c r="I2214" s="21">
        <v>18</v>
      </c>
    </row>
    <row r="2215" spans="1:9" ht="14" x14ac:dyDescent="0.15">
      <c r="A2215" s="14" t="s">
        <v>783</v>
      </c>
      <c r="B2215" s="15">
        <v>1</v>
      </c>
      <c r="C2215" s="16" t="s">
        <v>3635</v>
      </c>
      <c r="D2215" s="17" t="str">
        <f t="shared" si="238"/>
        <v>FULL</v>
      </c>
      <c r="E2215" s="18" t="s">
        <v>5699</v>
      </c>
      <c r="F2215" s="19">
        <v>260.25</v>
      </c>
      <c r="G2215" s="19">
        <f t="shared" si="236"/>
        <v>110.60625</v>
      </c>
      <c r="H2215" s="1">
        <f t="shared" si="237"/>
        <v>260.25</v>
      </c>
      <c r="I2215" s="26">
        <v>128</v>
      </c>
    </row>
    <row r="2216" spans="1:9" ht="14" x14ac:dyDescent="0.15">
      <c r="A2216" s="14" t="s">
        <v>784</v>
      </c>
      <c r="B2216" s="15">
        <v>1</v>
      </c>
      <c r="C2216" s="16" t="s">
        <v>3635</v>
      </c>
      <c r="D2216" s="17" t="str">
        <f t="shared" si="238"/>
        <v>17x20</v>
      </c>
      <c r="E2216" s="18" t="s">
        <v>5699</v>
      </c>
      <c r="F2216" s="19">
        <v>133.80000000000001</v>
      </c>
      <c r="G2216" s="19">
        <f t="shared" si="236"/>
        <v>56.865000000000002</v>
      </c>
      <c r="H2216" s="1">
        <f t="shared" si="237"/>
        <v>133.80000000000001</v>
      </c>
      <c r="I2216" s="21">
        <v>64</v>
      </c>
    </row>
    <row r="2217" spans="1:9" ht="14" x14ac:dyDescent="0.15">
      <c r="A2217" s="14" t="s">
        <v>785</v>
      </c>
      <c r="B2217" s="15">
        <v>1</v>
      </c>
      <c r="C2217" s="16" t="s">
        <v>7058</v>
      </c>
      <c r="D2217" s="17" t="str">
        <f t="shared" si="238"/>
        <v>10X10</v>
      </c>
      <c r="E2217" s="18" t="s">
        <v>5699</v>
      </c>
      <c r="F2217" s="19">
        <v>50.5</v>
      </c>
      <c r="G2217" s="19">
        <f t="shared" si="236"/>
        <v>21.462499999999999</v>
      </c>
      <c r="H2217" s="1">
        <f t="shared" si="237"/>
        <v>50.5</v>
      </c>
      <c r="I2217" s="21">
        <v>12</v>
      </c>
    </row>
    <row r="2218" spans="1:9" ht="14" x14ac:dyDescent="0.15">
      <c r="A2218" s="14" t="s">
        <v>786</v>
      </c>
      <c r="B2218" s="15">
        <v>1</v>
      </c>
      <c r="C2218" s="16" t="s">
        <v>3636</v>
      </c>
      <c r="D2218" s="17" t="str">
        <f t="shared" si="238"/>
        <v>17x20</v>
      </c>
      <c r="E2218" s="18" t="s">
        <v>5699</v>
      </c>
      <c r="F2218" s="19">
        <v>145.80000000000001</v>
      </c>
      <c r="G2218" s="19">
        <f t="shared" si="236"/>
        <v>61.965000000000003</v>
      </c>
      <c r="H2218" s="1">
        <f t="shared" si="237"/>
        <v>145.80000000000001</v>
      </c>
      <c r="I2218" s="21">
        <v>44</v>
      </c>
    </row>
    <row r="2219" spans="1:9" ht="14" x14ac:dyDescent="0.15">
      <c r="A2219" s="14" t="s">
        <v>787</v>
      </c>
      <c r="B2219" s="15">
        <v>1</v>
      </c>
      <c r="C2219" s="131" t="s">
        <v>7059</v>
      </c>
      <c r="D2219" s="17" t="str">
        <f t="shared" si="238"/>
        <v>10X10</v>
      </c>
      <c r="E2219" s="18" t="s">
        <v>5699</v>
      </c>
      <c r="F2219" s="19">
        <v>53.35</v>
      </c>
      <c r="G2219" s="19">
        <f t="shared" si="236"/>
        <v>22.673749999999998</v>
      </c>
      <c r="H2219" s="1">
        <f t="shared" si="237"/>
        <v>53.35</v>
      </c>
      <c r="I2219" s="21">
        <v>12</v>
      </c>
    </row>
    <row r="2220" spans="1:9" ht="14" x14ac:dyDescent="0.15">
      <c r="A2220" s="14" t="s">
        <v>788</v>
      </c>
      <c r="B2220" s="15">
        <v>1</v>
      </c>
      <c r="C2220" s="16" t="s">
        <v>3637</v>
      </c>
      <c r="D2220" s="17" t="str">
        <f t="shared" si="238"/>
        <v>17x20</v>
      </c>
      <c r="E2220" s="18" t="s">
        <v>5699</v>
      </c>
      <c r="F2220" s="19">
        <v>154.1</v>
      </c>
      <c r="G2220" s="19">
        <f t="shared" si="236"/>
        <v>65.492499999999993</v>
      </c>
      <c r="H2220" s="1">
        <f t="shared" si="237"/>
        <v>154.1</v>
      </c>
      <c r="I2220" s="21">
        <v>44</v>
      </c>
    </row>
    <row r="2221" spans="1:9" ht="14" x14ac:dyDescent="0.15">
      <c r="A2221" s="14" t="s">
        <v>1591</v>
      </c>
      <c r="B2221" s="15">
        <v>1</v>
      </c>
      <c r="C2221" s="16" t="s">
        <v>4007</v>
      </c>
      <c r="D2221" s="17" t="str">
        <f t="shared" si="238"/>
        <v>Tube</v>
      </c>
      <c r="E2221" s="18" t="s">
        <v>5700</v>
      </c>
      <c r="F2221" s="19">
        <v>31.05</v>
      </c>
      <c r="G2221" s="19">
        <f t="shared" si="236"/>
        <v>13.196249999999999</v>
      </c>
      <c r="H2221" s="1">
        <f t="shared" si="237"/>
        <v>31.05</v>
      </c>
      <c r="I2221" s="21">
        <v>4</v>
      </c>
    </row>
    <row r="2222" spans="1:9" ht="14" x14ac:dyDescent="0.15">
      <c r="A2222" s="14" t="s">
        <v>1592</v>
      </c>
      <c r="B2222" s="15">
        <v>1</v>
      </c>
      <c r="C2222" s="16" t="s">
        <v>4008</v>
      </c>
      <c r="D2222" s="17" t="str">
        <f t="shared" si="238"/>
        <v>Tube</v>
      </c>
      <c r="E2222" s="18" t="s">
        <v>5700</v>
      </c>
      <c r="F2222" s="19">
        <v>31.05</v>
      </c>
      <c r="G2222" s="19">
        <f t="shared" si="236"/>
        <v>13.196249999999999</v>
      </c>
      <c r="H2222" s="1">
        <f t="shared" si="237"/>
        <v>31.05</v>
      </c>
      <c r="I2222" s="21">
        <v>4</v>
      </c>
    </row>
    <row r="2223" spans="1:9" ht="14" x14ac:dyDescent="0.15">
      <c r="A2223" s="14" t="s">
        <v>1709</v>
      </c>
      <c r="B2223" s="15">
        <v>1</v>
      </c>
      <c r="C2223" s="16" t="s">
        <v>6858</v>
      </c>
      <c r="D2223" s="17" t="str">
        <f t="shared" si="238"/>
        <v>1lb</v>
      </c>
      <c r="E2223" s="18" t="s">
        <v>5706</v>
      </c>
      <c r="F2223" s="19">
        <v>48.3</v>
      </c>
      <c r="G2223" s="19">
        <f t="shared" si="236"/>
        <v>20.5275</v>
      </c>
      <c r="H2223" s="1">
        <f t="shared" si="237"/>
        <v>48.3</v>
      </c>
      <c r="I2223" s="21">
        <v>18</v>
      </c>
    </row>
    <row r="2224" spans="1:9" ht="14" x14ac:dyDescent="0.15">
      <c r="A2224" s="14" t="s">
        <v>2810</v>
      </c>
      <c r="B2224" s="15">
        <v>1</v>
      </c>
      <c r="C2224" s="16" t="s">
        <v>5168</v>
      </c>
      <c r="D2224" s="17" t="str">
        <f t="shared" si="238"/>
        <v>5oz</v>
      </c>
      <c r="E2224" s="18" t="s">
        <v>5701</v>
      </c>
      <c r="F2224" s="19">
        <v>19.100000000000001</v>
      </c>
      <c r="G2224" s="19">
        <f t="shared" si="236"/>
        <v>8.1174999999999997</v>
      </c>
      <c r="H2224" s="1">
        <f t="shared" si="237"/>
        <v>19.100000000000001</v>
      </c>
      <c r="I2224" s="21">
        <v>6</v>
      </c>
    </row>
    <row r="2225" spans="1:9" ht="14" x14ac:dyDescent="0.15">
      <c r="A2225" s="14" t="s">
        <v>2814</v>
      </c>
      <c r="B2225" s="15">
        <v>1</v>
      </c>
      <c r="C2225" s="16" t="s">
        <v>5172</v>
      </c>
      <c r="D2225" s="17" t="str">
        <f t="shared" si="238"/>
        <v>1lb</v>
      </c>
      <c r="E2225" s="18" t="s">
        <v>5701</v>
      </c>
      <c r="F2225" s="19">
        <v>54.75</v>
      </c>
      <c r="G2225" s="19">
        <f t="shared" ref="G2225:G2256" si="239">F2225*0.425</f>
        <v>23.268750000000001</v>
      </c>
      <c r="H2225" s="1">
        <f t="shared" ref="H2225:H2256" si="240">B2225*F2225</f>
        <v>54.75</v>
      </c>
      <c r="I2225" s="21">
        <v>18</v>
      </c>
    </row>
    <row r="2226" spans="1:9" ht="14" x14ac:dyDescent="0.15">
      <c r="A2226" s="14" t="s">
        <v>2818</v>
      </c>
      <c r="B2226" s="15">
        <v>1</v>
      </c>
      <c r="C2226" s="16" t="s">
        <v>5176</v>
      </c>
      <c r="D2226" s="17" t="str">
        <f t="shared" si="238"/>
        <v>5lb</v>
      </c>
      <c r="E2226" s="18" t="s">
        <v>5701</v>
      </c>
      <c r="F2226" s="19">
        <v>244.75</v>
      </c>
      <c r="G2226" s="19">
        <f t="shared" si="239"/>
        <v>104.01875</v>
      </c>
      <c r="H2226" s="1">
        <f t="shared" si="240"/>
        <v>244.75</v>
      </c>
      <c r="I2226" s="21">
        <v>84</v>
      </c>
    </row>
    <row r="2227" spans="1:9" ht="14" x14ac:dyDescent="0.15">
      <c r="A2227" s="14" t="s">
        <v>2811</v>
      </c>
      <c r="B2227" s="15">
        <v>1</v>
      </c>
      <c r="C2227" s="16" t="s">
        <v>5169</v>
      </c>
      <c r="D2227" s="17" t="str">
        <f t="shared" si="238"/>
        <v>5oz</v>
      </c>
      <c r="E2227" s="18" t="s">
        <v>5701</v>
      </c>
      <c r="F2227" s="19">
        <v>19.100000000000001</v>
      </c>
      <c r="G2227" s="19">
        <f t="shared" si="239"/>
        <v>8.1174999999999997</v>
      </c>
      <c r="H2227" s="1">
        <f t="shared" si="240"/>
        <v>19.100000000000001</v>
      </c>
      <c r="I2227" s="21">
        <v>6</v>
      </c>
    </row>
    <row r="2228" spans="1:9" ht="14" x14ac:dyDescent="0.15">
      <c r="A2228" s="14" t="s">
        <v>2815</v>
      </c>
      <c r="B2228" s="15">
        <v>1</v>
      </c>
      <c r="C2228" s="16" t="s">
        <v>5173</v>
      </c>
      <c r="D2228" s="17" t="str">
        <f t="shared" si="238"/>
        <v>1lb</v>
      </c>
      <c r="E2228" s="18" t="s">
        <v>5701</v>
      </c>
      <c r="F2228" s="19">
        <v>54.75</v>
      </c>
      <c r="G2228" s="19">
        <f t="shared" si="239"/>
        <v>23.268750000000001</v>
      </c>
      <c r="H2228" s="1">
        <f t="shared" si="240"/>
        <v>54.75</v>
      </c>
      <c r="I2228" s="21">
        <v>18</v>
      </c>
    </row>
    <row r="2229" spans="1:9" ht="14" x14ac:dyDescent="0.15">
      <c r="A2229" s="14" t="s">
        <v>2819</v>
      </c>
      <c r="B2229" s="15">
        <v>1</v>
      </c>
      <c r="C2229" s="16" t="s">
        <v>5177</v>
      </c>
      <c r="D2229" s="17" t="str">
        <f t="shared" si="238"/>
        <v>5lb</v>
      </c>
      <c r="E2229" s="18" t="s">
        <v>5701</v>
      </c>
      <c r="F2229" s="19">
        <v>244.75</v>
      </c>
      <c r="G2229" s="19">
        <f t="shared" si="239"/>
        <v>104.01875</v>
      </c>
      <c r="H2229" s="1">
        <f t="shared" si="240"/>
        <v>244.75</v>
      </c>
      <c r="I2229" s="21">
        <v>84</v>
      </c>
    </row>
    <row r="2230" spans="1:9" ht="14" x14ac:dyDescent="0.15">
      <c r="A2230" s="14" t="s">
        <v>2812</v>
      </c>
      <c r="B2230" s="15">
        <v>1</v>
      </c>
      <c r="C2230" s="16" t="s">
        <v>5170</v>
      </c>
      <c r="D2230" s="17" t="str">
        <f t="shared" si="238"/>
        <v>5oz</v>
      </c>
      <c r="E2230" s="18" t="s">
        <v>5701</v>
      </c>
      <c r="F2230" s="19">
        <v>19.100000000000001</v>
      </c>
      <c r="G2230" s="19">
        <f t="shared" si="239"/>
        <v>8.1174999999999997</v>
      </c>
      <c r="H2230" s="1">
        <f t="shared" si="240"/>
        <v>19.100000000000001</v>
      </c>
      <c r="I2230" s="21">
        <v>6</v>
      </c>
    </row>
    <row r="2231" spans="1:9" ht="14" x14ac:dyDescent="0.15">
      <c r="A2231" s="14" t="s">
        <v>2816</v>
      </c>
      <c r="B2231" s="15">
        <v>1</v>
      </c>
      <c r="C2231" s="16" t="s">
        <v>5174</v>
      </c>
      <c r="D2231" s="17" t="str">
        <f t="shared" ref="D2231:D2252" si="241">VLOOKUP(RIGHT(A2231,4),N:O,2,0)</f>
        <v>1lb</v>
      </c>
      <c r="E2231" s="18" t="s">
        <v>5701</v>
      </c>
      <c r="F2231" s="19">
        <v>54.75</v>
      </c>
      <c r="G2231" s="19">
        <f t="shared" si="239"/>
        <v>23.268750000000001</v>
      </c>
      <c r="H2231" s="1">
        <f t="shared" si="240"/>
        <v>54.75</v>
      </c>
      <c r="I2231" s="21">
        <v>18</v>
      </c>
    </row>
    <row r="2232" spans="1:9" ht="14" x14ac:dyDescent="0.15">
      <c r="A2232" s="14" t="s">
        <v>2820</v>
      </c>
      <c r="B2232" s="15">
        <v>1</v>
      </c>
      <c r="C2232" s="16" t="s">
        <v>5178</v>
      </c>
      <c r="D2232" s="17" t="str">
        <f t="shared" si="241"/>
        <v>5lb</v>
      </c>
      <c r="E2232" s="18" t="s">
        <v>5701</v>
      </c>
      <c r="F2232" s="19">
        <v>244.75</v>
      </c>
      <c r="G2232" s="19">
        <f t="shared" si="239"/>
        <v>104.01875</v>
      </c>
      <c r="H2232" s="1">
        <f t="shared" si="240"/>
        <v>244.75</v>
      </c>
      <c r="I2232" s="21">
        <v>84</v>
      </c>
    </row>
    <row r="2233" spans="1:9" ht="14" x14ac:dyDescent="0.15">
      <c r="A2233" s="14" t="s">
        <v>1767</v>
      </c>
      <c r="B2233" s="15">
        <v>1</v>
      </c>
      <c r="C2233" s="16" t="s">
        <v>4102</v>
      </c>
      <c r="D2233" s="17" t="str">
        <f t="shared" si="241"/>
        <v>4oz</v>
      </c>
      <c r="E2233" s="18" t="s">
        <v>5700</v>
      </c>
      <c r="F2233" s="19">
        <v>59.3</v>
      </c>
      <c r="G2233" s="19">
        <f t="shared" si="239"/>
        <v>25.202499999999997</v>
      </c>
      <c r="H2233" s="1">
        <f t="shared" si="240"/>
        <v>59.3</v>
      </c>
      <c r="I2233" s="21">
        <v>5</v>
      </c>
    </row>
    <row r="2234" spans="1:9" ht="14" x14ac:dyDescent="0.15">
      <c r="A2234" s="14" t="s">
        <v>1768</v>
      </c>
      <c r="B2234" s="15">
        <v>1</v>
      </c>
      <c r="C2234" s="16" t="s">
        <v>4103</v>
      </c>
      <c r="D2234" s="17" t="str">
        <f t="shared" si="241"/>
        <v>1lb</v>
      </c>
      <c r="E2234" s="18" t="s">
        <v>5700</v>
      </c>
      <c r="F2234" s="19">
        <v>197.45</v>
      </c>
      <c r="G2234" s="19">
        <f t="shared" si="239"/>
        <v>83.916249999999991</v>
      </c>
      <c r="H2234" s="1">
        <f t="shared" si="240"/>
        <v>197.45</v>
      </c>
      <c r="I2234" s="21">
        <v>18</v>
      </c>
    </row>
    <row r="2235" spans="1:9" ht="14" x14ac:dyDescent="0.15">
      <c r="A2235" s="14" t="s">
        <v>2813</v>
      </c>
      <c r="B2235" s="15">
        <v>1</v>
      </c>
      <c r="C2235" s="16" t="s">
        <v>5171</v>
      </c>
      <c r="D2235" s="17" t="str">
        <f t="shared" si="241"/>
        <v>5oz</v>
      </c>
      <c r="E2235" s="18" t="s">
        <v>5701</v>
      </c>
      <c r="F2235" s="19">
        <v>20.75</v>
      </c>
      <c r="G2235" s="19">
        <f t="shared" si="239"/>
        <v>8.8187499999999996</v>
      </c>
      <c r="H2235" s="1">
        <f t="shared" si="240"/>
        <v>20.75</v>
      </c>
      <c r="I2235" s="21">
        <v>6</v>
      </c>
    </row>
    <row r="2236" spans="1:9" ht="14" x14ac:dyDescent="0.15">
      <c r="A2236" s="14" t="s">
        <v>2817</v>
      </c>
      <c r="B2236" s="15">
        <v>1</v>
      </c>
      <c r="C2236" s="16" t="s">
        <v>5175</v>
      </c>
      <c r="D2236" s="17" t="str">
        <f t="shared" si="241"/>
        <v>1lb</v>
      </c>
      <c r="E2236" s="18" t="s">
        <v>5701</v>
      </c>
      <c r="F2236" s="19">
        <v>60</v>
      </c>
      <c r="G2236" s="19">
        <f t="shared" si="239"/>
        <v>25.5</v>
      </c>
      <c r="H2236" s="1">
        <f t="shared" si="240"/>
        <v>60</v>
      </c>
      <c r="I2236" s="21">
        <v>18</v>
      </c>
    </row>
    <row r="2237" spans="1:9" ht="14" x14ac:dyDescent="0.15">
      <c r="A2237" s="14" t="s">
        <v>2821</v>
      </c>
      <c r="B2237" s="15">
        <v>1</v>
      </c>
      <c r="C2237" s="16" t="s">
        <v>5179</v>
      </c>
      <c r="D2237" s="17" t="str">
        <f t="shared" si="241"/>
        <v>5lb</v>
      </c>
      <c r="E2237" s="18" t="s">
        <v>5701</v>
      </c>
      <c r="F2237" s="19">
        <v>271</v>
      </c>
      <c r="G2237" s="19">
        <f t="shared" si="239"/>
        <v>115.175</v>
      </c>
      <c r="H2237" s="1">
        <f t="shared" si="240"/>
        <v>271</v>
      </c>
      <c r="I2237" s="21">
        <v>84</v>
      </c>
    </row>
    <row r="2238" spans="1:9" ht="14" x14ac:dyDescent="0.15">
      <c r="A2238" s="14" t="s">
        <v>789</v>
      </c>
      <c r="B2238" s="15">
        <v>1</v>
      </c>
      <c r="C2238" s="131" t="s">
        <v>7060</v>
      </c>
      <c r="D2238" s="17" t="str">
        <f t="shared" si="241"/>
        <v>10X10</v>
      </c>
      <c r="E2238" s="18" t="s">
        <v>5701</v>
      </c>
      <c r="F2238" s="19">
        <v>63.9</v>
      </c>
      <c r="G2238" s="19">
        <f t="shared" si="239"/>
        <v>27.157499999999999</v>
      </c>
      <c r="H2238" s="1">
        <f t="shared" si="240"/>
        <v>63.9</v>
      </c>
      <c r="I2238" s="21">
        <v>18</v>
      </c>
    </row>
    <row r="2239" spans="1:9" ht="14" x14ac:dyDescent="0.15">
      <c r="A2239" s="14" t="s">
        <v>790</v>
      </c>
      <c r="B2239" s="15">
        <v>1</v>
      </c>
      <c r="C2239" s="16" t="s">
        <v>3638</v>
      </c>
      <c r="D2239" s="17" t="str">
        <f t="shared" si="241"/>
        <v>FULL</v>
      </c>
      <c r="E2239" s="18" t="s">
        <v>5701</v>
      </c>
      <c r="F2239" s="19">
        <v>369</v>
      </c>
      <c r="G2239" s="19">
        <f t="shared" si="239"/>
        <v>156.82499999999999</v>
      </c>
      <c r="H2239" s="1">
        <f t="shared" si="240"/>
        <v>369</v>
      </c>
      <c r="I2239" s="26">
        <v>128</v>
      </c>
    </row>
    <row r="2240" spans="1:9" ht="14" x14ac:dyDescent="0.15">
      <c r="A2240" s="14" t="s">
        <v>791</v>
      </c>
      <c r="B2240" s="15">
        <v>1</v>
      </c>
      <c r="C2240" s="16" t="s">
        <v>3638</v>
      </c>
      <c r="D2240" s="17" t="str">
        <f t="shared" si="241"/>
        <v>17x20</v>
      </c>
      <c r="E2240" s="18" t="s">
        <v>5701</v>
      </c>
      <c r="F2240" s="19">
        <v>189.7</v>
      </c>
      <c r="G2240" s="19">
        <f t="shared" si="239"/>
        <v>80.622499999999988</v>
      </c>
      <c r="H2240" s="1">
        <f t="shared" si="240"/>
        <v>189.7</v>
      </c>
      <c r="I2240" s="21">
        <v>64</v>
      </c>
    </row>
    <row r="2241" spans="1:9" ht="14" x14ac:dyDescent="0.15">
      <c r="A2241" s="14" t="s">
        <v>792</v>
      </c>
      <c r="B2241" s="15">
        <v>1</v>
      </c>
      <c r="C2241" s="131" t="s">
        <v>7061</v>
      </c>
      <c r="D2241" s="17" t="str">
        <f t="shared" si="241"/>
        <v>10X10</v>
      </c>
      <c r="E2241" s="18" t="s">
        <v>5701</v>
      </c>
      <c r="F2241" s="19">
        <v>68.400000000000006</v>
      </c>
      <c r="G2241" s="19">
        <f t="shared" si="239"/>
        <v>29.07</v>
      </c>
      <c r="H2241" s="1">
        <f t="shared" si="240"/>
        <v>68.400000000000006</v>
      </c>
      <c r="I2241" s="21">
        <v>18</v>
      </c>
    </row>
    <row r="2242" spans="1:9" ht="14" x14ac:dyDescent="0.15">
      <c r="A2242" s="14" t="s">
        <v>793</v>
      </c>
      <c r="B2242" s="15">
        <v>1</v>
      </c>
      <c r="C2242" s="16" t="s">
        <v>3639</v>
      </c>
      <c r="D2242" s="17" t="str">
        <f t="shared" si="241"/>
        <v>FULL</v>
      </c>
      <c r="E2242" s="18" t="s">
        <v>5701</v>
      </c>
      <c r="F2242" s="19">
        <v>394.95</v>
      </c>
      <c r="G2242" s="19">
        <f t="shared" si="239"/>
        <v>167.85374999999999</v>
      </c>
      <c r="H2242" s="1">
        <f t="shared" si="240"/>
        <v>394.95</v>
      </c>
      <c r="I2242" s="26">
        <v>128</v>
      </c>
    </row>
    <row r="2243" spans="1:9" ht="14" x14ac:dyDescent="0.15">
      <c r="A2243" s="14" t="s">
        <v>794</v>
      </c>
      <c r="B2243" s="15">
        <v>1</v>
      </c>
      <c r="C2243" s="16" t="s">
        <v>3639</v>
      </c>
      <c r="D2243" s="17" t="str">
        <f t="shared" si="241"/>
        <v>17x20</v>
      </c>
      <c r="E2243" s="18" t="s">
        <v>5701</v>
      </c>
      <c r="F2243" s="19">
        <v>203.05</v>
      </c>
      <c r="G2243" s="19">
        <f t="shared" si="239"/>
        <v>86.296250000000001</v>
      </c>
      <c r="H2243" s="1">
        <f t="shared" si="240"/>
        <v>203.05</v>
      </c>
      <c r="I2243" s="21">
        <v>64</v>
      </c>
    </row>
    <row r="2244" spans="1:9" ht="14" x14ac:dyDescent="0.15">
      <c r="A2244" s="14" t="s">
        <v>795</v>
      </c>
      <c r="B2244" s="15">
        <v>1</v>
      </c>
      <c r="C2244" s="131" t="s">
        <v>7062</v>
      </c>
      <c r="D2244" s="17" t="str">
        <f t="shared" si="241"/>
        <v>10X10</v>
      </c>
      <c r="E2244" s="18" t="s">
        <v>5701</v>
      </c>
      <c r="F2244" s="19">
        <v>80.3</v>
      </c>
      <c r="G2244" s="19">
        <f t="shared" si="239"/>
        <v>34.127499999999998</v>
      </c>
      <c r="H2244" s="1">
        <f t="shared" si="240"/>
        <v>80.3</v>
      </c>
      <c r="I2244" s="21">
        <v>12</v>
      </c>
    </row>
    <row r="2245" spans="1:9" ht="14" x14ac:dyDescent="0.15">
      <c r="A2245" s="14" t="s">
        <v>796</v>
      </c>
      <c r="B2245" s="15">
        <v>1</v>
      </c>
      <c r="C2245" s="16" t="s">
        <v>3640</v>
      </c>
      <c r="D2245" s="17" t="str">
        <f t="shared" si="241"/>
        <v>17x20</v>
      </c>
      <c r="E2245" s="18" t="s">
        <v>5701</v>
      </c>
      <c r="F2245" s="19">
        <v>232</v>
      </c>
      <c r="G2245" s="19">
        <f t="shared" si="239"/>
        <v>98.6</v>
      </c>
      <c r="H2245" s="1">
        <f t="shared" si="240"/>
        <v>232</v>
      </c>
      <c r="I2245" s="21">
        <v>44</v>
      </c>
    </row>
    <row r="2246" spans="1:9" ht="14" x14ac:dyDescent="0.15">
      <c r="A2246" s="14" t="s">
        <v>797</v>
      </c>
      <c r="B2246" s="15">
        <v>1</v>
      </c>
      <c r="C2246" s="131" t="s">
        <v>7063</v>
      </c>
      <c r="D2246" s="17" t="str">
        <f t="shared" si="241"/>
        <v>10X10</v>
      </c>
      <c r="E2246" s="18" t="s">
        <v>5701</v>
      </c>
      <c r="F2246" s="19">
        <v>83.2</v>
      </c>
      <c r="G2246" s="19">
        <f t="shared" si="239"/>
        <v>35.36</v>
      </c>
      <c r="H2246" s="1">
        <f t="shared" si="240"/>
        <v>83.2</v>
      </c>
      <c r="I2246" s="21">
        <v>12</v>
      </c>
    </row>
    <row r="2247" spans="1:9" ht="14" x14ac:dyDescent="0.15">
      <c r="A2247" s="14" t="s">
        <v>798</v>
      </c>
      <c r="B2247" s="15">
        <v>1</v>
      </c>
      <c r="C2247" s="16" t="s">
        <v>3641</v>
      </c>
      <c r="D2247" s="17" t="str">
        <f t="shared" si="241"/>
        <v>17x20</v>
      </c>
      <c r="E2247" s="18" t="s">
        <v>5701</v>
      </c>
      <c r="F2247" s="19">
        <v>240.3</v>
      </c>
      <c r="G2247" s="19">
        <f t="shared" si="239"/>
        <v>102.1275</v>
      </c>
      <c r="H2247" s="1">
        <f t="shared" si="240"/>
        <v>240.3</v>
      </c>
      <c r="I2247" s="21">
        <v>44</v>
      </c>
    </row>
    <row r="2248" spans="1:9" ht="14" x14ac:dyDescent="0.15">
      <c r="A2248" s="14" t="s">
        <v>1594</v>
      </c>
      <c r="B2248" s="15">
        <v>1</v>
      </c>
      <c r="C2248" s="16" t="s">
        <v>4010</v>
      </c>
      <c r="D2248" s="17" t="str">
        <f t="shared" si="241"/>
        <v>Tube</v>
      </c>
      <c r="E2248" s="18" t="s">
        <v>5700</v>
      </c>
      <c r="F2248" s="19">
        <v>46.95</v>
      </c>
      <c r="G2248" s="19">
        <f t="shared" si="239"/>
        <v>19.953749999999999</v>
      </c>
      <c r="H2248" s="1">
        <f t="shared" si="240"/>
        <v>46.95</v>
      </c>
      <c r="I2248" s="21">
        <v>4</v>
      </c>
    </row>
    <row r="2249" spans="1:9" ht="14" x14ac:dyDescent="0.15">
      <c r="A2249" s="14" t="s">
        <v>1595</v>
      </c>
      <c r="B2249" s="15">
        <v>1</v>
      </c>
      <c r="C2249" s="16" t="s">
        <v>4011</v>
      </c>
      <c r="D2249" s="17" t="str">
        <f t="shared" si="241"/>
        <v>Tube</v>
      </c>
      <c r="E2249" s="18" t="s">
        <v>5700</v>
      </c>
      <c r="F2249" s="19">
        <v>46.95</v>
      </c>
      <c r="G2249" s="19">
        <f t="shared" si="239"/>
        <v>19.953749999999999</v>
      </c>
      <c r="H2249" s="1">
        <f t="shared" si="240"/>
        <v>46.95</v>
      </c>
      <c r="I2249" s="21">
        <v>4</v>
      </c>
    </row>
    <row r="2250" spans="1:9" ht="14" x14ac:dyDescent="0.15">
      <c r="A2250" s="14" t="s">
        <v>1593</v>
      </c>
      <c r="B2250" s="15">
        <v>1</v>
      </c>
      <c r="C2250" s="16" t="s">
        <v>4009</v>
      </c>
      <c r="D2250" s="17" t="str">
        <f t="shared" si="241"/>
        <v>Tube</v>
      </c>
      <c r="E2250" s="18" t="s">
        <v>5700</v>
      </c>
      <c r="F2250" s="19">
        <v>46.95</v>
      </c>
      <c r="G2250" s="19">
        <f t="shared" si="239"/>
        <v>19.953749999999999</v>
      </c>
      <c r="H2250" s="1">
        <f t="shared" si="240"/>
        <v>46.95</v>
      </c>
      <c r="I2250" s="21">
        <v>4</v>
      </c>
    </row>
    <row r="2251" spans="1:9" ht="14" x14ac:dyDescent="0.15">
      <c r="A2251" s="14" t="s">
        <v>1710</v>
      </c>
      <c r="B2251" s="15">
        <v>1</v>
      </c>
      <c r="C2251" s="16" t="s">
        <v>6859</v>
      </c>
      <c r="D2251" s="17" t="str">
        <f t="shared" si="241"/>
        <v>1lb</v>
      </c>
      <c r="E2251" s="18" t="s">
        <v>5707</v>
      </c>
      <c r="F2251" s="19">
        <v>76.599999999999994</v>
      </c>
      <c r="G2251" s="19">
        <f t="shared" si="239"/>
        <v>32.555</v>
      </c>
      <c r="H2251" s="1">
        <f t="shared" si="240"/>
        <v>76.599999999999994</v>
      </c>
      <c r="I2251" s="21">
        <v>18</v>
      </c>
    </row>
    <row r="2252" spans="1:9" x14ac:dyDescent="0.15">
      <c r="A2252" s="14" t="s">
        <v>6302</v>
      </c>
      <c r="B2252" s="15">
        <v>1</v>
      </c>
      <c r="C2252" s="131" t="s">
        <v>7064</v>
      </c>
      <c r="D2252" s="17" t="str">
        <f t="shared" si="241"/>
        <v>10X10</v>
      </c>
      <c r="E2252" s="18"/>
      <c r="F2252" s="19">
        <v>45.05</v>
      </c>
      <c r="G2252" s="19">
        <f t="shared" si="239"/>
        <v>19.146249999999998</v>
      </c>
      <c r="H2252" s="1">
        <f t="shared" si="240"/>
        <v>45.05</v>
      </c>
      <c r="I2252" s="21">
        <v>18</v>
      </c>
    </row>
    <row r="2253" spans="1:9" x14ac:dyDescent="0.15">
      <c r="A2253" s="14" t="s">
        <v>6256</v>
      </c>
      <c r="B2253" s="15">
        <v>1</v>
      </c>
      <c r="C2253" s="16" t="s">
        <v>6257</v>
      </c>
      <c r="D2253" s="17" t="s">
        <v>5819</v>
      </c>
      <c r="E2253" s="18"/>
      <c r="F2253" s="19">
        <v>133.80000000000001</v>
      </c>
      <c r="G2253" s="19">
        <f t="shared" si="239"/>
        <v>56.865000000000002</v>
      </c>
      <c r="H2253" s="1">
        <f t="shared" si="240"/>
        <v>133.80000000000001</v>
      </c>
      <c r="I2253" s="21">
        <v>64</v>
      </c>
    </row>
    <row r="2254" spans="1:9" ht="14" x14ac:dyDescent="0.15">
      <c r="A2254" s="14" t="s">
        <v>2822</v>
      </c>
      <c r="B2254" s="15">
        <v>1</v>
      </c>
      <c r="C2254" s="16" t="s">
        <v>5180</v>
      </c>
      <c r="D2254" s="17" t="str">
        <f t="shared" ref="D2254:D2285" si="242">VLOOKUP(RIGHT(A2254,4),N:O,2,0)</f>
        <v>5oz</v>
      </c>
      <c r="E2254" s="18" t="s">
        <v>6</v>
      </c>
      <c r="F2254" s="19">
        <v>9.1999999999999993</v>
      </c>
      <c r="G2254" s="19">
        <f t="shared" si="239"/>
        <v>3.9099999999999997</v>
      </c>
      <c r="H2254" s="1">
        <f t="shared" si="240"/>
        <v>9.1999999999999993</v>
      </c>
      <c r="I2254" s="21">
        <v>6</v>
      </c>
    </row>
    <row r="2255" spans="1:9" ht="14" x14ac:dyDescent="0.15">
      <c r="A2255" s="14" t="s">
        <v>2826</v>
      </c>
      <c r="B2255" s="15">
        <v>1</v>
      </c>
      <c r="C2255" s="16" t="s">
        <v>5184</v>
      </c>
      <c r="D2255" s="17" t="str">
        <f t="shared" si="242"/>
        <v>1lb</v>
      </c>
      <c r="E2255" s="18" t="s">
        <v>6</v>
      </c>
      <c r="F2255" s="19">
        <v>23.2</v>
      </c>
      <c r="G2255" s="19">
        <f t="shared" si="239"/>
        <v>9.86</v>
      </c>
      <c r="H2255" s="1">
        <f t="shared" si="240"/>
        <v>23.2</v>
      </c>
      <c r="I2255" s="21">
        <v>18</v>
      </c>
    </row>
    <row r="2256" spans="1:9" ht="14" x14ac:dyDescent="0.15">
      <c r="A2256" s="14" t="s">
        <v>2830</v>
      </c>
      <c r="B2256" s="15">
        <v>1</v>
      </c>
      <c r="C2256" s="16" t="s">
        <v>5188</v>
      </c>
      <c r="D2256" s="17" t="str">
        <f t="shared" si="242"/>
        <v>5lb</v>
      </c>
      <c r="E2256" s="18" t="s">
        <v>6</v>
      </c>
      <c r="F2256" s="19">
        <v>86.85</v>
      </c>
      <c r="G2256" s="19">
        <f t="shared" si="239"/>
        <v>36.911249999999995</v>
      </c>
      <c r="H2256" s="1">
        <f t="shared" si="240"/>
        <v>86.85</v>
      </c>
      <c r="I2256" s="21">
        <v>84</v>
      </c>
    </row>
    <row r="2257" spans="1:9" ht="14" x14ac:dyDescent="0.15">
      <c r="A2257" s="14" t="s">
        <v>2823</v>
      </c>
      <c r="B2257" s="15">
        <v>1</v>
      </c>
      <c r="C2257" s="16" t="s">
        <v>5181</v>
      </c>
      <c r="D2257" s="17" t="str">
        <f t="shared" si="242"/>
        <v>5oz</v>
      </c>
      <c r="E2257" s="18" t="s">
        <v>6</v>
      </c>
      <c r="F2257" s="19">
        <v>9.1999999999999993</v>
      </c>
      <c r="G2257" s="19">
        <f t="shared" ref="G2257:G2288" si="243">F2257*0.425</f>
        <v>3.9099999999999997</v>
      </c>
      <c r="H2257" s="1">
        <f t="shared" ref="H2257:H2288" si="244">B2257*F2257</f>
        <v>9.1999999999999993</v>
      </c>
      <c r="I2257" s="21">
        <v>6</v>
      </c>
    </row>
    <row r="2258" spans="1:9" ht="14" x14ac:dyDescent="0.15">
      <c r="A2258" s="14" t="s">
        <v>2827</v>
      </c>
      <c r="B2258" s="15">
        <v>1</v>
      </c>
      <c r="C2258" s="16" t="s">
        <v>5185</v>
      </c>
      <c r="D2258" s="17" t="str">
        <f t="shared" si="242"/>
        <v>1lb</v>
      </c>
      <c r="E2258" s="18" t="s">
        <v>6</v>
      </c>
      <c r="F2258" s="19">
        <v>23.2</v>
      </c>
      <c r="G2258" s="19">
        <f t="shared" si="243"/>
        <v>9.86</v>
      </c>
      <c r="H2258" s="1">
        <f t="shared" si="244"/>
        <v>23.2</v>
      </c>
      <c r="I2258" s="21">
        <v>18</v>
      </c>
    </row>
    <row r="2259" spans="1:9" ht="14" x14ac:dyDescent="0.15">
      <c r="A2259" s="14" t="s">
        <v>2831</v>
      </c>
      <c r="B2259" s="15">
        <v>1</v>
      </c>
      <c r="C2259" s="16" t="s">
        <v>5189</v>
      </c>
      <c r="D2259" s="17" t="str">
        <f t="shared" si="242"/>
        <v>5lb</v>
      </c>
      <c r="E2259" s="18" t="s">
        <v>6</v>
      </c>
      <c r="F2259" s="19">
        <v>86.85</v>
      </c>
      <c r="G2259" s="19">
        <f t="shared" si="243"/>
        <v>36.911249999999995</v>
      </c>
      <c r="H2259" s="1">
        <f t="shared" si="244"/>
        <v>86.85</v>
      </c>
      <c r="I2259" s="21">
        <v>84</v>
      </c>
    </row>
    <row r="2260" spans="1:9" ht="14" x14ac:dyDescent="0.15">
      <c r="A2260" s="14" t="s">
        <v>2824</v>
      </c>
      <c r="B2260" s="15">
        <v>1</v>
      </c>
      <c r="C2260" s="16" t="s">
        <v>5182</v>
      </c>
      <c r="D2260" s="17" t="str">
        <f t="shared" si="242"/>
        <v>5oz</v>
      </c>
      <c r="E2260" s="18" t="s">
        <v>6</v>
      </c>
      <c r="F2260" s="19">
        <v>9.1999999999999993</v>
      </c>
      <c r="G2260" s="19">
        <f t="shared" si="243"/>
        <v>3.9099999999999997</v>
      </c>
      <c r="H2260" s="1">
        <f t="shared" si="244"/>
        <v>9.1999999999999993</v>
      </c>
      <c r="I2260" s="21">
        <v>6</v>
      </c>
    </row>
    <row r="2261" spans="1:9" ht="14" x14ac:dyDescent="0.15">
      <c r="A2261" s="14" t="s">
        <v>2828</v>
      </c>
      <c r="B2261" s="15">
        <v>1</v>
      </c>
      <c r="C2261" s="16" t="s">
        <v>5186</v>
      </c>
      <c r="D2261" s="17" t="str">
        <f t="shared" si="242"/>
        <v>1lb</v>
      </c>
      <c r="E2261" s="18" t="s">
        <v>6</v>
      </c>
      <c r="F2261" s="19">
        <v>23.2</v>
      </c>
      <c r="G2261" s="19">
        <f t="shared" si="243"/>
        <v>9.86</v>
      </c>
      <c r="H2261" s="1">
        <f t="shared" si="244"/>
        <v>23.2</v>
      </c>
      <c r="I2261" s="21">
        <v>18</v>
      </c>
    </row>
    <row r="2262" spans="1:9" ht="14" x14ac:dyDescent="0.15">
      <c r="A2262" s="14" t="s">
        <v>2832</v>
      </c>
      <c r="B2262" s="15">
        <v>1</v>
      </c>
      <c r="C2262" s="16" t="s">
        <v>5190</v>
      </c>
      <c r="D2262" s="17" t="str">
        <f t="shared" si="242"/>
        <v>5lb</v>
      </c>
      <c r="E2262" s="18" t="s">
        <v>6</v>
      </c>
      <c r="F2262" s="19">
        <v>86.85</v>
      </c>
      <c r="G2262" s="19">
        <f t="shared" si="243"/>
        <v>36.911249999999995</v>
      </c>
      <c r="H2262" s="1">
        <f t="shared" si="244"/>
        <v>86.85</v>
      </c>
      <c r="I2262" s="21">
        <v>84</v>
      </c>
    </row>
    <row r="2263" spans="1:9" ht="14" x14ac:dyDescent="0.15">
      <c r="A2263" s="14" t="s">
        <v>2825</v>
      </c>
      <c r="B2263" s="15">
        <v>1</v>
      </c>
      <c r="C2263" s="16" t="s">
        <v>5183</v>
      </c>
      <c r="D2263" s="17" t="str">
        <f t="shared" si="242"/>
        <v>5oz</v>
      </c>
      <c r="E2263" s="18" t="s">
        <v>6</v>
      </c>
      <c r="F2263" s="19">
        <v>10.85</v>
      </c>
      <c r="G2263" s="19">
        <f t="shared" si="243"/>
        <v>4.6112500000000001</v>
      </c>
      <c r="H2263" s="1">
        <f t="shared" si="244"/>
        <v>10.85</v>
      </c>
      <c r="I2263" s="21">
        <v>6</v>
      </c>
    </row>
    <row r="2264" spans="1:9" ht="14" x14ac:dyDescent="0.15">
      <c r="A2264" s="14" t="s">
        <v>2829</v>
      </c>
      <c r="B2264" s="15">
        <v>1</v>
      </c>
      <c r="C2264" s="16" t="s">
        <v>5187</v>
      </c>
      <c r="D2264" s="17" t="str">
        <f t="shared" si="242"/>
        <v>1lb</v>
      </c>
      <c r="E2264" s="18" t="s">
        <v>6</v>
      </c>
      <c r="F2264" s="19">
        <v>28.45</v>
      </c>
      <c r="G2264" s="19">
        <f t="shared" si="243"/>
        <v>12.091249999999999</v>
      </c>
      <c r="H2264" s="1">
        <f t="shared" si="244"/>
        <v>28.45</v>
      </c>
      <c r="I2264" s="21">
        <v>18</v>
      </c>
    </row>
    <row r="2265" spans="1:9" ht="14" x14ac:dyDescent="0.15">
      <c r="A2265" s="14" t="s">
        <v>2833</v>
      </c>
      <c r="B2265" s="15">
        <v>1</v>
      </c>
      <c r="C2265" s="16" t="s">
        <v>5191</v>
      </c>
      <c r="D2265" s="17" t="str">
        <f t="shared" si="242"/>
        <v>5lb</v>
      </c>
      <c r="E2265" s="18" t="s">
        <v>6</v>
      </c>
      <c r="F2265" s="19">
        <v>113.15</v>
      </c>
      <c r="G2265" s="19">
        <f t="shared" si="243"/>
        <v>48.088750000000005</v>
      </c>
      <c r="H2265" s="1">
        <f t="shared" si="244"/>
        <v>113.15</v>
      </c>
      <c r="I2265" s="21">
        <v>84</v>
      </c>
    </row>
    <row r="2266" spans="1:9" ht="14" x14ac:dyDescent="0.15">
      <c r="A2266" s="14" t="s">
        <v>799</v>
      </c>
      <c r="B2266" s="15">
        <v>1</v>
      </c>
      <c r="C2266" s="131" t="s">
        <v>7065</v>
      </c>
      <c r="D2266" s="17" t="str">
        <f t="shared" si="242"/>
        <v>10X10</v>
      </c>
      <c r="E2266" s="18" t="s">
        <v>6</v>
      </c>
      <c r="F2266" s="19">
        <v>19.5</v>
      </c>
      <c r="G2266" s="19">
        <f t="shared" si="243"/>
        <v>8.2874999999999996</v>
      </c>
      <c r="H2266" s="1">
        <f t="shared" si="244"/>
        <v>19.5</v>
      </c>
      <c r="I2266" s="21">
        <v>18</v>
      </c>
    </row>
    <row r="2267" spans="1:9" ht="14" x14ac:dyDescent="0.15">
      <c r="A2267" s="14" t="s">
        <v>800</v>
      </c>
      <c r="B2267" s="15">
        <v>1</v>
      </c>
      <c r="C2267" s="16" t="s">
        <v>3478</v>
      </c>
      <c r="D2267" s="17" t="str">
        <f t="shared" si="242"/>
        <v>FULL</v>
      </c>
      <c r="E2267" s="18" t="s">
        <v>6</v>
      </c>
      <c r="F2267" s="19">
        <v>112.65</v>
      </c>
      <c r="G2267" s="19">
        <f t="shared" si="243"/>
        <v>47.876249999999999</v>
      </c>
      <c r="H2267" s="1">
        <f t="shared" si="244"/>
        <v>112.65</v>
      </c>
      <c r="I2267" s="26">
        <v>128</v>
      </c>
    </row>
    <row r="2268" spans="1:9" ht="14" x14ac:dyDescent="0.15">
      <c r="A2268" s="14" t="s">
        <v>801</v>
      </c>
      <c r="B2268" s="15">
        <v>1</v>
      </c>
      <c r="C2268" s="16" t="s">
        <v>3478</v>
      </c>
      <c r="D2268" s="17" t="str">
        <f t="shared" si="242"/>
        <v>17x20</v>
      </c>
      <c r="E2268" s="18" t="s">
        <v>6</v>
      </c>
      <c r="F2268" s="19">
        <v>57.9</v>
      </c>
      <c r="G2268" s="19">
        <f t="shared" si="243"/>
        <v>24.607499999999998</v>
      </c>
      <c r="H2268" s="1">
        <f t="shared" si="244"/>
        <v>57.9</v>
      </c>
      <c r="I2268" s="21">
        <v>64</v>
      </c>
    </row>
    <row r="2269" spans="1:9" ht="14" x14ac:dyDescent="0.15">
      <c r="A2269" s="14" t="s">
        <v>802</v>
      </c>
      <c r="B2269" s="15">
        <v>1</v>
      </c>
      <c r="C2269" s="131" t="s">
        <v>7066</v>
      </c>
      <c r="D2269" s="17" t="str">
        <f t="shared" si="242"/>
        <v>10X10</v>
      </c>
      <c r="E2269" s="18" t="s">
        <v>6</v>
      </c>
      <c r="F2269" s="19">
        <v>24</v>
      </c>
      <c r="G2269" s="19">
        <f t="shared" si="243"/>
        <v>10.199999999999999</v>
      </c>
      <c r="H2269" s="1">
        <f t="shared" si="244"/>
        <v>24</v>
      </c>
      <c r="I2269" s="21">
        <v>18</v>
      </c>
    </row>
    <row r="2270" spans="1:9" ht="14" x14ac:dyDescent="0.15">
      <c r="A2270" s="14" t="s">
        <v>803</v>
      </c>
      <c r="B2270" s="15">
        <v>1</v>
      </c>
      <c r="C2270" s="16" t="s">
        <v>3642</v>
      </c>
      <c r="D2270" s="17" t="str">
        <f t="shared" si="242"/>
        <v>FULL</v>
      </c>
      <c r="E2270" s="18" t="s">
        <v>6</v>
      </c>
      <c r="F2270" s="19">
        <v>138.6</v>
      </c>
      <c r="G2270" s="19">
        <f t="shared" si="243"/>
        <v>58.904999999999994</v>
      </c>
      <c r="H2270" s="1">
        <f t="shared" si="244"/>
        <v>138.6</v>
      </c>
      <c r="I2270" s="26">
        <v>128</v>
      </c>
    </row>
    <row r="2271" spans="1:9" ht="14" x14ac:dyDescent="0.15">
      <c r="A2271" s="14" t="s">
        <v>804</v>
      </c>
      <c r="B2271" s="15">
        <v>1</v>
      </c>
      <c r="C2271" s="16" t="s">
        <v>3642</v>
      </c>
      <c r="D2271" s="17" t="str">
        <f t="shared" si="242"/>
        <v>17x20</v>
      </c>
      <c r="E2271" s="18" t="s">
        <v>6</v>
      </c>
      <c r="F2271" s="19">
        <v>71.25</v>
      </c>
      <c r="G2271" s="19">
        <f t="shared" si="243"/>
        <v>30.28125</v>
      </c>
      <c r="H2271" s="1">
        <f t="shared" si="244"/>
        <v>71.25</v>
      </c>
      <c r="I2271" s="21">
        <v>64</v>
      </c>
    </row>
    <row r="2272" spans="1:9" ht="14" x14ac:dyDescent="0.15">
      <c r="A2272" s="14" t="s">
        <v>805</v>
      </c>
      <c r="B2272" s="15">
        <v>1</v>
      </c>
      <c r="C2272" s="131" t="s">
        <v>7067</v>
      </c>
      <c r="D2272" s="17" t="str">
        <f t="shared" si="242"/>
        <v>10X10</v>
      </c>
      <c r="E2272" s="18" t="s">
        <v>6</v>
      </c>
      <c r="F2272" s="19">
        <v>23.5</v>
      </c>
      <c r="G2272" s="19">
        <f t="shared" si="243"/>
        <v>9.9874999999999989</v>
      </c>
      <c r="H2272" s="1">
        <f t="shared" si="244"/>
        <v>23.5</v>
      </c>
      <c r="I2272" s="21">
        <v>12</v>
      </c>
    </row>
    <row r="2273" spans="1:9" ht="14" x14ac:dyDescent="0.15">
      <c r="A2273" s="14" t="s">
        <v>806</v>
      </c>
      <c r="B2273" s="15">
        <v>1</v>
      </c>
      <c r="C2273" s="16" t="s">
        <v>3479</v>
      </c>
      <c r="D2273" s="17" t="str">
        <f t="shared" si="242"/>
        <v>17x20</v>
      </c>
      <c r="E2273" s="18" t="s">
        <v>6</v>
      </c>
      <c r="F2273" s="19">
        <v>67.900000000000006</v>
      </c>
      <c r="G2273" s="19">
        <f t="shared" si="243"/>
        <v>28.857500000000002</v>
      </c>
      <c r="H2273" s="1">
        <f t="shared" si="244"/>
        <v>67.900000000000006</v>
      </c>
      <c r="I2273" s="21">
        <v>44</v>
      </c>
    </row>
    <row r="2274" spans="1:9" ht="14" x14ac:dyDescent="0.15">
      <c r="A2274" s="14" t="s">
        <v>807</v>
      </c>
      <c r="B2274" s="15">
        <v>1</v>
      </c>
      <c r="C2274" s="131" t="s">
        <v>7068</v>
      </c>
      <c r="D2274" s="17" t="str">
        <f t="shared" si="242"/>
        <v>10X10</v>
      </c>
      <c r="E2274" s="18" t="s">
        <v>6</v>
      </c>
      <c r="F2274" s="19">
        <v>26.4</v>
      </c>
      <c r="G2274" s="19">
        <f t="shared" si="243"/>
        <v>11.219999999999999</v>
      </c>
      <c r="H2274" s="1">
        <f t="shared" si="244"/>
        <v>26.4</v>
      </c>
      <c r="I2274" s="21">
        <v>12</v>
      </c>
    </row>
    <row r="2275" spans="1:9" ht="14" x14ac:dyDescent="0.15">
      <c r="A2275" s="14" t="s">
        <v>808</v>
      </c>
      <c r="B2275" s="15">
        <v>1</v>
      </c>
      <c r="C2275" s="16" t="s">
        <v>3643</v>
      </c>
      <c r="D2275" s="17" t="str">
        <f t="shared" si="242"/>
        <v>17x20</v>
      </c>
      <c r="E2275" s="18" t="s">
        <v>6</v>
      </c>
      <c r="F2275" s="19">
        <v>76.2</v>
      </c>
      <c r="G2275" s="19">
        <f t="shared" si="243"/>
        <v>32.384999999999998</v>
      </c>
      <c r="H2275" s="1">
        <f t="shared" si="244"/>
        <v>76.2</v>
      </c>
      <c r="I2275" s="21">
        <v>44</v>
      </c>
    </row>
    <row r="2276" spans="1:9" ht="14" x14ac:dyDescent="0.15">
      <c r="A2276" s="14" t="s">
        <v>2834</v>
      </c>
      <c r="B2276" s="15">
        <v>1</v>
      </c>
      <c r="C2276" s="16" t="s">
        <v>5192</v>
      </c>
      <c r="D2276" s="17" t="str">
        <f t="shared" si="242"/>
        <v>5oz</v>
      </c>
      <c r="E2276" s="18" t="s">
        <v>5699</v>
      </c>
      <c r="F2276" s="19">
        <v>13.9</v>
      </c>
      <c r="G2276" s="19">
        <f t="shared" si="243"/>
        <v>5.9074999999999998</v>
      </c>
      <c r="H2276" s="1">
        <f t="shared" si="244"/>
        <v>13.9</v>
      </c>
      <c r="I2276" s="21">
        <v>6</v>
      </c>
    </row>
    <row r="2277" spans="1:9" ht="14" x14ac:dyDescent="0.15">
      <c r="A2277" s="14" t="s">
        <v>2838</v>
      </c>
      <c r="B2277" s="15">
        <v>1</v>
      </c>
      <c r="C2277" s="16" t="s">
        <v>5196</v>
      </c>
      <c r="D2277" s="17" t="str">
        <f t="shared" si="242"/>
        <v>1lb</v>
      </c>
      <c r="E2277" s="18" t="s">
        <v>5699</v>
      </c>
      <c r="F2277" s="19">
        <v>38.25</v>
      </c>
      <c r="G2277" s="19">
        <f t="shared" si="243"/>
        <v>16.256249999999998</v>
      </c>
      <c r="H2277" s="1">
        <f t="shared" si="244"/>
        <v>38.25</v>
      </c>
      <c r="I2277" s="21">
        <v>18</v>
      </c>
    </row>
    <row r="2278" spans="1:9" ht="14" x14ac:dyDescent="0.15">
      <c r="A2278" s="14" t="s">
        <v>2842</v>
      </c>
      <c r="B2278" s="15">
        <v>1</v>
      </c>
      <c r="C2278" s="16" t="s">
        <v>5200</v>
      </c>
      <c r="D2278" s="17" t="str">
        <f t="shared" si="242"/>
        <v>5lb</v>
      </c>
      <c r="E2278" s="18" t="s">
        <v>5699</v>
      </c>
      <c r="F2278" s="19">
        <v>162.1</v>
      </c>
      <c r="G2278" s="19">
        <f t="shared" si="243"/>
        <v>68.892499999999998</v>
      </c>
      <c r="H2278" s="1">
        <f t="shared" si="244"/>
        <v>162.1</v>
      </c>
      <c r="I2278" s="21">
        <v>84</v>
      </c>
    </row>
    <row r="2279" spans="1:9" ht="14" x14ac:dyDescent="0.15">
      <c r="A2279" s="14" t="s">
        <v>2835</v>
      </c>
      <c r="B2279" s="15">
        <v>1</v>
      </c>
      <c r="C2279" s="16" t="s">
        <v>5193</v>
      </c>
      <c r="D2279" s="17" t="str">
        <f t="shared" si="242"/>
        <v>5oz</v>
      </c>
      <c r="E2279" s="18" t="s">
        <v>5699</v>
      </c>
      <c r="F2279" s="19">
        <v>13.9</v>
      </c>
      <c r="G2279" s="19">
        <f t="shared" si="243"/>
        <v>5.9074999999999998</v>
      </c>
      <c r="H2279" s="1">
        <f t="shared" si="244"/>
        <v>13.9</v>
      </c>
      <c r="I2279" s="21">
        <v>6</v>
      </c>
    </row>
    <row r="2280" spans="1:9" ht="14" x14ac:dyDescent="0.15">
      <c r="A2280" s="14" t="s">
        <v>2839</v>
      </c>
      <c r="B2280" s="15">
        <v>1</v>
      </c>
      <c r="C2280" s="16" t="s">
        <v>5197</v>
      </c>
      <c r="D2280" s="17" t="str">
        <f t="shared" si="242"/>
        <v>1lb</v>
      </c>
      <c r="E2280" s="18" t="s">
        <v>5699</v>
      </c>
      <c r="F2280" s="19">
        <v>38.25</v>
      </c>
      <c r="G2280" s="19">
        <f t="shared" si="243"/>
        <v>16.256249999999998</v>
      </c>
      <c r="H2280" s="1">
        <f t="shared" si="244"/>
        <v>38.25</v>
      </c>
      <c r="I2280" s="21">
        <v>18</v>
      </c>
    </row>
    <row r="2281" spans="1:9" ht="14" x14ac:dyDescent="0.15">
      <c r="A2281" s="14" t="s">
        <v>2843</v>
      </c>
      <c r="B2281" s="15">
        <v>1</v>
      </c>
      <c r="C2281" s="16" t="s">
        <v>5201</v>
      </c>
      <c r="D2281" s="17" t="str">
        <f t="shared" si="242"/>
        <v>5lb</v>
      </c>
      <c r="E2281" s="18" t="s">
        <v>5699</v>
      </c>
      <c r="F2281" s="19">
        <v>162.1</v>
      </c>
      <c r="G2281" s="19">
        <f t="shared" si="243"/>
        <v>68.892499999999998</v>
      </c>
      <c r="H2281" s="1">
        <f t="shared" si="244"/>
        <v>162.1</v>
      </c>
      <c r="I2281" s="21">
        <v>84</v>
      </c>
    </row>
    <row r="2282" spans="1:9" ht="14" x14ac:dyDescent="0.15">
      <c r="A2282" s="14" t="s">
        <v>2836</v>
      </c>
      <c r="B2282" s="15">
        <v>1</v>
      </c>
      <c r="C2282" s="16" t="s">
        <v>5194</v>
      </c>
      <c r="D2282" s="17" t="str">
        <f t="shared" si="242"/>
        <v>5oz</v>
      </c>
      <c r="E2282" s="18" t="s">
        <v>5699</v>
      </c>
      <c r="F2282" s="19">
        <v>13.9</v>
      </c>
      <c r="G2282" s="19">
        <f t="shared" si="243"/>
        <v>5.9074999999999998</v>
      </c>
      <c r="H2282" s="1">
        <f t="shared" si="244"/>
        <v>13.9</v>
      </c>
      <c r="I2282" s="21">
        <v>6</v>
      </c>
    </row>
    <row r="2283" spans="1:9" ht="14" x14ac:dyDescent="0.15">
      <c r="A2283" s="14" t="s">
        <v>2840</v>
      </c>
      <c r="B2283" s="15">
        <v>1</v>
      </c>
      <c r="C2283" s="16" t="s">
        <v>5198</v>
      </c>
      <c r="D2283" s="17" t="str">
        <f t="shared" si="242"/>
        <v>1lb</v>
      </c>
      <c r="E2283" s="18" t="s">
        <v>5699</v>
      </c>
      <c r="F2283" s="19">
        <v>38.25</v>
      </c>
      <c r="G2283" s="19">
        <f t="shared" si="243"/>
        <v>16.256249999999998</v>
      </c>
      <c r="H2283" s="1">
        <f t="shared" si="244"/>
        <v>38.25</v>
      </c>
      <c r="I2283" s="21">
        <v>18</v>
      </c>
    </row>
    <row r="2284" spans="1:9" ht="14" x14ac:dyDescent="0.15">
      <c r="A2284" s="14" t="s">
        <v>2844</v>
      </c>
      <c r="B2284" s="15">
        <v>1</v>
      </c>
      <c r="C2284" s="16" t="s">
        <v>5202</v>
      </c>
      <c r="D2284" s="17" t="str">
        <f t="shared" si="242"/>
        <v>5lb</v>
      </c>
      <c r="E2284" s="18" t="s">
        <v>5699</v>
      </c>
      <c r="F2284" s="19">
        <v>162.1</v>
      </c>
      <c r="G2284" s="19">
        <f t="shared" si="243"/>
        <v>68.892499999999998</v>
      </c>
      <c r="H2284" s="1">
        <f t="shared" si="244"/>
        <v>162.1</v>
      </c>
      <c r="I2284" s="21">
        <v>84</v>
      </c>
    </row>
    <row r="2285" spans="1:9" ht="14" x14ac:dyDescent="0.15">
      <c r="A2285" s="14" t="s">
        <v>2837</v>
      </c>
      <c r="B2285" s="15">
        <v>1</v>
      </c>
      <c r="C2285" s="16" t="s">
        <v>5195</v>
      </c>
      <c r="D2285" s="17" t="str">
        <f t="shared" si="242"/>
        <v>5oz</v>
      </c>
      <c r="E2285" s="18" t="s">
        <v>5699</v>
      </c>
      <c r="F2285" s="19">
        <v>15.55</v>
      </c>
      <c r="G2285" s="19">
        <f t="shared" si="243"/>
        <v>6.6087500000000006</v>
      </c>
      <c r="H2285" s="1">
        <f t="shared" si="244"/>
        <v>15.55</v>
      </c>
      <c r="I2285" s="21">
        <v>6</v>
      </c>
    </row>
    <row r="2286" spans="1:9" ht="14" x14ac:dyDescent="0.15">
      <c r="A2286" s="14" t="s">
        <v>2841</v>
      </c>
      <c r="B2286" s="15">
        <v>1</v>
      </c>
      <c r="C2286" s="16" t="s">
        <v>5199</v>
      </c>
      <c r="D2286" s="17" t="str">
        <f t="shared" ref="D2286:D2317" si="245">VLOOKUP(RIGHT(A2286,4),N:O,2,0)</f>
        <v>1lb</v>
      </c>
      <c r="E2286" s="18" t="s">
        <v>5699</v>
      </c>
      <c r="F2286" s="19">
        <v>43.5</v>
      </c>
      <c r="G2286" s="19">
        <f t="shared" si="243"/>
        <v>18.487500000000001</v>
      </c>
      <c r="H2286" s="1">
        <f t="shared" si="244"/>
        <v>43.5</v>
      </c>
      <c r="I2286" s="21">
        <v>18</v>
      </c>
    </row>
    <row r="2287" spans="1:9" ht="14" x14ac:dyDescent="0.15">
      <c r="A2287" s="14" t="s">
        <v>2845</v>
      </c>
      <c r="B2287" s="15">
        <v>1</v>
      </c>
      <c r="C2287" s="16" t="s">
        <v>5203</v>
      </c>
      <c r="D2287" s="17" t="str">
        <f t="shared" si="245"/>
        <v>5lb</v>
      </c>
      <c r="E2287" s="18" t="s">
        <v>5699</v>
      </c>
      <c r="F2287" s="19">
        <v>188.35</v>
      </c>
      <c r="G2287" s="19">
        <f t="shared" si="243"/>
        <v>80.048749999999998</v>
      </c>
      <c r="H2287" s="1">
        <f t="shared" si="244"/>
        <v>188.35</v>
      </c>
      <c r="I2287" s="21">
        <v>84</v>
      </c>
    </row>
    <row r="2288" spans="1:9" ht="14" x14ac:dyDescent="0.15">
      <c r="A2288" s="14" t="s">
        <v>809</v>
      </c>
      <c r="B2288" s="15">
        <v>1</v>
      </c>
      <c r="C2288" s="131" t="s">
        <v>7069</v>
      </c>
      <c r="D2288" s="17" t="str">
        <f t="shared" si="245"/>
        <v>10X10</v>
      </c>
      <c r="E2288" s="18" t="s">
        <v>5699</v>
      </c>
      <c r="F2288" s="19">
        <v>40.6</v>
      </c>
      <c r="G2288" s="19">
        <f t="shared" si="243"/>
        <v>17.254999999999999</v>
      </c>
      <c r="H2288" s="1">
        <f t="shared" si="244"/>
        <v>40.6</v>
      </c>
      <c r="I2288" s="21">
        <v>18</v>
      </c>
    </row>
    <row r="2289" spans="1:9" ht="14" x14ac:dyDescent="0.15">
      <c r="A2289" s="14" t="s">
        <v>810</v>
      </c>
      <c r="B2289" s="15">
        <v>1</v>
      </c>
      <c r="C2289" s="16" t="s">
        <v>3644</v>
      </c>
      <c r="D2289" s="17" t="str">
        <f t="shared" si="245"/>
        <v>FULL</v>
      </c>
      <c r="E2289" s="18" t="s">
        <v>5699</v>
      </c>
      <c r="F2289" s="19">
        <v>234.35</v>
      </c>
      <c r="G2289" s="19">
        <f t="shared" ref="G2289:G2320" si="246">F2289*0.425</f>
        <v>99.598749999999995</v>
      </c>
      <c r="H2289" s="1">
        <f t="shared" ref="H2289:H2320" si="247">B2289*F2289</f>
        <v>234.35</v>
      </c>
      <c r="I2289" s="26">
        <v>128</v>
      </c>
    </row>
    <row r="2290" spans="1:9" ht="14" x14ac:dyDescent="0.15">
      <c r="A2290" s="14" t="s">
        <v>811</v>
      </c>
      <c r="B2290" s="15">
        <v>1</v>
      </c>
      <c r="C2290" s="16" t="s">
        <v>3644</v>
      </c>
      <c r="D2290" s="17" t="str">
        <f t="shared" si="245"/>
        <v>17x20</v>
      </c>
      <c r="E2290" s="18" t="s">
        <v>5699</v>
      </c>
      <c r="F2290" s="19">
        <v>120.45</v>
      </c>
      <c r="G2290" s="19">
        <f t="shared" si="246"/>
        <v>51.191249999999997</v>
      </c>
      <c r="H2290" s="1">
        <f t="shared" si="247"/>
        <v>120.45</v>
      </c>
      <c r="I2290" s="21">
        <v>64</v>
      </c>
    </row>
    <row r="2291" spans="1:9" ht="14" x14ac:dyDescent="0.15">
      <c r="A2291" s="14" t="s">
        <v>812</v>
      </c>
      <c r="B2291" s="15">
        <v>1</v>
      </c>
      <c r="C2291" s="131" t="s">
        <v>7070</v>
      </c>
      <c r="D2291" s="17" t="str">
        <f t="shared" si="245"/>
        <v>10X10</v>
      </c>
      <c r="E2291" s="18" t="s">
        <v>5699</v>
      </c>
      <c r="F2291" s="19">
        <v>45.05</v>
      </c>
      <c r="G2291" s="19">
        <f t="shared" si="246"/>
        <v>19.146249999999998</v>
      </c>
      <c r="H2291" s="1">
        <f t="shared" si="247"/>
        <v>45.05</v>
      </c>
      <c r="I2291" s="21">
        <v>18</v>
      </c>
    </row>
    <row r="2292" spans="1:9" ht="14" x14ac:dyDescent="0.15">
      <c r="A2292" s="14" t="s">
        <v>813</v>
      </c>
      <c r="B2292" s="15">
        <v>1</v>
      </c>
      <c r="C2292" s="16" t="s">
        <v>3645</v>
      </c>
      <c r="D2292" s="17" t="str">
        <f t="shared" si="245"/>
        <v>FULL</v>
      </c>
      <c r="E2292" s="18" t="s">
        <v>5699</v>
      </c>
      <c r="F2292" s="19">
        <v>260.25</v>
      </c>
      <c r="G2292" s="19">
        <f t="shared" si="246"/>
        <v>110.60625</v>
      </c>
      <c r="H2292" s="1">
        <f t="shared" si="247"/>
        <v>260.25</v>
      </c>
      <c r="I2292" s="26">
        <v>128</v>
      </c>
    </row>
    <row r="2293" spans="1:9" ht="14" x14ac:dyDescent="0.15">
      <c r="A2293" s="14" t="s">
        <v>814</v>
      </c>
      <c r="B2293" s="15">
        <v>1</v>
      </c>
      <c r="C2293" s="16" t="s">
        <v>3645</v>
      </c>
      <c r="D2293" s="17" t="str">
        <f t="shared" si="245"/>
        <v>17x20</v>
      </c>
      <c r="E2293" s="18" t="s">
        <v>5699</v>
      </c>
      <c r="F2293" s="19">
        <v>133.80000000000001</v>
      </c>
      <c r="G2293" s="19">
        <f t="shared" si="246"/>
        <v>56.865000000000002</v>
      </c>
      <c r="H2293" s="1">
        <f t="shared" si="247"/>
        <v>133.80000000000001</v>
      </c>
      <c r="I2293" s="21">
        <v>64</v>
      </c>
    </row>
    <row r="2294" spans="1:9" ht="14" x14ac:dyDescent="0.15">
      <c r="A2294" s="14" t="s">
        <v>815</v>
      </c>
      <c r="B2294" s="15">
        <v>1</v>
      </c>
      <c r="C2294" s="131" t="s">
        <v>7071</v>
      </c>
      <c r="D2294" s="17" t="str">
        <f t="shared" si="245"/>
        <v>10X10</v>
      </c>
      <c r="E2294" s="18" t="s">
        <v>5699</v>
      </c>
      <c r="F2294" s="19">
        <v>50.5</v>
      </c>
      <c r="G2294" s="19">
        <f t="shared" si="246"/>
        <v>21.462499999999999</v>
      </c>
      <c r="H2294" s="1">
        <f t="shared" si="247"/>
        <v>50.5</v>
      </c>
      <c r="I2294" s="21">
        <v>12</v>
      </c>
    </row>
    <row r="2295" spans="1:9" ht="14" x14ac:dyDescent="0.15">
      <c r="A2295" s="14" t="s">
        <v>816</v>
      </c>
      <c r="B2295" s="15">
        <v>1</v>
      </c>
      <c r="C2295" s="16" t="s">
        <v>3646</v>
      </c>
      <c r="D2295" s="17" t="str">
        <f t="shared" si="245"/>
        <v>17x20</v>
      </c>
      <c r="E2295" s="18" t="s">
        <v>5699</v>
      </c>
      <c r="F2295" s="19">
        <v>145.80000000000001</v>
      </c>
      <c r="G2295" s="19">
        <f t="shared" si="246"/>
        <v>61.965000000000003</v>
      </c>
      <c r="H2295" s="1">
        <f t="shared" si="247"/>
        <v>145.80000000000001</v>
      </c>
      <c r="I2295" s="21">
        <v>44</v>
      </c>
    </row>
    <row r="2296" spans="1:9" ht="14" x14ac:dyDescent="0.15">
      <c r="A2296" s="14" t="s">
        <v>817</v>
      </c>
      <c r="B2296" s="15">
        <v>1</v>
      </c>
      <c r="C2296" s="131" t="s">
        <v>7072</v>
      </c>
      <c r="D2296" s="17" t="str">
        <f t="shared" si="245"/>
        <v>10X10</v>
      </c>
      <c r="E2296" s="18" t="s">
        <v>5699</v>
      </c>
      <c r="F2296" s="19">
        <v>53.35</v>
      </c>
      <c r="G2296" s="19">
        <f t="shared" si="246"/>
        <v>22.673749999999998</v>
      </c>
      <c r="H2296" s="1">
        <f t="shared" si="247"/>
        <v>53.35</v>
      </c>
      <c r="I2296" s="21">
        <v>12</v>
      </c>
    </row>
    <row r="2297" spans="1:9" ht="14" x14ac:dyDescent="0.15">
      <c r="A2297" s="14" t="s">
        <v>818</v>
      </c>
      <c r="B2297" s="15">
        <v>1</v>
      </c>
      <c r="C2297" s="16" t="s">
        <v>3647</v>
      </c>
      <c r="D2297" s="17" t="str">
        <f t="shared" si="245"/>
        <v>17x20</v>
      </c>
      <c r="E2297" s="18" t="s">
        <v>5699</v>
      </c>
      <c r="F2297" s="19">
        <v>154.1</v>
      </c>
      <c r="G2297" s="19">
        <f t="shared" si="246"/>
        <v>65.492499999999993</v>
      </c>
      <c r="H2297" s="1">
        <f t="shared" si="247"/>
        <v>154.1</v>
      </c>
      <c r="I2297" s="21">
        <v>44</v>
      </c>
    </row>
    <row r="2298" spans="1:9" ht="14" x14ac:dyDescent="0.15">
      <c r="A2298" s="14" t="s">
        <v>1596</v>
      </c>
      <c r="B2298" s="15">
        <v>1</v>
      </c>
      <c r="C2298" s="16" t="s">
        <v>4012</v>
      </c>
      <c r="D2298" s="17" t="str">
        <f t="shared" si="245"/>
        <v>Tube</v>
      </c>
      <c r="E2298" s="18" t="s">
        <v>5700</v>
      </c>
      <c r="F2298" s="19">
        <v>31.05</v>
      </c>
      <c r="G2298" s="19">
        <f t="shared" si="246"/>
        <v>13.196249999999999</v>
      </c>
      <c r="H2298" s="1">
        <f t="shared" si="247"/>
        <v>31.05</v>
      </c>
      <c r="I2298" s="21">
        <v>4</v>
      </c>
    </row>
    <row r="2299" spans="1:9" ht="14" x14ac:dyDescent="0.15">
      <c r="A2299" s="14" t="s">
        <v>1597</v>
      </c>
      <c r="B2299" s="15">
        <v>1</v>
      </c>
      <c r="C2299" s="16" t="s">
        <v>4013</v>
      </c>
      <c r="D2299" s="17" t="str">
        <f t="shared" si="245"/>
        <v>Tube</v>
      </c>
      <c r="E2299" s="18" t="s">
        <v>5700</v>
      </c>
      <c r="F2299" s="19">
        <v>31.05</v>
      </c>
      <c r="G2299" s="19">
        <f t="shared" si="246"/>
        <v>13.196249999999999</v>
      </c>
      <c r="H2299" s="1">
        <f t="shared" si="247"/>
        <v>31.05</v>
      </c>
      <c r="I2299" s="21">
        <v>4</v>
      </c>
    </row>
    <row r="2300" spans="1:9" ht="14" x14ac:dyDescent="0.15">
      <c r="A2300" s="14" t="s">
        <v>2846</v>
      </c>
      <c r="B2300" s="15">
        <v>1</v>
      </c>
      <c r="C2300" s="16" t="s">
        <v>5204</v>
      </c>
      <c r="D2300" s="17" t="str">
        <f t="shared" si="245"/>
        <v>5oz</v>
      </c>
      <c r="E2300" s="18" t="s">
        <v>6</v>
      </c>
      <c r="F2300" s="19">
        <v>9.1999999999999993</v>
      </c>
      <c r="G2300" s="19">
        <f t="shared" si="246"/>
        <v>3.9099999999999997</v>
      </c>
      <c r="H2300" s="1">
        <f t="shared" si="247"/>
        <v>9.1999999999999993</v>
      </c>
      <c r="I2300" s="21">
        <v>6</v>
      </c>
    </row>
    <row r="2301" spans="1:9" ht="14" x14ac:dyDescent="0.15">
      <c r="A2301" s="14" t="s">
        <v>2850</v>
      </c>
      <c r="B2301" s="15">
        <v>1</v>
      </c>
      <c r="C2301" s="16" t="s">
        <v>5208</v>
      </c>
      <c r="D2301" s="17" t="str">
        <f t="shared" si="245"/>
        <v>1lb</v>
      </c>
      <c r="E2301" s="18" t="s">
        <v>6</v>
      </c>
      <c r="F2301" s="19">
        <v>23.2</v>
      </c>
      <c r="G2301" s="19">
        <f t="shared" si="246"/>
        <v>9.86</v>
      </c>
      <c r="H2301" s="1">
        <f t="shared" si="247"/>
        <v>23.2</v>
      </c>
      <c r="I2301" s="21">
        <v>18</v>
      </c>
    </row>
    <row r="2302" spans="1:9" ht="14" x14ac:dyDescent="0.15">
      <c r="A2302" s="14" t="s">
        <v>2854</v>
      </c>
      <c r="B2302" s="15">
        <v>1</v>
      </c>
      <c r="C2302" s="16" t="s">
        <v>5212</v>
      </c>
      <c r="D2302" s="17" t="str">
        <f t="shared" si="245"/>
        <v>5lb</v>
      </c>
      <c r="E2302" s="18" t="s">
        <v>6</v>
      </c>
      <c r="F2302" s="19">
        <v>86.85</v>
      </c>
      <c r="G2302" s="19">
        <f t="shared" si="246"/>
        <v>36.911249999999995</v>
      </c>
      <c r="H2302" s="1">
        <f t="shared" si="247"/>
        <v>86.85</v>
      </c>
      <c r="I2302" s="21">
        <v>84</v>
      </c>
    </row>
    <row r="2303" spans="1:9" ht="14" x14ac:dyDescent="0.15">
      <c r="A2303" s="14" t="s">
        <v>2847</v>
      </c>
      <c r="B2303" s="15">
        <v>1</v>
      </c>
      <c r="C2303" s="16" t="s">
        <v>5205</v>
      </c>
      <c r="D2303" s="17" t="str">
        <f t="shared" si="245"/>
        <v>5oz</v>
      </c>
      <c r="E2303" s="18" t="s">
        <v>6</v>
      </c>
      <c r="F2303" s="19">
        <v>9.1999999999999993</v>
      </c>
      <c r="G2303" s="19">
        <f t="shared" si="246"/>
        <v>3.9099999999999997</v>
      </c>
      <c r="H2303" s="1">
        <f t="shared" si="247"/>
        <v>9.1999999999999993</v>
      </c>
      <c r="I2303" s="21">
        <v>6</v>
      </c>
    </row>
    <row r="2304" spans="1:9" ht="14" x14ac:dyDescent="0.15">
      <c r="A2304" s="14" t="s">
        <v>2851</v>
      </c>
      <c r="B2304" s="15">
        <v>1</v>
      </c>
      <c r="C2304" s="16" t="s">
        <v>5209</v>
      </c>
      <c r="D2304" s="17" t="str">
        <f t="shared" si="245"/>
        <v>1lb</v>
      </c>
      <c r="E2304" s="18" t="s">
        <v>6</v>
      </c>
      <c r="F2304" s="19">
        <v>23.2</v>
      </c>
      <c r="G2304" s="19">
        <f t="shared" si="246"/>
        <v>9.86</v>
      </c>
      <c r="H2304" s="1">
        <f t="shared" si="247"/>
        <v>23.2</v>
      </c>
      <c r="I2304" s="21">
        <v>18</v>
      </c>
    </row>
    <row r="2305" spans="1:9" ht="14" x14ac:dyDescent="0.15">
      <c r="A2305" s="14" t="s">
        <v>2855</v>
      </c>
      <c r="B2305" s="15">
        <v>1</v>
      </c>
      <c r="C2305" s="16" t="s">
        <v>5213</v>
      </c>
      <c r="D2305" s="17" t="str">
        <f t="shared" si="245"/>
        <v>5lb</v>
      </c>
      <c r="E2305" s="18" t="s">
        <v>6</v>
      </c>
      <c r="F2305" s="19">
        <v>86.85</v>
      </c>
      <c r="G2305" s="19">
        <f t="shared" si="246"/>
        <v>36.911249999999995</v>
      </c>
      <c r="H2305" s="1">
        <f t="shared" si="247"/>
        <v>86.85</v>
      </c>
      <c r="I2305" s="21">
        <v>84</v>
      </c>
    </row>
    <row r="2306" spans="1:9" ht="14" x14ac:dyDescent="0.15">
      <c r="A2306" s="14" t="s">
        <v>2848</v>
      </c>
      <c r="B2306" s="15">
        <v>1</v>
      </c>
      <c r="C2306" s="16" t="s">
        <v>5206</v>
      </c>
      <c r="D2306" s="17" t="str">
        <f t="shared" si="245"/>
        <v>5oz</v>
      </c>
      <c r="E2306" s="18" t="s">
        <v>6</v>
      </c>
      <c r="F2306" s="19">
        <v>9.1999999999999993</v>
      </c>
      <c r="G2306" s="19">
        <f t="shared" si="246"/>
        <v>3.9099999999999997</v>
      </c>
      <c r="H2306" s="1">
        <f t="shared" si="247"/>
        <v>9.1999999999999993</v>
      </c>
      <c r="I2306" s="21">
        <v>6</v>
      </c>
    </row>
    <row r="2307" spans="1:9" ht="14" x14ac:dyDescent="0.15">
      <c r="A2307" s="14" t="s">
        <v>2852</v>
      </c>
      <c r="B2307" s="15">
        <v>1</v>
      </c>
      <c r="C2307" s="16" t="s">
        <v>5210</v>
      </c>
      <c r="D2307" s="17" t="str">
        <f t="shared" si="245"/>
        <v>1lb</v>
      </c>
      <c r="E2307" s="18" t="s">
        <v>6</v>
      </c>
      <c r="F2307" s="19">
        <v>23.2</v>
      </c>
      <c r="G2307" s="19">
        <f t="shared" si="246"/>
        <v>9.86</v>
      </c>
      <c r="H2307" s="1">
        <f t="shared" si="247"/>
        <v>23.2</v>
      </c>
      <c r="I2307" s="21">
        <v>18</v>
      </c>
    </row>
    <row r="2308" spans="1:9" ht="14" x14ac:dyDescent="0.15">
      <c r="A2308" s="14" t="s">
        <v>2856</v>
      </c>
      <c r="B2308" s="15">
        <v>1</v>
      </c>
      <c r="C2308" s="16" t="s">
        <v>5214</v>
      </c>
      <c r="D2308" s="17" t="str">
        <f t="shared" si="245"/>
        <v>5lb</v>
      </c>
      <c r="E2308" s="18" t="s">
        <v>6</v>
      </c>
      <c r="F2308" s="19">
        <v>86.85</v>
      </c>
      <c r="G2308" s="19">
        <f t="shared" si="246"/>
        <v>36.911249999999995</v>
      </c>
      <c r="H2308" s="1">
        <f t="shared" si="247"/>
        <v>86.85</v>
      </c>
      <c r="I2308" s="21">
        <v>84</v>
      </c>
    </row>
    <row r="2309" spans="1:9" ht="14" x14ac:dyDescent="0.15">
      <c r="A2309" s="14" t="s">
        <v>2849</v>
      </c>
      <c r="B2309" s="15">
        <v>1</v>
      </c>
      <c r="C2309" s="16" t="s">
        <v>5207</v>
      </c>
      <c r="D2309" s="17" t="str">
        <f t="shared" si="245"/>
        <v>5oz</v>
      </c>
      <c r="E2309" s="18" t="s">
        <v>6</v>
      </c>
      <c r="F2309" s="19">
        <v>10.85</v>
      </c>
      <c r="G2309" s="19">
        <f t="shared" si="246"/>
        <v>4.6112500000000001</v>
      </c>
      <c r="H2309" s="1">
        <f t="shared" si="247"/>
        <v>10.85</v>
      </c>
      <c r="I2309" s="21">
        <v>6</v>
      </c>
    </row>
    <row r="2310" spans="1:9" ht="14" x14ac:dyDescent="0.15">
      <c r="A2310" s="14" t="s">
        <v>2853</v>
      </c>
      <c r="B2310" s="15">
        <v>1</v>
      </c>
      <c r="C2310" s="16" t="s">
        <v>5211</v>
      </c>
      <c r="D2310" s="17" t="str">
        <f t="shared" si="245"/>
        <v>1lb</v>
      </c>
      <c r="E2310" s="18" t="s">
        <v>6</v>
      </c>
      <c r="F2310" s="19">
        <v>28.45</v>
      </c>
      <c r="G2310" s="19">
        <f t="shared" si="246"/>
        <v>12.091249999999999</v>
      </c>
      <c r="H2310" s="1">
        <f t="shared" si="247"/>
        <v>28.45</v>
      </c>
      <c r="I2310" s="21">
        <v>18</v>
      </c>
    </row>
    <row r="2311" spans="1:9" ht="14" x14ac:dyDescent="0.15">
      <c r="A2311" s="14" t="s">
        <v>2857</v>
      </c>
      <c r="B2311" s="15">
        <v>1</v>
      </c>
      <c r="C2311" s="16" t="s">
        <v>5215</v>
      </c>
      <c r="D2311" s="17" t="str">
        <f t="shared" si="245"/>
        <v>5lb</v>
      </c>
      <c r="E2311" s="18" t="s">
        <v>6</v>
      </c>
      <c r="F2311" s="19">
        <v>113.15</v>
      </c>
      <c r="G2311" s="19">
        <f t="shared" si="246"/>
        <v>48.088750000000005</v>
      </c>
      <c r="H2311" s="1">
        <f t="shared" si="247"/>
        <v>113.15</v>
      </c>
      <c r="I2311" s="21">
        <v>84</v>
      </c>
    </row>
    <row r="2312" spans="1:9" ht="14" x14ac:dyDescent="0.15">
      <c r="A2312" s="14" t="s">
        <v>819</v>
      </c>
      <c r="B2312" s="15">
        <v>1</v>
      </c>
      <c r="C2312" s="131" t="s">
        <v>7073</v>
      </c>
      <c r="D2312" s="17" t="str">
        <f t="shared" si="245"/>
        <v>10X10</v>
      </c>
      <c r="E2312" s="18" t="s">
        <v>6</v>
      </c>
      <c r="F2312" s="19">
        <v>19.5</v>
      </c>
      <c r="G2312" s="19">
        <f t="shared" si="246"/>
        <v>8.2874999999999996</v>
      </c>
      <c r="H2312" s="1">
        <f t="shared" si="247"/>
        <v>19.5</v>
      </c>
      <c r="I2312" s="21">
        <v>18</v>
      </c>
    </row>
    <row r="2313" spans="1:9" ht="14" x14ac:dyDescent="0.15">
      <c r="A2313" s="14" t="s">
        <v>820</v>
      </c>
      <c r="B2313" s="15">
        <v>1</v>
      </c>
      <c r="C2313" s="16" t="s">
        <v>3648</v>
      </c>
      <c r="D2313" s="17" t="str">
        <f t="shared" si="245"/>
        <v>FULL</v>
      </c>
      <c r="E2313" s="18" t="s">
        <v>6</v>
      </c>
      <c r="F2313" s="19">
        <v>112.65</v>
      </c>
      <c r="G2313" s="19">
        <f t="shared" si="246"/>
        <v>47.876249999999999</v>
      </c>
      <c r="H2313" s="1">
        <f t="shared" si="247"/>
        <v>112.65</v>
      </c>
      <c r="I2313" s="26">
        <v>128</v>
      </c>
    </row>
    <row r="2314" spans="1:9" ht="14" x14ac:dyDescent="0.15">
      <c r="A2314" s="14" t="s">
        <v>821</v>
      </c>
      <c r="B2314" s="15">
        <v>1</v>
      </c>
      <c r="C2314" s="16" t="s">
        <v>3648</v>
      </c>
      <c r="D2314" s="17" t="str">
        <f t="shared" si="245"/>
        <v>17x20</v>
      </c>
      <c r="E2314" s="18" t="s">
        <v>6</v>
      </c>
      <c r="F2314" s="19">
        <v>57.9</v>
      </c>
      <c r="G2314" s="19">
        <f t="shared" si="246"/>
        <v>24.607499999999998</v>
      </c>
      <c r="H2314" s="1">
        <f t="shared" si="247"/>
        <v>57.9</v>
      </c>
      <c r="I2314" s="21">
        <v>64</v>
      </c>
    </row>
    <row r="2315" spans="1:9" ht="14" x14ac:dyDescent="0.15">
      <c r="A2315" s="14" t="s">
        <v>822</v>
      </c>
      <c r="B2315" s="15">
        <v>1</v>
      </c>
      <c r="C2315" s="131" t="s">
        <v>7074</v>
      </c>
      <c r="D2315" s="17" t="str">
        <f t="shared" si="245"/>
        <v>10X10</v>
      </c>
      <c r="E2315" s="18" t="s">
        <v>6</v>
      </c>
      <c r="F2315" s="19">
        <v>24</v>
      </c>
      <c r="G2315" s="19">
        <f t="shared" si="246"/>
        <v>10.199999999999999</v>
      </c>
      <c r="H2315" s="1">
        <f t="shared" si="247"/>
        <v>24</v>
      </c>
      <c r="I2315" s="21">
        <v>18</v>
      </c>
    </row>
    <row r="2316" spans="1:9" ht="14" x14ac:dyDescent="0.15">
      <c r="A2316" s="14" t="s">
        <v>823</v>
      </c>
      <c r="B2316" s="15">
        <v>1</v>
      </c>
      <c r="C2316" s="16" t="s">
        <v>3649</v>
      </c>
      <c r="D2316" s="17" t="str">
        <f t="shared" si="245"/>
        <v>FULL</v>
      </c>
      <c r="E2316" s="18" t="s">
        <v>6</v>
      </c>
      <c r="F2316" s="19">
        <v>138.6</v>
      </c>
      <c r="G2316" s="19">
        <f t="shared" si="246"/>
        <v>58.904999999999994</v>
      </c>
      <c r="H2316" s="1">
        <f t="shared" si="247"/>
        <v>138.6</v>
      </c>
      <c r="I2316" s="26">
        <v>128</v>
      </c>
    </row>
    <row r="2317" spans="1:9" ht="14" x14ac:dyDescent="0.15">
      <c r="A2317" s="14" t="s">
        <v>824</v>
      </c>
      <c r="B2317" s="15">
        <v>1</v>
      </c>
      <c r="C2317" s="16" t="s">
        <v>3649</v>
      </c>
      <c r="D2317" s="17" t="str">
        <f t="shared" si="245"/>
        <v>17x20</v>
      </c>
      <c r="E2317" s="18" t="s">
        <v>6</v>
      </c>
      <c r="F2317" s="19">
        <v>203.05</v>
      </c>
      <c r="G2317" s="19">
        <f t="shared" si="246"/>
        <v>86.296250000000001</v>
      </c>
      <c r="H2317" s="1">
        <f t="shared" si="247"/>
        <v>203.05</v>
      </c>
      <c r="I2317" s="21">
        <v>64</v>
      </c>
    </row>
    <row r="2318" spans="1:9" ht="14" x14ac:dyDescent="0.15">
      <c r="A2318" s="14" t="s">
        <v>825</v>
      </c>
      <c r="B2318" s="15">
        <v>1</v>
      </c>
      <c r="C2318" s="131" t="s">
        <v>7075</v>
      </c>
      <c r="D2318" s="17" t="str">
        <f t="shared" ref="D2318:D2342" si="248">VLOOKUP(RIGHT(A2318,4),N:O,2,0)</f>
        <v>10X10</v>
      </c>
      <c r="E2318" s="18" t="s">
        <v>6</v>
      </c>
      <c r="F2318" s="19">
        <v>23.5</v>
      </c>
      <c r="G2318" s="19">
        <f t="shared" si="246"/>
        <v>9.9874999999999989</v>
      </c>
      <c r="H2318" s="1">
        <f t="shared" si="247"/>
        <v>23.5</v>
      </c>
      <c r="I2318" s="21">
        <v>12</v>
      </c>
    </row>
    <row r="2319" spans="1:9" ht="14" x14ac:dyDescent="0.15">
      <c r="A2319" s="14" t="s">
        <v>826</v>
      </c>
      <c r="B2319" s="15">
        <v>1</v>
      </c>
      <c r="C2319" s="16" t="s">
        <v>3650</v>
      </c>
      <c r="D2319" s="17" t="str">
        <f t="shared" si="248"/>
        <v>17x20</v>
      </c>
      <c r="E2319" s="18" t="s">
        <v>6</v>
      </c>
      <c r="F2319" s="19">
        <v>67.900000000000006</v>
      </c>
      <c r="G2319" s="19">
        <f t="shared" si="246"/>
        <v>28.857500000000002</v>
      </c>
      <c r="H2319" s="1">
        <f t="shared" si="247"/>
        <v>67.900000000000006</v>
      </c>
      <c r="I2319" s="21">
        <v>44</v>
      </c>
    </row>
    <row r="2320" spans="1:9" ht="14" x14ac:dyDescent="0.15">
      <c r="A2320" s="14" t="s">
        <v>827</v>
      </c>
      <c r="B2320" s="15">
        <v>1</v>
      </c>
      <c r="C2320" s="131" t="s">
        <v>7076</v>
      </c>
      <c r="D2320" s="17" t="str">
        <f t="shared" si="248"/>
        <v>10X10</v>
      </c>
      <c r="E2320" s="18" t="s">
        <v>6</v>
      </c>
      <c r="F2320" s="19">
        <v>26.4</v>
      </c>
      <c r="G2320" s="19">
        <f t="shared" si="246"/>
        <v>11.219999999999999</v>
      </c>
      <c r="H2320" s="1">
        <f t="shared" si="247"/>
        <v>26.4</v>
      </c>
      <c r="I2320" s="21">
        <v>12</v>
      </c>
    </row>
    <row r="2321" spans="1:9" ht="14" x14ac:dyDescent="0.15">
      <c r="A2321" s="14" t="s">
        <v>828</v>
      </c>
      <c r="B2321" s="15">
        <v>1</v>
      </c>
      <c r="C2321" s="16" t="s">
        <v>3651</v>
      </c>
      <c r="D2321" s="17" t="str">
        <f t="shared" si="248"/>
        <v>17x20</v>
      </c>
      <c r="E2321" s="18" t="s">
        <v>6</v>
      </c>
      <c r="F2321" s="19">
        <v>76.2</v>
      </c>
      <c r="G2321" s="19">
        <f t="shared" ref="G2321:G2343" si="249">F2321*0.425</f>
        <v>32.384999999999998</v>
      </c>
      <c r="H2321" s="1">
        <f t="shared" ref="H2321:H2342" si="250">B2321*F2321</f>
        <v>76.2</v>
      </c>
      <c r="I2321" s="21">
        <v>44</v>
      </c>
    </row>
    <row r="2322" spans="1:9" ht="14" x14ac:dyDescent="0.15">
      <c r="A2322" s="14" t="s">
        <v>1711</v>
      </c>
      <c r="B2322" s="15">
        <v>1</v>
      </c>
      <c r="C2322" s="16" t="s">
        <v>6860</v>
      </c>
      <c r="D2322" s="17" t="str">
        <f t="shared" si="248"/>
        <v>1lb</v>
      </c>
      <c r="E2322" s="18" t="s">
        <v>5703</v>
      </c>
      <c r="F2322" s="19">
        <v>43.35</v>
      </c>
      <c r="G2322" s="19">
        <f t="shared" si="249"/>
        <v>18.423750000000002</v>
      </c>
      <c r="H2322" s="1">
        <f t="shared" si="250"/>
        <v>43.35</v>
      </c>
      <c r="I2322" s="21">
        <v>18</v>
      </c>
    </row>
    <row r="2323" spans="1:9" ht="14" x14ac:dyDescent="0.15">
      <c r="A2323" s="14" t="s">
        <v>2858</v>
      </c>
      <c r="B2323" s="15">
        <v>1</v>
      </c>
      <c r="C2323" s="16" t="s">
        <v>5216</v>
      </c>
      <c r="D2323" s="17" t="str">
        <f t="shared" si="248"/>
        <v>5oz</v>
      </c>
      <c r="E2323" s="18" t="s">
        <v>5701</v>
      </c>
      <c r="F2323" s="19">
        <v>19.100000000000001</v>
      </c>
      <c r="G2323" s="19">
        <f t="shared" si="249"/>
        <v>8.1174999999999997</v>
      </c>
      <c r="H2323" s="1">
        <f t="shared" si="250"/>
        <v>19.100000000000001</v>
      </c>
      <c r="I2323" s="21">
        <v>6</v>
      </c>
    </row>
    <row r="2324" spans="1:9" ht="14" x14ac:dyDescent="0.15">
      <c r="A2324" s="14" t="s">
        <v>2862</v>
      </c>
      <c r="B2324" s="15">
        <v>1</v>
      </c>
      <c r="C2324" s="16" t="s">
        <v>5220</v>
      </c>
      <c r="D2324" s="17" t="str">
        <f t="shared" si="248"/>
        <v>1lb</v>
      </c>
      <c r="E2324" s="18" t="s">
        <v>5701</v>
      </c>
      <c r="F2324" s="19">
        <v>54.75</v>
      </c>
      <c r="G2324" s="19">
        <f t="shared" si="249"/>
        <v>23.268750000000001</v>
      </c>
      <c r="H2324" s="1">
        <f t="shared" si="250"/>
        <v>54.75</v>
      </c>
      <c r="I2324" s="21">
        <v>18</v>
      </c>
    </row>
    <row r="2325" spans="1:9" ht="14" x14ac:dyDescent="0.15">
      <c r="A2325" s="14" t="s">
        <v>2866</v>
      </c>
      <c r="B2325" s="15">
        <v>1</v>
      </c>
      <c r="C2325" s="16" t="s">
        <v>5224</v>
      </c>
      <c r="D2325" s="17" t="str">
        <f t="shared" si="248"/>
        <v>5lb</v>
      </c>
      <c r="E2325" s="18" t="s">
        <v>5701</v>
      </c>
      <c r="F2325" s="19">
        <v>244.75</v>
      </c>
      <c r="G2325" s="19">
        <f t="shared" si="249"/>
        <v>104.01875</v>
      </c>
      <c r="H2325" s="1">
        <f t="shared" si="250"/>
        <v>244.75</v>
      </c>
      <c r="I2325" s="21">
        <v>84</v>
      </c>
    </row>
    <row r="2326" spans="1:9" ht="14" x14ac:dyDescent="0.15">
      <c r="A2326" s="14" t="s">
        <v>2859</v>
      </c>
      <c r="B2326" s="15">
        <v>1</v>
      </c>
      <c r="C2326" s="16" t="s">
        <v>5217</v>
      </c>
      <c r="D2326" s="17" t="str">
        <f t="shared" si="248"/>
        <v>5oz</v>
      </c>
      <c r="E2326" s="18" t="s">
        <v>5701</v>
      </c>
      <c r="F2326" s="19">
        <v>19.100000000000001</v>
      </c>
      <c r="G2326" s="19">
        <f t="shared" si="249"/>
        <v>8.1174999999999997</v>
      </c>
      <c r="H2326" s="1">
        <f t="shared" si="250"/>
        <v>19.100000000000001</v>
      </c>
      <c r="I2326" s="21">
        <v>6</v>
      </c>
    </row>
    <row r="2327" spans="1:9" ht="14" x14ac:dyDescent="0.15">
      <c r="A2327" s="14" t="s">
        <v>2863</v>
      </c>
      <c r="B2327" s="15">
        <v>1</v>
      </c>
      <c r="C2327" s="16" t="s">
        <v>5221</v>
      </c>
      <c r="D2327" s="17" t="str">
        <f t="shared" si="248"/>
        <v>1lb</v>
      </c>
      <c r="E2327" s="18" t="s">
        <v>5701</v>
      </c>
      <c r="F2327" s="19">
        <v>54.75</v>
      </c>
      <c r="G2327" s="19">
        <f t="shared" si="249"/>
        <v>23.268750000000001</v>
      </c>
      <c r="H2327" s="1">
        <f t="shared" si="250"/>
        <v>54.75</v>
      </c>
      <c r="I2327" s="21">
        <v>18</v>
      </c>
    </row>
    <row r="2328" spans="1:9" ht="14" x14ac:dyDescent="0.15">
      <c r="A2328" s="14" t="s">
        <v>2867</v>
      </c>
      <c r="B2328" s="15">
        <v>1</v>
      </c>
      <c r="C2328" s="16" t="s">
        <v>5225</v>
      </c>
      <c r="D2328" s="17" t="str">
        <f t="shared" si="248"/>
        <v>5lb</v>
      </c>
      <c r="E2328" s="18" t="s">
        <v>5701</v>
      </c>
      <c r="F2328" s="19">
        <v>244.75</v>
      </c>
      <c r="G2328" s="19">
        <f t="shared" si="249"/>
        <v>104.01875</v>
      </c>
      <c r="H2328" s="1">
        <f t="shared" si="250"/>
        <v>244.75</v>
      </c>
      <c r="I2328" s="21">
        <v>84</v>
      </c>
    </row>
    <row r="2329" spans="1:9" ht="14" x14ac:dyDescent="0.15">
      <c r="A2329" s="14" t="s">
        <v>2860</v>
      </c>
      <c r="B2329" s="15">
        <v>1</v>
      </c>
      <c r="C2329" s="16" t="s">
        <v>5218</v>
      </c>
      <c r="D2329" s="17" t="str">
        <f t="shared" si="248"/>
        <v>5oz</v>
      </c>
      <c r="E2329" s="18" t="s">
        <v>5701</v>
      </c>
      <c r="F2329" s="19">
        <v>19.100000000000001</v>
      </c>
      <c r="G2329" s="19">
        <f t="shared" si="249"/>
        <v>8.1174999999999997</v>
      </c>
      <c r="H2329" s="1">
        <f t="shared" si="250"/>
        <v>19.100000000000001</v>
      </c>
      <c r="I2329" s="21">
        <v>6</v>
      </c>
    </row>
    <row r="2330" spans="1:9" ht="14" x14ac:dyDescent="0.15">
      <c r="A2330" s="14" t="s">
        <v>2864</v>
      </c>
      <c r="B2330" s="15">
        <v>1</v>
      </c>
      <c r="C2330" s="16" t="s">
        <v>5222</v>
      </c>
      <c r="D2330" s="17" t="str">
        <f t="shared" si="248"/>
        <v>1lb</v>
      </c>
      <c r="E2330" s="18" t="s">
        <v>5701</v>
      </c>
      <c r="F2330" s="19">
        <v>54.75</v>
      </c>
      <c r="G2330" s="19">
        <f t="shared" si="249"/>
        <v>23.268750000000001</v>
      </c>
      <c r="H2330" s="1">
        <f t="shared" si="250"/>
        <v>54.75</v>
      </c>
      <c r="I2330" s="21">
        <v>18</v>
      </c>
    </row>
    <row r="2331" spans="1:9" ht="14" x14ac:dyDescent="0.15">
      <c r="A2331" s="14" t="s">
        <v>2868</v>
      </c>
      <c r="B2331" s="15">
        <v>1</v>
      </c>
      <c r="C2331" s="16" t="s">
        <v>5226</v>
      </c>
      <c r="D2331" s="17" t="str">
        <f t="shared" si="248"/>
        <v>5lb</v>
      </c>
      <c r="E2331" s="18" t="s">
        <v>5701</v>
      </c>
      <c r="F2331" s="19">
        <v>244.75</v>
      </c>
      <c r="G2331" s="19">
        <f t="shared" si="249"/>
        <v>104.01875</v>
      </c>
      <c r="H2331" s="1">
        <f t="shared" si="250"/>
        <v>244.75</v>
      </c>
      <c r="I2331" s="21">
        <v>84</v>
      </c>
    </row>
    <row r="2332" spans="1:9" ht="14" x14ac:dyDescent="0.15">
      <c r="A2332" s="14" t="s">
        <v>2861</v>
      </c>
      <c r="B2332" s="15">
        <v>1</v>
      </c>
      <c r="C2332" s="16" t="s">
        <v>5219</v>
      </c>
      <c r="D2332" s="17" t="str">
        <f t="shared" si="248"/>
        <v>5oz</v>
      </c>
      <c r="E2332" s="18" t="s">
        <v>5701</v>
      </c>
      <c r="F2332" s="19">
        <v>20.75</v>
      </c>
      <c r="G2332" s="19">
        <f t="shared" si="249"/>
        <v>8.8187499999999996</v>
      </c>
      <c r="H2332" s="1">
        <f t="shared" si="250"/>
        <v>20.75</v>
      </c>
      <c r="I2332" s="21">
        <v>6</v>
      </c>
    </row>
    <row r="2333" spans="1:9" ht="14" x14ac:dyDescent="0.15">
      <c r="A2333" s="14" t="s">
        <v>2865</v>
      </c>
      <c r="B2333" s="15">
        <v>1</v>
      </c>
      <c r="C2333" s="16" t="s">
        <v>5223</v>
      </c>
      <c r="D2333" s="17" t="str">
        <f t="shared" si="248"/>
        <v>1lb</v>
      </c>
      <c r="E2333" s="18" t="s">
        <v>5701</v>
      </c>
      <c r="F2333" s="19">
        <v>60</v>
      </c>
      <c r="G2333" s="19">
        <f t="shared" si="249"/>
        <v>25.5</v>
      </c>
      <c r="H2333" s="1">
        <f t="shared" si="250"/>
        <v>60</v>
      </c>
      <c r="I2333" s="21">
        <v>18</v>
      </c>
    </row>
    <row r="2334" spans="1:9" ht="14" x14ac:dyDescent="0.15">
      <c r="A2334" s="14" t="s">
        <v>2869</v>
      </c>
      <c r="B2334" s="15">
        <v>1</v>
      </c>
      <c r="C2334" s="16" t="s">
        <v>5227</v>
      </c>
      <c r="D2334" s="17" t="str">
        <f t="shared" si="248"/>
        <v>5lb</v>
      </c>
      <c r="E2334" s="18" t="s">
        <v>5701</v>
      </c>
      <c r="F2334" s="19">
        <v>271</v>
      </c>
      <c r="G2334" s="19">
        <f t="shared" si="249"/>
        <v>115.175</v>
      </c>
      <c r="H2334" s="1">
        <f t="shared" si="250"/>
        <v>271</v>
      </c>
      <c r="I2334" s="21">
        <v>84</v>
      </c>
    </row>
    <row r="2335" spans="1:9" ht="14" x14ac:dyDescent="0.15">
      <c r="A2335" s="14" t="s">
        <v>829</v>
      </c>
      <c r="B2335" s="15">
        <v>1</v>
      </c>
      <c r="C2335" s="131" t="s">
        <v>7077</v>
      </c>
      <c r="D2335" s="17" t="str">
        <f t="shared" si="248"/>
        <v>10X10</v>
      </c>
      <c r="E2335" s="18" t="s">
        <v>5701</v>
      </c>
      <c r="F2335" s="19">
        <v>63.9</v>
      </c>
      <c r="G2335" s="19">
        <f t="shared" si="249"/>
        <v>27.157499999999999</v>
      </c>
      <c r="H2335" s="1">
        <f t="shared" si="250"/>
        <v>63.9</v>
      </c>
      <c r="I2335" s="21">
        <v>18</v>
      </c>
    </row>
    <row r="2336" spans="1:9" ht="14" x14ac:dyDescent="0.15">
      <c r="A2336" s="133" t="s">
        <v>830</v>
      </c>
      <c r="B2336" s="15">
        <v>1</v>
      </c>
      <c r="C2336" s="16" t="s">
        <v>3652</v>
      </c>
      <c r="D2336" s="17" t="str">
        <f t="shared" si="248"/>
        <v>FULL</v>
      </c>
      <c r="E2336" s="18" t="s">
        <v>5701</v>
      </c>
      <c r="F2336" s="19">
        <v>369</v>
      </c>
      <c r="G2336" s="19">
        <f t="shared" si="249"/>
        <v>156.82499999999999</v>
      </c>
      <c r="H2336" s="1">
        <f t="shared" si="250"/>
        <v>369</v>
      </c>
      <c r="I2336" s="26">
        <v>128</v>
      </c>
    </row>
    <row r="2337" spans="1:9" ht="14" x14ac:dyDescent="0.15">
      <c r="A2337" s="14" t="s">
        <v>831</v>
      </c>
      <c r="B2337" s="15">
        <v>1</v>
      </c>
      <c r="C2337" s="16" t="s">
        <v>3652</v>
      </c>
      <c r="D2337" s="17" t="str">
        <f t="shared" si="248"/>
        <v>17x20</v>
      </c>
      <c r="E2337" s="18" t="s">
        <v>5701</v>
      </c>
      <c r="F2337" s="19">
        <v>189.7</v>
      </c>
      <c r="G2337" s="19">
        <f t="shared" si="249"/>
        <v>80.622499999999988</v>
      </c>
      <c r="H2337" s="1">
        <f t="shared" si="250"/>
        <v>189.7</v>
      </c>
      <c r="I2337" s="21">
        <v>64</v>
      </c>
    </row>
    <row r="2338" spans="1:9" ht="14" x14ac:dyDescent="0.15">
      <c r="A2338" s="14" t="s">
        <v>832</v>
      </c>
      <c r="B2338" s="15">
        <v>1</v>
      </c>
      <c r="C2338" s="131" t="s">
        <v>7078</v>
      </c>
      <c r="D2338" s="17" t="str">
        <f t="shared" si="248"/>
        <v>10X10</v>
      </c>
      <c r="E2338" s="18" t="s">
        <v>5701</v>
      </c>
      <c r="F2338" s="19">
        <v>68.400000000000006</v>
      </c>
      <c r="G2338" s="19">
        <f t="shared" si="249"/>
        <v>29.07</v>
      </c>
      <c r="H2338" s="1">
        <f t="shared" si="250"/>
        <v>68.400000000000006</v>
      </c>
      <c r="I2338" s="21">
        <v>18</v>
      </c>
    </row>
    <row r="2339" spans="1:9" ht="14" x14ac:dyDescent="0.15">
      <c r="A2339" s="133" t="s">
        <v>833</v>
      </c>
      <c r="B2339" s="15">
        <v>1</v>
      </c>
      <c r="C2339" s="16" t="s">
        <v>3653</v>
      </c>
      <c r="D2339" s="17" t="str">
        <f t="shared" si="248"/>
        <v>FULL</v>
      </c>
      <c r="E2339" s="18" t="s">
        <v>5701</v>
      </c>
      <c r="F2339" s="19">
        <v>394.95</v>
      </c>
      <c r="G2339" s="19">
        <f t="shared" si="249"/>
        <v>167.85374999999999</v>
      </c>
      <c r="H2339" s="1">
        <f t="shared" si="250"/>
        <v>394.95</v>
      </c>
      <c r="I2339" s="26">
        <v>128</v>
      </c>
    </row>
    <row r="2340" spans="1:9" ht="14" x14ac:dyDescent="0.15">
      <c r="A2340" s="14" t="s">
        <v>834</v>
      </c>
      <c r="B2340" s="15">
        <v>1</v>
      </c>
      <c r="C2340" s="16" t="s">
        <v>3653</v>
      </c>
      <c r="D2340" s="17" t="str">
        <f t="shared" si="248"/>
        <v>17x20</v>
      </c>
      <c r="E2340" s="18" t="s">
        <v>5701</v>
      </c>
      <c r="F2340" s="19">
        <v>203.05</v>
      </c>
      <c r="G2340" s="19">
        <f t="shared" si="249"/>
        <v>86.296250000000001</v>
      </c>
      <c r="H2340" s="1">
        <f t="shared" si="250"/>
        <v>203.05</v>
      </c>
      <c r="I2340" s="21">
        <v>64</v>
      </c>
    </row>
    <row r="2341" spans="1:9" ht="14" x14ac:dyDescent="0.15">
      <c r="A2341" s="14" t="s">
        <v>835</v>
      </c>
      <c r="B2341" s="15">
        <v>1</v>
      </c>
      <c r="C2341" s="131" t="s">
        <v>7079</v>
      </c>
      <c r="D2341" s="17" t="str">
        <f t="shared" si="248"/>
        <v>10X10</v>
      </c>
      <c r="E2341" s="18" t="s">
        <v>5701</v>
      </c>
      <c r="F2341" s="19">
        <v>80.3</v>
      </c>
      <c r="G2341" s="19">
        <f t="shared" si="249"/>
        <v>34.127499999999998</v>
      </c>
      <c r="H2341" s="1">
        <f t="shared" si="250"/>
        <v>80.3</v>
      </c>
      <c r="I2341" s="21">
        <v>12</v>
      </c>
    </row>
    <row r="2342" spans="1:9" ht="14" x14ac:dyDescent="0.15">
      <c r="A2342" s="14" t="s">
        <v>836</v>
      </c>
      <c r="B2342" s="15">
        <v>1</v>
      </c>
      <c r="C2342" s="16" t="s">
        <v>3654</v>
      </c>
      <c r="D2342" s="17" t="str">
        <f t="shared" si="248"/>
        <v>17x20</v>
      </c>
      <c r="E2342" s="18" t="s">
        <v>5701</v>
      </c>
      <c r="F2342" s="19">
        <v>232</v>
      </c>
      <c r="G2342" s="19">
        <f t="shared" si="249"/>
        <v>98.6</v>
      </c>
      <c r="H2342" s="1">
        <f t="shared" si="250"/>
        <v>232</v>
      </c>
      <c r="I2342" s="21">
        <v>44</v>
      </c>
    </row>
    <row r="2343" spans="1:9" x14ac:dyDescent="0.15">
      <c r="A2343" s="106" t="s">
        <v>836</v>
      </c>
      <c r="B2343" s="33">
        <v>1</v>
      </c>
      <c r="C2343" s="20" t="s">
        <v>6391</v>
      </c>
      <c r="D2343" s="116" t="s">
        <v>5710</v>
      </c>
      <c r="F2343" s="60">
        <v>232</v>
      </c>
      <c r="G2343" s="19">
        <f t="shared" si="249"/>
        <v>98.6</v>
      </c>
      <c r="H2343" s="19">
        <f>G2343*0.425</f>
        <v>41.904999999999994</v>
      </c>
      <c r="I2343" s="57">
        <v>44</v>
      </c>
    </row>
    <row r="2344" spans="1:9" x14ac:dyDescent="0.15">
      <c r="A2344" s="51" t="s">
        <v>6929</v>
      </c>
      <c r="B2344" s="33">
        <v>1</v>
      </c>
      <c r="C2344" s="20" t="s">
        <v>6479</v>
      </c>
      <c r="D2344" s="116" t="s">
        <v>6478</v>
      </c>
      <c r="F2344" s="60">
        <v>3</v>
      </c>
      <c r="G2344" s="60">
        <v>3</v>
      </c>
      <c r="H2344" s="60">
        <f>F2344</f>
        <v>3</v>
      </c>
      <c r="I2344" s="57">
        <v>3</v>
      </c>
    </row>
    <row r="2345" spans="1:9" ht="14" x14ac:dyDescent="0.15">
      <c r="A2345" s="14" t="s">
        <v>837</v>
      </c>
      <c r="B2345" s="15">
        <v>1</v>
      </c>
      <c r="C2345" s="131" t="s">
        <v>7080</v>
      </c>
      <c r="D2345" s="17" t="str">
        <f t="shared" ref="D2345:D2389" si="251">VLOOKUP(RIGHT(A2345,4),N:O,2,0)</f>
        <v>10X10</v>
      </c>
      <c r="E2345" s="18" t="s">
        <v>5701</v>
      </c>
      <c r="F2345" s="19">
        <v>83.2</v>
      </c>
      <c r="G2345" s="19">
        <f t="shared" ref="G2345:G2376" si="252">F2345*0.425</f>
        <v>35.36</v>
      </c>
      <c r="H2345" s="1">
        <f t="shared" ref="H2345:H2376" si="253">B2345*F2345</f>
        <v>83.2</v>
      </c>
      <c r="I2345" s="21">
        <v>12</v>
      </c>
    </row>
    <row r="2346" spans="1:9" ht="14" x14ac:dyDescent="0.15">
      <c r="A2346" s="14" t="s">
        <v>838</v>
      </c>
      <c r="B2346" s="15">
        <v>1</v>
      </c>
      <c r="C2346" s="16" t="s">
        <v>3655</v>
      </c>
      <c r="D2346" s="17" t="str">
        <f t="shared" si="251"/>
        <v>17x20</v>
      </c>
      <c r="E2346" s="18" t="s">
        <v>5701</v>
      </c>
      <c r="F2346" s="19">
        <v>240.3</v>
      </c>
      <c r="G2346" s="19">
        <f t="shared" si="252"/>
        <v>102.1275</v>
      </c>
      <c r="H2346" s="1">
        <f t="shared" si="253"/>
        <v>240.3</v>
      </c>
      <c r="I2346" s="21">
        <v>44</v>
      </c>
    </row>
    <row r="2347" spans="1:9" ht="14" x14ac:dyDescent="0.15">
      <c r="A2347" s="14" t="s">
        <v>2870</v>
      </c>
      <c r="B2347" s="15">
        <v>1</v>
      </c>
      <c r="C2347" s="16" t="s">
        <v>5231</v>
      </c>
      <c r="D2347" s="17" t="str">
        <f t="shared" si="251"/>
        <v>1lb</v>
      </c>
      <c r="E2347" s="18" t="s">
        <v>5701</v>
      </c>
      <c r="F2347" s="19">
        <v>54.75</v>
      </c>
      <c r="G2347" s="19">
        <f t="shared" si="252"/>
        <v>23.268750000000001</v>
      </c>
      <c r="H2347" s="1">
        <f t="shared" si="253"/>
        <v>54.75</v>
      </c>
      <c r="I2347" s="21">
        <v>18</v>
      </c>
    </row>
    <row r="2348" spans="1:9" ht="14" x14ac:dyDescent="0.15">
      <c r="A2348" s="14" t="s">
        <v>2874</v>
      </c>
      <c r="B2348" s="15">
        <v>1</v>
      </c>
      <c r="C2348" s="16" t="s">
        <v>5235</v>
      </c>
      <c r="D2348" s="17" t="str">
        <f t="shared" si="251"/>
        <v>5lb</v>
      </c>
      <c r="E2348" s="18" t="s">
        <v>5701</v>
      </c>
      <c r="F2348" s="19">
        <v>244.75</v>
      </c>
      <c r="G2348" s="19">
        <f t="shared" si="252"/>
        <v>104.01875</v>
      </c>
      <c r="H2348" s="1">
        <f t="shared" si="253"/>
        <v>244.75</v>
      </c>
      <c r="I2348" s="21">
        <v>84</v>
      </c>
    </row>
    <row r="2349" spans="1:9" ht="14" x14ac:dyDescent="0.15">
      <c r="A2349" s="14" t="s">
        <v>2871</v>
      </c>
      <c r="B2349" s="15">
        <v>1</v>
      </c>
      <c r="C2349" s="16" t="s">
        <v>5232</v>
      </c>
      <c r="D2349" s="17" t="str">
        <f t="shared" si="251"/>
        <v>1lb</v>
      </c>
      <c r="E2349" s="18" t="s">
        <v>5701</v>
      </c>
      <c r="F2349" s="19">
        <v>54.75</v>
      </c>
      <c r="G2349" s="19">
        <f t="shared" si="252"/>
        <v>23.268750000000001</v>
      </c>
      <c r="H2349" s="1">
        <f t="shared" si="253"/>
        <v>54.75</v>
      </c>
      <c r="I2349" s="21">
        <v>18</v>
      </c>
    </row>
    <row r="2350" spans="1:9" ht="14" x14ac:dyDescent="0.15">
      <c r="A2350" s="14" t="s">
        <v>2875</v>
      </c>
      <c r="B2350" s="15">
        <v>1</v>
      </c>
      <c r="C2350" s="16" t="s">
        <v>5236</v>
      </c>
      <c r="D2350" s="17" t="str">
        <f t="shared" si="251"/>
        <v>5lb</v>
      </c>
      <c r="E2350" s="18" t="s">
        <v>5701</v>
      </c>
      <c r="F2350" s="19">
        <v>244.75</v>
      </c>
      <c r="G2350" s="19">
        <f t="shared" si="252"/>
        <v>104.01875</v>
      </c>
      <c r="H2350" s="1">
        <f t="shared" si="253"/>
        <v>244.75</v>
      </c>
      <c r="I2350" s="21">
        <v>84</v>
      </c>
    </row>
    <row r="2351" spans="1:9" ht="14" x14ac:dyDescent="0.15">
      <c r="A2351" s="14" t="s">
        <v>2872</v>
      </c>
      <c r="B2351" s="15">
        <v>1</v>
      </c>
      <c r="C2351" s="16" t="s">
        <v>5233</v>
      </c>
      <c r="D2351" s="17" t="str">
        <f t="shared" si="251"/>
        <v>1lb</v>
      </c>
      <c r="E2351" s="18" t="s">
        <v>5701</v>
      </c>
      <c r="F2351" s="19">
        <v>54.75</v>
      </c>
      <c r="G2351" s="19">
        <f t="shared" si="252"/>
        <v>23.268750000000001</v>
      </c>
      <c r="H2351" s="1">
        <f t="shared" si="253"/>
        <v>54.75</v>
      </c>
      <c r="I2351" s="21">
        <v>18</v>
      </c>
    </row>
    <row r="2352" spans="1:9" ht="14" x14ac:dyDescent="0.15">
      <c r="A2352" s="14" t="s">
        <v>2876</v>
      </c>
      <c r="B2352" s="15">
        <v>1</v>
      </c>
      <c r="C2352" s="16" t="s">
        <v>5237</v>
      </c>
      <c r="D2352" s="17" t="str">
        <f t="shared" si="251"/>
        <v>5lb</v>
      </c>
      <c r="E2352" s="18" t="s">
        <v>5701</v>
      </c>
      <c r="F2352" s="19">
        <v>244.75</v>
      </c>
      <c r="G2352" s="19">
        <f t="shared" si="252"/>
        <v>104.01875</v>
      </c>
      <c r="H2352" s="1">
        <f t="shared" si="253"/>
        <v>244.75</v>
      </c>
      <c r="I2352" s="21">
        <v>84</v>
      </c>
    </row>
    <row r="2353" spans="1:9" ht="14" x14ac:dyDescent="0.15">
      <c r="A2353" s="14" t="s">
        <v>2873</v>
      </c>
      <c r="B2353" s="15">
        <v>1</v>
      </c>
      <c r="C2353" s="16" t="s">
        <v>5234</v>
      </c>
      <c r="D2353" s="17" t="str">
        <f t="shared" si="251"/>
        <v>1lb</v>
      </c>
      <c r="E2353" s="18" t="s">
        <v>5701</v>
      </c>
      <c r="F2353" s="19">
        <v>60</v>
      </c>
      <c r="G2353" s="19">
        <f t="shared" si="252"/>
        <v>25.5</v>
      </c>
      <c r="H2353" s="1">
        <f t="shared" si="253"/>
        <v>60</v>
      </c>
      <c r="I2353" s="21">
        <v>18</v>
      </c>
    </row>
    <row r="2354" spans="1:9" ht="14" x14ac:dyDescent="0.15">
      <c r="A2354" s="14" t="s">
        <v>2877</v>
      </c>
      <c r="B2354" s="15">
        <v>1</v>
      </c>
      <c r="C2354" s="16" t="s">
        <v>5238</v>
      </c>
      <c r="D2354" s="17" t="str">
        <f t="shared" si="251"/>
        <v>5lb</v>
      </c>
      <c r="E2354" s="18" t="s">
        <v>5701</v>
      </c>
      <c r="F2354" s="19">
        <v>271</v>
      </c>
      <c r="G2354" s="19">
        <f t="shared" si="252"/>
        <v>115.175</v>
      </c>
      <c r="H2354" s="1">
        <f t="shared" si="253"/>
        <v>271</v>
      </c>
      <c r="I2354" s="21">
        <v>84</v>
      </c>
    </row>
    <row r="2355" spans="1:9" ht="14" x14ac:dyDescent="0.15">
      <c r="A2355" s="14" t="s">
        <v>839</v>
      </c>
      <c r="B2355" s="15">
        <v>1</v>
      </c>
      <c r="C2355" s="131" t="s">
        <v>7081</v>
      </c>
      <c r="D2355" s="17" t="str">
        <f t="shared" si="251"/>
        <v>10X10</v>
      </c>
      <c r="E2355" s="18" t="s">
        <v>5701</v>
      </c>
      <c r="F2355" s="19">
        <v>63.9</v>
      </c>
      <c r="G2355" s="19">
        <f t="shared" si="252"/>
        <v>27.157499999999999</v>
      </c>
      <c r="H2355" s="1">
        <f t="shared" si="253"/>
        <v>63.9</v>
      </c>
      <c r="I2355" s="21">
        <v>18</v>
      </c>
    </row>
    <row r="2356" spans="1:9" ht="14" x14ac:dyDescent="0.15">
      <c r="A2356" s="133" t="s">
        <v>840</v>
      </c>
      <c r="B2356" s="15">
        <v>1</v>
      </c>
      <c r="C2356" s="16" t="s">
        <v>3656</v>
      </c>
      <c r="D2356" s="17" t="str">
        <f t="shared" si="251"/>
        <v>FULL</v>
      </c>
      <c r="E2356" s="18" t="s">
        <v>5701</v>
      </c>
      <c r="F2356" s="19">
        <v>369</v>
      </c>
      <c r="G2356" s="19">
        <f t="shared" si="252"/>
        <v>156.82499999999999</v>
      </c>
      <c r="H2356" s="1">
        <f t="shared" si="253"/>
        <v>369</v>
      </c>
      <c r="I2356" s="26">
        <v>128</v>
      </c>
    </row>
    <row r="2357" spans="1:9" ht="14" x14ac:dyDescent="0.15">
      <c r="A2357" s="14" t="s">
        <v>841</v>
      </c>
      <c r="B2357" s="15">
        <v>1</v>
      </c>
      <c r="C2357" s="16" t="s">
        <v>3656</v>
      </c>
      <c r="D2357" s="17" t="str">
        <f t="shared" si="251"/>
        <v>17x20</v>
      </c>
      <c r="E2357" s="18" t="s">
        <v>5701</v>
      </c>
      <c r="F2357" s="19">
        <v>189.7</v>
      </c>
      <c r="G2357" s="19">
        <f t="shared" si="252"/>
        <v>80.622499999999988</v>
      </c>
      <c r="H2357" s="1">
        <f t="shared" si="253"/>
        <v>189.7</v>
      </c>
      <c r="I2357" s="21">
        <v>64</v>
      </c>
    </row>
    <row r="2358" spans="1:9" ht="14" x14ac:dyDescent="0.15">
      <c r="A2358" s="14" t="s">
        <v>842</v>
      </c>
      <c r="B2358" s="15">
        <v>1</v>
      </c>
      <c r="C2358" s="131" t="s">
        <v>7082</v>
      </c>
      <c r="D2358" s="17" t="str">
        <f t="shared" si="251"/>
        <v>10X10</v>
      </c>
      <c r="E2358" s="18" t="s">
        <v>5701</v>
      </c>
      <c r="F2358" s="19">
        <v>65.099999999999994</v>
      </c>
      <c r="G2358" s="19">
        <f t="shared" si="252"/>
        <v>27.667499999999997</v>
      </c>
      <c r="H2358" s="1">
        <f t="shared" si="253"/>
        <v>65.099999999999994</v>
      </c>
      <c r="I2358" s="21">
        <v>18</v>
      </c>
    </row>
    <row r="2359" spans="1:9" ht="14" x14ac:dyDescent="0.15">
      <c r="A2359" s="133" t="s">
        <v>843</v>
      </c>
      <c r="B2359" s="15">
        <v>1</v>
      </c>
      <c r="C2359" s="16" t="s">
        <v>3657</v>
      </c>
      <c r="D2359" s="17" t="str">
        <f t="shared" si="251"/>
        <v>FULL</v>
      </c>
      <c r="E2359" s="18" t="s">
        <v>5701</v>
      </c>
      <c r="F2359" s="19">
        <v>394.95</v>
      </c>
      <c r="G2359" s="19">
        <f t="shared" si="252"/>
        <v>167.85374999999999</v>
      </c>
      <c r="H2359" s="1">
        <f t="shared" si="253"/>
        <v>394.95</v>
      </c>
      <c r="I2359" s="26">
        <v>128</v>
      </c>
    </row>
    <row r="2360" spans="1:9" ht="14" x14ac:dyDescent="0.15">
      <c r="A2360" s="14" t="s">
        <v>844</v>
      </c>
      <c r="B2360" s="15">
        <v>1</v>
      </c>
      <c r="C2360" s="16" t="s">
        <v>3657</v>
      </c>
      <c r="D2360" s="17" t="str">
        <f t="shared" si="251"/>
        <v>17x20</v>
      </c>
      <c r="E2360" s="18" t="s">
        <v>5701</v>
      </c>
      <c r="F2360" s="19">
        <v>203.05</v>
      </c>
      <c r="G2360" s="19">
        <f t="shared" si="252"/>
        <v>86.296250000000001</v>
      </c>
      <c r="H2360" s="1">
        <f t="shared" si="253"/>
        <v>203.05</v>
      </c>
      <c r="I2360" s="21">
        <v>64</v>
      </c>
    </row>
    <row r="2361" spans="1:9" ht="14" x14ac:dyDescent="0.15">
      <c r="A2361" s="14" t="s">
        <v>845</v>
      </c>
      <c r="B2361" s="15">
        <v>1</v>
      </c>
      <c r="C2361" s="131" t="s">
        <v>7083</v>
      </c>
      <c r="D2361" s="17" t="str">
        <f t="shared" si="251"/>
        <v>10X10</v>
      </c>
      <c r="E2361" s="18" t="s">
        <v>5701</v>
      </c>
      <c r="F2361" s="19">
        <v>80.3</v>
      </c>
      <c r="G2361" s="19">
        <f t="shared" si="252"/>
        <v>34.127499999999998</v>
      </c>
      <c r="H2361" s="1">
        <f t="shared" si="253"/>
        <v>80.3</v>
      </c>
      <c r="I2361" s="21">
        <v>12</v>
      </c>
    </row>
    <row r="2362" spans="1:9" ht="14" x14ac:dyDescent="0.15">
      <c r="A2362" s="14" t="s">
        <v>846</v>
      </c>
      <c r="B2362" s="15">
        <v>1</v>
      </c>
      <c r="C2362" s="16" t="s">
        <v>3487</v>
      </c>
      <c r="D2362" s="17" t="str">
        <f t="shared" si="251"/>
        <v>17x20</v>
      </c>
      <c r="E2362" s="18" t="s">
        <v>5701</v>
      </c>
      <c r="F2362" s="19">
        <v>232</v>
      </c>
      <c r="G2362" s="19">
        <f t="shared" si="252"/>
        <v>98.6</v>
      </c>
      <c r="H2362" s="1">
        <f t="shared" si="253"/>
        <v>232</v>
      </c>
      <c r="I2362" s="21">
        <v>44</v>
      </c>
    </row>
    <row r="2363" spans="1:9" ht="14" x14ac:dyDescent="0.15">
      <c r="A2363" s="14" t="s">
        <v>847</v>
      </c>
      <c r="B2363" s="15">
        <v>1</v>
      </c>
      <c r="C2363" s="131" t="s">
        <v>7084</v>
      </c>
      <c r="D2363" s="17" t="str">
        <f t="shared" si="251"/>
        <v>10X10</v>
      </c>
      <c r="E2363" s="18" t="s">
        <v>5701</v>
      </c>
      <c r="F2363" s="19">
        <v>83.2</v>
      </c>
      <c r="G2363" s="19">
        <f t="shared" si="252"/>
        <v>35.36</v>
      </c>
      <c r="H2363" s="1">
        <f t="shared" si="253"/>
        <v>83.2</v>
      </c>
      <c r="I2363" s="21">
        <v>12</v>
      </c>
    </row>
    <row r="2364" spans="1:9" ht="14" x14ac:dyDescent="0.15">
      <c r="A2364" s="14" t="s">
        <v>848</v>
      </c>
      <c r="B2364" s="15">
        <v>1</v>
      </c>
      <c r="C2364" s="16" t="s">
        <v>3658</v>
      </c>
      <c r="D2364" s="17" t="str">
        <f t="shared" si="251"/>
        <v>17x20</v>
      </c>
      <c r="E2364" s="18" t="s">
        <v>5701</v>
      </c>
      <c r="F2364" s="19">
        <v>240.3</v>
      </c>
      <c r="G2364" s="19">
        <f t="shared" si="252"/>
        <v>102.1275</v>
      </c>
      <c r="H2364" s="1">
        <f t="shared" si="253"/>
        <v>240.3</v>
      </c>
      <c r="I2364" s="21">
        <v>44</v>
      </c>
    </row>
    <row r="2365" spans="1:9" ht="14" x14ac:dyDescent="0.15">
      <c r="A2365" s="14" t="s">
        <v>1712</v>
      </c>
      <c r="B2365" s="15">
        <v>1</v>
      </c>
      <c r="C2365" s="16" t="s">
        <v>6861</v>
      </c>
      <c r="D2365" s="17" t="str">
        <f t="shared" si="251"/>
        <v>1lb</v>
      </c>
      <c r="E2365" s="18" t="s">
        <v>5707</v>
      </c>
      <c r="F2365" s="19">
        <v>64.849999999999994</v>
      </c>
      <c r="G2365" s="19">
        <f t="shared" si="252"/>
        <v>27.561249999999998</v>
      </c>
      <c r="H2365" s="1">
        <f t="shared" si="253"/>
        <v>64.849999999999994</v>
      </c>
      <c r="I2365" s="21">
        <v>18</v>
      </c>
    </row>
    <row r="2366" spans="1:9" ht="14" x14ac:dyDescent="0.15">
      <c r="A2366" s="14" t="s">
        <v>2878</v>
      </c>
      <c r="B2366" s="15">
        <v>1</v>
      </c>
      <c r="C2366" s="16" t="s">
        <v>5239</v>
      </c>
      <c r="D2366" s="17" t="str">
        <f t="shared" si="251"/>
        <v>5oz</v>
      </c>
      <c r="E2366" s="18" t="s">
        <v>5</v>
      </c>
      <c r="F2366" s="43">
        <v>8.6999999999999993</v>
      </c>
      <c r="G2366" s="19">
        <f t="shared" si="252"/>
        <v>3.6974999999999998</v>
      </c>
      <c r="H2366" s="1">
        <f t="shared" si="253"/>
        <v>8.6999999999999993</v>
      </c>
      <c r="I2366" s="21">
        <v>6</v>
      </c>
    </row>
    <row r="2367" spans="1:9" ht="14" x14ac:dyDescent="0.15">
      <c r="A2367" s="14" t="s">
        <v>2882</v>
      </c>
      <c r="B2367" s="15">
        <v>1</v>
      </c>
      <c r="C2367" s="16" t="s">
        <v>5243</v>
      </c>
      <c r="D2367" s="17" t="str">
        <f t="shared" si="251"/>
        <v>1lb</v>
      </c>
      <c r="E2367" s="18" t="s">
        <v>5</v>
      </c>
      <c r="F2367" s="19">
        <v>21.5</v>
      </c>
      <c r="G2367" s="19">
        <f t="shared" si="252"/>
        <v>9.1374999999999993</v>
      </c>
      <c r="H2367" s="1">
        <f t="shared" si="253"/>
        <v>21.5</v>
      </c>
      <c r="I2367" s="21">
        <v>18</v>
      </c>
    </row>
    <row r="2368" spans="1:9" ht="14" x14ac:dyDescent="0.15">
      <c r="A2368" s="14" t="s">
        <v>2887</v>
      </c>
      <c r="B2368" s="15">
        <v>1</v>
      </c>
      <c r="C2368" s="16" t="s">
        <v>5248</v>
      </c>
      <c r="D2368" s="17" t="str">
        <f t="shared" si="251"/>
        <v>5lb</v>
      </c>
      <c r="E2368" s="18" t="s">
        <v>5</v>
      </c>
      <c r="F2368" s="19">
        <v>78.5</v>
      </c>
      <c r="G2368" s="19">
        <f t="shared" si="252"/>
        <v>33.362499999999997</v>
      </c>
      <c r="H2368" s="1">
        <f t="shared" si="253"/>
        <v>78.5</v>
      </c>
      <c r="I2368" s="21">
        <v>84</v>
      </c>
    </row>
    <row r="2369" spans="1:9" ht="14" x14ac:dyDescent="0.15">
      <c r="A2369" s="14" t="s">
        <v>2879</v>
      </c>
      <c r="B2369" s="15">
        <v>1</v>
      </c>
      <c r="C2369" s="16" t="s">
        <v>5240</v>
      </c>
      <c r="D2369" s="17" t="str">
        <f t="shared" si="251"/>
        <v>5oz</v>
      </c>
      <c r="E2369" s="18" t="s">
        <v>5</v>
      </c>
      <c r="F2369" s="43">
        <v>8.6999999999999993</v>
      </c>
      <c r="G2369" s="19">
        <f t="shared" si="252"/>
        <v>3.6974999999999998</v>
      </c>
      <c r="H2369" s="1">
        <f t="shared" si="253"/>
        <v>8.6999999999999993</v>
      </c>
      <c r="I2369" s="21">
        <v>6</v>
      </c>
    </row>
    <row r="2370" spans="1:9" ht="14" x14ac:dyDescent="0.15">
      <c r="A2370" s="14" t="s">
        <v>2883</v>
      </c>
      <c r="B2370" s="15">
        <v>1</v>
      </c>
      <c r="C2370" s="16" t="s">
        <v>5244</v>
      </c>
      <c r="D2370" s="17" t="str">
        <f t="shared" si="251"/>
        <v>1lb</v>
      </c>
      <c r="E2370" s="18" t="s">
        <v>5</v>
      </c>
      <c r="F2370" s="19">
        <v>21.5</v>
      </c>
      <c r="G2370" s="19">
        <f t="shared" si="252"/>
        <v>9.1374999999999993</v>
      </c>
      <c r="H2370" s="1">
        <f t="shared" si="253"/>
        <v>21.5</v>
      </c>
      <c r="I2370" s="21">
        <v>18</v>
      </c>
    </row>
    <row r="2371" spans="1:9" ht="14" x14ac:dyDescent="0.15">
      <c r="A2371" s="14" t="s">
        <v>2888</v>
      </c>
      <c r="B2371" s="15">
        <v>1</v>
      </c>
      <c r="C2371" s="16" t="s">
        <v>5249</v>
      </c>
      <c r="D2371" s="17" t="str">
        <f t="shared" si="251"/>
        <v>5lb</v>
      </c>
      <c r="E2371" s="18" t="s">
        <v>5</v>
      </c>
      <c r="F2371" s="19">
        <v>78.5</v>
      </c>
      <c r="G2371" s="19">
        <f t="shared" si="252"/>
        <v>33.362499999999997</v>
      </c>
      <c r="H2371" s="1">
        <f t="shared" si="253"/>
        <v>78.5</v>
      </c>
      <c r="I2371" s="21">
        <v>84</v>
      </c>
    </row>
    <row r="2372" spans="1:9" ht="14" x14ac:dyDescent="0.15">
      <c r="A2372" s="14" t="s">
        <v>2880</v>
      </c>
      <c r="B2372" s="15">
        <v>1</v>
      </c>
      <c r="C2372" s="16" t="s">
        <v>5241</v>
      </c>
      <c r="D2372" s="17" t="str">
        <f t="shared" si="251"/>
        <v>5oz</v>
      </c>
      <c r="E2372" s="18" t="s">
        <v>5</v>
      </c>
      <c r="F2372" s="43">
        <v>8.6999999999999993</v>
      </c>
      <c r="G2372" s="19">
        <f t="shared" si="252"/>
        <v>3.6974999999999998</v>
      </c>
      <c r="H2372" s="1">
        <f t="shared" si="253"/>
        <v>8.6999999999999993</v>
      </c>
      <c r="I2372" s="21">
        <v>6</v>
      </c>
    </row>
    <row r="2373" spans="1:9" ht="14" x14ac:dyDescent="0.15">
      <c r="A2373" s="14" t="s">
        <v>2884</v>
      </c>
      <c r="B2373" s="15">
        <v>1</v>
      </c>
      <c r="C2373" s="16" t="s">
        <v>5245</v>
      </c>
      <c r="D2373" s="17" t="str">
        <f t="shared" si="251"/>
        <v>1lb</v>
      </c>
      <c r="E2373" s="18" t="s">
        <v>5</v>
      </c>
      <c r="F2373" s="19">
        <v>21.5</v>
      </c>
      <c r="G2373" s="19">
        <f t="shared" si="252"/>
        <v>9.1374999999999993</v>
      </c>
      <c r="H2373" s="1">
        <f t="shared" si="253"/>
        <v>21.5</v>
      </c>
      <c r="I2373" s="21">
        <v>18</v>
      </c>
    </row>
    <row r="2374" spans="1:9" ht="14" x14ac:dyDescent="0.15">
      <c r="A2374" s="14" t="s">
        <v>2889</v>
      </c>
      <c r="B2374" s="15">
        <v>1</v>
      </c>
      <c r="C2374" s="16" t="s">
        <v>5250</v>
      </c>
      <c r="D2374" s="17" t="str">
        <f t="shared" si="251"/>
        <v>5lb</v>
      </c>
      <c r="E2374" s="18" t="s">
        <v>5</v>
      </c>
      <c r="F2374" s="19">
        <v>78.5</v>
      </c>
      <c r="G2374" s="19">
        <f t="shared" si="252"/>
        <v>33.362499999999997</v>
      </c>
      <c r="H2374" s="1">
        <f t="shared" si="253"/>
        <v>78.5</v>
      </c>
      <c r="I2374" s="21">
        <v>84</v>
      </c>
    </row>
    <row r="2375" spans="1:9" ht="14" x14ac:dyDescent="0.15">
      <c r="A2375" s="14" t="s">
        <v>1769</v>
      </c>
      <c r="B2375" s="15">
        <v>1</v>
      </c>
      <c r="C2375" s="16" t="s">
        <v>4104</v>
      </c>
      <c r="D2375" s="17" t="str">
        <f t="shared" si="251"/>
        <v>4oz</v>
      </c>
      <c r="E2375" s="18" t="s">
        <v>5700</v>
      </c>
      <c r="F2375" s="19">
        <v>32.700000000000003</v>
      </c>
      <c r="G2375" s="19">
        <f t="shared" si="252"/>
        <v>13.897500000000001</v>
      </c>
      <c r="H2375" s="1">
        <f t="shared" si="253"/>
        <v>32.700000000000003</v>
      </c>
      <c r="I2375" s="21">
        <v>5</v>
      </c>
    </row>
    <row r="2376" spans="1:9" ht="14" x14ac:dyDescent="0.15">
      <c r="A2376" s="14" t="s">
        <v>1770</v>
      </c>
      <c r="B2376" s="15">
        <v>1</v>
      </c>
      <c r="C2376" s="16" t="s">
        <v>4105</v>
      </c>
      <c r="D2376" s="17" t="str">
        <f t="shared" si="251"/>
        <v>1lb</v>
      </c>
      <c r="E2376" s="18" t="s">
        <v>5700</v>
      </c>
      <c r="F2376" s="19">
        <v>102.5</v>
      </c>
      <c r="G2376" s="19">
        <f t="shared" si="252"/>
        <v>43.5625</v>
      </c>
      <c r="H2376" s="1">
        <f t="shared" si="253"/>
        <v>102.5</v>
      </c>
      <c r="I2376" s="21">
        <v>18</v>
      </c>
    </row>
    <row r="2377" spans="1:9" ht="14" x14ac:dyDescent="0.15">
      <c r="A2377" s="14" t="s">
        <v>2885</v>
      </c>
      <c r="B2377" s="15">
        <v>1</v>
      </c>
      <c r="C2377" s="16" t="s">
        <v>5246</v>
      </c>
      <c r="D2377" s="17" t="str">
        <f t="shared" si="251"/>
        <v>1lb</v>
      </c>
      <c r="E2377" s="18" t="s">
        <v>5</v>
      </c>
      <c r="F2377" s="19">
        <v>21.5</v>
      </c>
      <c r="G2377" s="19">
        <f t="shared" ref="G2377:G2408" si="254">F2377*0.425</f>
        <v>9.1374999999999993</v>
      </c>
      <c r="H2377" s="1">
        <f t="shared" ref="H2377:H2408" si="255">B2377*F2377</f>
        <v>21.5</v>
      </c>
      <c r="I2377" s="21">
        <v>18</v>
      </c>
    </row>
    <row r="2378" spans="1:9" ht="14" x14ac:dyDescent="0.15">
      <c r="A2378" s="14" t="s">
        <v>2890</v>
      </c>
      <c r="B2378" s="15">
        <v>1</v>
      </c>
      <c r="C2378" s="16" t="s">
        <v>5251</v>
      </c>
      <c r="D2378" s="17" t="str">
        <f t="shared" si="251"/>
        <v>5lb</v>
      </c>
      <c r="E2378" s="18" t="s">
        <v>5</v>
      </c>
      <c r="F2378" s="19">
        <v>78.5</v>
      </c>
      <c r="G2378" s="19">
        <f t="shared" si="254"/>
        <v>33.362499999999997</v>
      </c>
      <c r="H2378" s="1">
        <f t="shared" si="255"/>
        <v>78.5</v>
      </c>
      <c r="I2378" s="21">
        <v>84</v>
      </c>
    </row>
    <row r="2379" spans="1:9" ht="14" x14ac:dyDescent="0.15">
      <c r="A2379" s="14" t="s">
        <v>2881</v>
      </c>
      <c r="B2379" s="15">
        <v>1</v>
      </c>
      <c r="C2379" s="16" t="s">
        <v>5242</v>
      </c>
      <c r="D2379" s="17" t="str">
        <f t="shared" si="251"/>
        <v>5oz</v>
      </c>
      <c r="E2379" s="18" t="s">
        <v>5</v>
      </c>
      <c r="F2379" s="43">
        <v>10.35</v>
      </c>
      <c r="G2379" s="19">
        <f t="shared" si="254"/>
        <v>4.3987499999999997</v>
      </c>
      <c r="H2379" s="1">
        <f t="shared" si="255"/>
        <v>10.35</v>
      </c>
      <c r="I2379" s="21">
        <v>6</v>
      </c>
    </row>
    <row r="2380" spans="1:9" ht="14" x14ac:dyDescent="0.15">
      <c r="A2380" s="14" t="s">
        <v>2886</v>
      </c>
      <c r="B2380" s="15">
        <v>1</v>
      </c>
      <c r="C2380" s="16" t="s">
        <v>5247</v>
      </c>
      <c r="D2380" s="17" t="str">
        <f t="shared" si="251"/>
        <v>1lb</v>
      </c>
      <c r="E2380" s="18" t="s">
        <v>5</v>
      </c>
      <c r="F2380" s="19">
        <v>26.8</v>
      </c>
      <c r="G2380" s="19">
        <f t="shared" si="254"/>
        <v>11.39</v>
      </c>
      <c r="H2380" s="1">
        <f t="shared" si="255"/>
        <v>26.8</v>
      </c>
      <c r="I2380" s="21">
        <v>18</v>
      </c>
    </row>
    <row r="2381" spans="1:9" ht="14" x14ac:dyDescent="0.15">
      <c r="A2381" s="14" t="s">
        <v>2891</v>
      </c>
      <c r="B2381" s="15">
        <v>1</v>
      </c>
      <c r="C2381" s="16" t="s">
        <v>5252</v>
      </c>
      <c r="D2381" s="17" t="str">
        <f t="shared" si="251"/>
        <v>5lb</v>
      </c>
      <c r="E2381" s="18" t="s">
        <v>5</v>
      </c>
      <c r="F2381" s="19">
        <v>104.8</v>
      </c>
      <c r="G2381" s="19">
        <f t="shared" si="254"/>
        <v>44.54</v>
      </c>
      <c r="H2381" s="1">
        <f t="shared" si="255"/>
        <v>104.8</v>
      </c>
      <c r="I2381" s="21">
        <v>84</v>
      </c>
    </row>
    <row r="2382" spans="1:9" ht="14" x14ac:dyDescent="0.15">
      <c r="A2382" s="14" t="s">
        <v>849</v>
      </c>
      <c r="B2382" s="15">
        <v>1</v>
      </c>
      <c r="C2382" s="16" t="s">
        <v>3659</v>
      </c>
      <c r="D2382" s="17" t="str">
        <f t="shared" si="251"/>
        <v>10X10</v>
      </c>
      <c r="E2382" s="18" t="s">
        <v>5</v>
      </c>
      <c r="F2382" s="19">
        <v>17.05</v>
      </c>
      <c r="G2382" s="19">
        <f t="shared" si="254"/>
        <v>7.2462499999999999</v>
      </c>
      <c r="H2382" s="1">
        <f t="shared" si="255"/>
        <v>17.05</v>
      </c>
      <c r="I2382" s="21">
        <v>18</v>
      </c>
    </row>
    <row r="2383" spans="1:9" ht="14" x14ac:dyDescent="0.15">
      <c r="A2383" s="14" t="s">
        <v>850</v>
      </c>
      <c r="B2383" s="15">
        <v>1</v>
      </c>
      <c r="C2383" s="16" t="s">
        <v>3659</v>
      </c>
      <c r="D2383" s="17" t="str">
        <f t="shared" si="251"/>
        <v>FULL</v>
      </c>
      <c r="E2383" s="18" t="s">
        <v>5</v>
      </c>
      <c r="F2383" s="19">
        <v>98.5</v>
      </c>
      <c r="G2383" s="19">
        <f t="shared" si="254"/>
        <v>41.862499999999997</v>
      </c>
      <c r="H2383" s="1">
        <f t="shared" si="255"/>
        <v>98.5</v>
      </c>
      <c r="I2383" s="26">
        <v>128</v>
      </c>
    </row>
    <row r="2384" spans="1:9" ht="14" x14ac:dyDescent="0.15">
      <c r="A2384" s="14" t="s">
        <v>851</v>
      </c>
      <c r="B2384" s="15">
        <v>1</v>
      </c>
      <c r="C2384" s="16" t="s">
        <v>3659</v>
      </c>
      <c r="D2384" s="17" t="str">
        <f t="shared" si="251"/>
        <v>17x20</v>
      </c>
      <c r="E2384" s="18" t="s">
        <v>5</v>
      </c>
      <c r="F2384" s="19">
        <v>50.65</v>
      </c>
      <c r="G2384" s="19">
        <f t="shared" si="254"/>
        <v>21.526249999999997</v>
      </c>
      <c r="H2384" s="1">
        <f t="shared" si="255"/>
        <v>50.65</v>
      </c>
      <c r="I2384" s="21">
        <v>64</v>
      </c>
    </row>
    <row r="2385" spans="1:9" ht="14" x14ac:dyDescent="0.15">
      <c r="A2385" s="14" t="s">
        <v>852</v>
      </c>
      <c r="B2385" s="15">
        <v>1</v>
      </c>
      <c r="C2385" s="16" t="s">
        <v>3660</v>
      </c>
      <c r="D2385" s="17" t="str">
        <f t="shared" si="251"/>
        <v>10X10</v>
      </c>
      <c r="E2385" s="18" t="s">
        <v>5</v>
      </c>
      <c r="F2385" s="19">
        <v>20.399999999999999</v>
      </c>
      <c r="G2385" s="19">
        <f t="shared" si="254"/>
        <v>8.67</v>
      </c>
      <c r="H2385" s="1">
        <f t="shared" si="255"/>
        <v>20.399999999999999</v>
      </c>
      <c r="I2385" s="21">
        <v>12</v>
      </c>
    </row>
    <row r="2386" spans="1:9" ht="14" x14ac:dyDescent="0.15">
      <c r="A2386" s="14" t="s">
        <v>853</v>
      </c>
      <c r="B2386" s="15">
        <v>1</v>
      </c>
      <c r="C2386" s="16" t="s">
        <v>3660</v>
      </c>
      <c r="D2386" s="17" t="str">
        <f t="shared" si="251"/>
        <v>17x20</v>
      </c>
      <c r="E2386" s="18" t="s">
        <v>5</v>
      </c>
      <c r="F2386" s="19">
        <v>58.85</v>
      </c>
      <c r="G2386" s="19">
        <f t="shared" si="254"/>
        <v>25.01125</v>
      </c>
      <c r="H2386" s="1">
        <f t="shared" si="255"/>
        <v>58.85</v>
      </c>
      <c r="I2386" s="21">
        <v>44</v>
      </c>
    </row>
    <row r="2387" spans="1:9" ht="14" x14ac:dyDescent="0.15">
      <c r="A2387" s="14" t="s">
        <v>854</v>
      </c>
      <c r="B2387" s="15">
        <v>1</v>
      </c>
      <c r="C2387" s="16" t="s">
        <v>3661</v>
      </c>
      <c r="D2387" s="17" t="str">
        <f t="shared" si="251"/>
        <v>10X10</v>
      </c>
      <c r="E2387" s="18" t="s">
        <v>5</v>
      </c>
      <c r="F2387" s="19">
        <v>34.1</v>
      </c>
      <c r="G2387" s="19">
        <f t="shared" si="254"/>
        <v>14.4925</v>
      </c>
      <c r="H2387" s="1">
        <f t="shared" si="255"/>
        <v>34.1</v>
      </c>
      <c r="I2387" s="21">
        <v>36</v>
      </c>
    </row>
    <row r="2388" spans="1:9" ht="14" x14ac:dyDescent="0.15">
      <c r="A2388" s="14" t="s">
        <v>855</v>
      </c>
      <c r="B2388" s="15">
        <v>1</v>
      </c>
      <c r="C2388" s="16" t="s">
        <v>3661</v>
      </c>
      <c r="D2388" s="17" t="str">
        <f t="shared" si="251"/>
        <v>FULL</v>
      </c>
      <c r="E2388" s="18" t="s">
        <v>5</v>
      </c>
      <c r="F2388" s="19">
        <v>197</v>
      </c>
      <c r="G2388" s="19">
        <f t="shared" si="254"/>
        <v>83.724999999999994</v>
      </c>
      <c r="H2388" s="1">
        <f t="shared" si="255"/>
        <v>197</v>
      </c>
      <c r="I2388" s="26">
        <v>128</v>
      </c>
    </row>
    <row r="2389" spans="1:9" ht="14" x14ac:dyDescent="0.15">
      <c r="A2389" s="14" t="s">
        <v>856</v>
      </c>
      <c r="B2389" s="15">
        <v>1</v>
      </c>
      <c r="C2389" s="16" t="s">
        <v>3661</v>
      </c>
      <c r="D2389" s="17" t="str">
        <f t="shared" si="251"/>
        <v>17x20</v>
      </c>
      <c r="E2389" s="18" t="s">
        <v>5</v>
      </c>
      <c r="F2389" s="19">
        <v>101.25</v>
      </c>
      <c r="G2389" s="19">
        <f t="shared" si="254"/>
        <v>43.03125</v>
      </c>
      <c r="H2389" s="1">
        <f t="shared" si="255"/>
        <v>101.25</v>
      </c>
      <c r="I2389" s="21">
        <v>128</v>
      </c>
    </row>
    <row r="2390" spans="1:9" x14ac:dyDescent="0.15">
      <c r="A2390" s="14" t="s">
        <v>5735</v>
      </c>
      <c r="B2390" s="15">
        <v>1</v>
      </c>
      <c r="C2390" s="16" t="s">
        <v>5736</v>
      </c>
      <c r="D2390" s="17" t="s">
        <v>5730</v>
      </c>
      <c r="E2390" s="18"/>
      <c r="F2390" s="19">
        <v>17.899999999999999</v>
      </c>
      <c r="G2390" s="19">
        <f t="shared" si="254"/>
        <v>7.607499999999999</v>
      </c>
      <c r="H2390" s="1">
        <f t="shared" si="255"/>
        <v>17.899999999999999</v>
      </c>
      <c r="I2390" s="21">
        <v>18</v>
      </c>
    </row>
    <row r="2391" spans="1:9" ht="14" x14ac:dyDescent="0.15">
      <c r="A2391" s="36" t="s">
        <v>6088</v>
      </c>
      <c r="B2391" s="37">
        <v>1</v>
      </c>
      <c r="C2391" s="27" t="s">
        <v>6089</v>
      </c>
      <c r="D2391" s="119" t="s">
        <v>26</v>
      </c>
      <c r="E2391" s="38" t="s">
        <v>5</v>
      </c>
      <c r="F2391" s="39">
        <v>51.6</v>
      </c>
      <c r="G2391" s="19">
        <f t="shared" si="254"/>
        <v>21.93</v>
      </c>
      <c r="H2391" s="1">
        <f t="shared" si="255"/>
        <v>51.6</v>
      </c>
      <c r="I2391" s="38">
        <v>64</v>
      </c>
    </row>
    <row r="2392" spans="1:9" ht="14" x14ac:dyDescent="0.15">
      <c r="A2392" s="14" t="s">
        <v>857</v>
      </c>
      <c r="B2392" s="15">
        <v>1</v>
      </c>
      <c r="C2392" s="16" t="s">
        <v>3662</v>
      </c>
      <c r="D2392" s="17" t="str">
        <f>VLOOKUP(RIGHT(A2392,4),N:O,2,0)</f>
        <v>24x48</v>
      </c>
      <c r="E2392" s="18" t="s">
        <v>5700</v>
      </c>
      <c r="F2392" s="19">
        <v>137.44999999999999</v>
      </c>
      <c r="G2392" s="19">
        <f t="shared" si="254"/>
        <v>58.416249999999991</v>
      </c>
      <c r="H2392" s="1">
        <f t="shared" si="255"/>
        <v>137.44999999999999</v>
      </c>
      <c r="I2392" s="21">
        <v>145</v>
      </c>
    </row>
    <row r="2393" spans="1:9" ht="14" x14ac:dyDescent="0.15">
      <c r="A2393" s="14" t="s">
        <v>5733</v>
      </c>
      <c r="B2393" s="15">
        <v>1</v>
      </c>
      <c r="C2393" s="16" t="s">
        <v>5734</v>
      </c>
      <c r="D2393" s="17" t="s">
        <v>26</v>
      </c>
      <c r="E2393" s="18" t="s">
        <v>5</v>
      </c>
      <c r="F2393" s="19">
        <v>68.55</v>
      </c>
      <c r="G2393" s="19">
        <f t="shared" si="254"/>
        <v>29.133749999999999</v>
      </c>
      <c r="H2393" s="1">
        <f t="shared" si="255"/>
        <v>68.55</v>
      </c>
      <c r="I2393" s="21">
        <v>88</v>
      </c>
    </row>
    <row r="2394" spans="1:9" ht="14" x14ac:dyDescent="0.15">
      <c r="A2394" s="14" t="s">
        <v>858</v>
      </c>
      <c r="B2394" s="15">
        <v>1</v>
      </c>
      <c r="C2394" s="16" t="s">
        <v>3663</v>
      </c>
      <c r="D2394" s="17" t="str">
        <f>VLOOKUP(RIGHT(A2394,4),N:O,2,0)</f>
        <v>24x48</v>
      </c>
      <c r="E2394" s="18" t="s">
        <v>5700</v>
      </c>
      <c r="F2394" s="19">
        <v>182.65</v>
      </c>
      <c r="G2394" s="19">
        <f t="shared" si="254"/>
        <v>77.626249999999999</v>
      </c>
      <c r="H2394" s="1">
        <f t="shared" si="255"/>
        <v>182.65</v>
      </c>
      <c r="I2394" s="21">
        <v>145</v>
      </c>
    </row>
    <row r="2395" spans="1:9" ht="14" x14ac:dyDescent="0.15">
      <c r="A2395" s="14" t="s">
        <v>1713</v>
      </c>
      <c r="B2395" s="15">
        <v>1</v>
      </c>
      <c r="C2395" s="16" t="s">
        <v>6862</v>
      </c>
      <c r="D2395" s="17" t="str">
        <f>VLOOKUP(RIGHT(A2395,4),N:O,2,0)</f>
        <v>1lb</v>
      </c>
      <c r="E2395" s="18" t="s">
        <v>5705</v>
      </c>
      <c r="F2395" s="19">
        <v>32.950000000000003</v>
      </c>
      <c r="G2395" s="19">
        <f t="shared" si="254"/>
        <v>14.00375</v>
      </c>
      <c r="H2395" s="1">
        <f t="shared" si="255"/>
        <v>32.950000000000003</v>
      </c>
      <c r="I2395" s="21">
        <v>18</v>
      </c>
    </row>
    <row r="2396" spans="1:9" ht="14" x14ac:dyDescent="0.15">
      <c r="A2396" s="14" t="s">
        <v>5731</v>
      </c>
      <c r="B2396" s="15">
        <v>1</v>
      </c>
      <c r="C2396" s="16" t="s">
        <v>5732</v>
      </c>
      <c r="D2396" s="17" t="s">
        <v>26</v>
      </c>
      <c r="E2396" s="18" t="s">
        <v>5</v>
      </c>
      <c r="F2396" s="19">
        <v>103.15</v>
      </c>
      <c r="G2396" s="19">
        <f t="shared" si="254"/>
        <v>43.838750000000005</v>
      </c>
      <c r="H2396" s="1">
        <f t="shared" si="255"/>
        <v>103.15</v>
      </c>
      <c r="I2396" s="21">
        <v>128</v>
      </c>
    </row>
    <row r="2397" spans="1:9" ht="14" x14ac:dyDescent="0.15">
      <c r="A2397" s="14" t="s">
        <v>859</v>
      </c>
      <c r="B2397" s="15">
        <v>1</v>
      </c>
      <c r="C2397" s="16" t="s">
        <v>3664</v>
      </c>
      <c r="D2397" s="17" t="str">
        <f t="shared" ref="D2397:D2417" si="256">VLOOKUP(RIGHT(A2397,4),N:O,2,0)</f>
        <v>24x48</v>
      </c>
      <c r="E2397" s="18" t="s">
        <v>5700</v>
      </c>
      <c r="F2397" s="19">
        <v>274.85000000000002</v>
      </c>
      <c r="G2397" s="19">
        <f t="shared" si="254"/>
        <v>116.81125</v>
      </c>
      <c r="H2397" s="1">
        <f t="shared" si="255"/>
        <v>274.85000000000002</v>
      </c>
      <c r="I2397" s="21">
        <v>145</v>
      </c>
    </row>
    <row r="2398" spans="1:9" ht="14" x14ac:dyDescent="0.15">
      <c r="A2398" s="14" t="s">
        <v>2892</v>
      </c>
      <c r="B2398" s="15">
        <v>1</v>
      </c>
      <c r="C2398" s="16" t="s">
        <v>5253</v>
      </c>
      <c r="D2398" s="17" t="str">
        <f t="shared" si="256"/>
        <v>5oz</v>
      </c>
      <c r="E2398" s="18" t="s">
        <v>5</v>
      </c>
      <c r="F2398" s="43">
        <v>8.6999999999999993</v>
      </c>
      <c r="G2398" s="19">
        <f t="shared" si="254"/>
        <v>3.6974999999999998</v>
      </c>
      <c r="H2398" s="1">
        <f t="shared" si="255"/>
        <v>8.6999999999999993</v>
      </c>
      <c r="I2398" s="21">
        <v>6</v>
      </c>
    </row>
    <row r="2399" spans="1:9" ht="14" x14ac:dyDescent="0.15">
      <c r="A2399" s="14" t="s">
        <v>2896</v>
      </c>
      <c r="B2399" s="15">
        <v>1</v>
      </c>
      <c r="C2399" s="16" t="s">
        <v>5257</v>
      </c>
      <c r="D2399" s="17" t="str">
        <f t="shared" si="256"/>
        <v>1lb</v>
      </c>
      <c r="E2399" s="18" t="s">
        <v>5</v>
      </c>
      <c r="F2399" s="19">
        <v>21.5</v>
      </c>
      <c r="G2399" s="19">
        <f t="shared" si="254"/>
        <v>9.1374999999999993</v>
      </c>
      <c r="H2399" s="1">
        <f t="shared" si="255"/>
        <v>21.5</v>
      </c>
      <c r="I2399" s="21">
        <v>18</v>
      </c>
    </row>
    <row r="2400" spans="1:9" ht="14" x14ac:dyDescent="0.15">
      <c r="A2400" s="14" t="s">
        <v>2900</v>
      </c>
      <c r="B2400" s="15">
        <v>1</v>
      </c>
      <c r="C2400" s="16" t="s">
        <v>5261</v>
      </c>
      <c r="D2400" s="17" t="str">
        <f t="shared" si="256"/>
        <v>5lb</v>
      </c>
      <c r="E2400" s="18" t="s">
        <v>5</v>
      </c>
      <c r="F2400" s="19">
        <v>78.5</v>
      </c>
      <c r="G2400" s="19">
        <f t="shared" si="254"/>
        <v>33.362499999999997</v>
      </c>
      <c r="H2400" s="1">
        <f t="shared" si="255"/>
        <v>78.5</v>
      </c>
      <c r="I2400" s="21">
        <v>84</v>
      </c>
    </row>
    <row r="2401" spans="1:9" ht="14" x14ac:dyDescent="0.15">
      <c r="A2401" s="14" t="s">
        <v>2893</v>
      </c>
      <c r="B2401" s="15">
        <v>1</v>
      </c>
      <c r="C2401" s="16" t="s">
        <v>5254</v>
      </c>
      <c r="D2401" s="17" t="str">
        <f t="shared" si="256"/>
        <v>5oz</v>
      </c>
      <c r="E2401" s="18" t="s">
        <v>5</v>
      </c>
      <c r="F2401" s="43">
        <v>8.6999999999999993</v>
      </c>
      <c r="G2401" s="19">
        <f t="shared" si="254"/>
        <v>3.6974999999999998</v>
      </c>
      <c r="H2401" s="1">
        <f t="shared" si="255"/>
        <v>8.6999999999999993</v>
      </c>
      <c r="I2401" s="21">
        <v>6</v>
      </c>
    </row>
    <row r="2402" spans="1:9" ht="14" x14ac:dyDescent="0.15">
      <c r="A2402" s="14" t="s">
        <v>2897</v>
      </c>
      <c r="B2402" s="15">
        <v>1</v>
      </c>
      <c r="C2402" s="16" t="s">
        <v>5258</v>
      </c>
      <c r="D2402" s="17" t="str">
        <f t="shared" si="256"/>
        <v>1lb</v>
      </c>
      <c r="E2402" s="18" t="s">
        <v>5</v>
      </c>
      <c r="F2402" s="19">
        <v>21.5</v>
      </c>
      <c r="G2402" s="19">
        <f t="shared" si="254"/>
        <v>9.1374999999999993</v>
      </c>
      <c r="H2402" s="1">
        <f t="shared" si="255"/>
        <v>21.5</v>
      </c>
      <c r="I2402" s="21">
        <v>18</v>
      </c>
    </row>
    <row r="2403" spans="1:9" ht="14" x14ac:dyDescent="0.15">
      <c r="A2403" s="14" t="s">
        <v>2901</v>
      </c>
      <c r="B2403" s="15">
        <v>1</v>
      </c>
      <c r="C2403" s="16" t="s">
        <v>5262</v>
      </c>
      <c r="D2403" s="17" t="str">
        <f t="shared" si="256"/>
        <v>5lb</v>
      </c>
      <c r="E2403" s="18" t="s">
        <v>5</v>
      </c>
      <c r="F2403" s="19">
        <v>78.5</v>
      </c>
      <c r="G2403" s="19">
        <f t="shared" si="254"/>
        <v>33.362499999999997</v>
      </c>
      <c r="H2403" s="1">
        <f t="shared" si="255"/>
        <v>78.5</v>
      </c>
      <c r="I2403" s="21">
        <v>84</v>
      </c>
    </row>
    <row r="2404" spans="1:9" ht="14" x14ac:dyDescent="0.15">
      <c r="A2404" s="14" t="s">
        <v>2894</v>
      </c>
      <c r="B2404" s="15">
        <v>1</v>
      </c>
      <c r="C2404" s="16" t="s">
        <v>5255</v>
      </c>
      <c r="D2404" s="17" t="str">
        <f t="shared" si="256"/>
        <v>5oz</v>
      </c>
      <c r="E2404" s="18" t="s">
        <v>5</v>
      </c>
      <c r="F2404" s="43">
        <v>8.6999999999999993</v>
      </c>
      <c r="G2404" s="19">
        <f t="shared" si="254"/>
        <v>3.6974999999999998</v>
      </c>
      <c r="H2404" s="1">
        <f t="shared" si="255"/>
        <v>8.6999999999999993</v>
      </c>
      <c r="I2404" s="21">
        <v>6</v>
      </c>
    </row>
    <row r="2405" spans="1:9" ht="14" x14ac:dyDescent="0.15">
      <c r="A2405" s="14" t="s">
        <v>2898</v>
      </c>
      <c r="B2405" s="15">
        <v>1</v>
      </c>
      <c r="C2405" s="16" t="s">
        <v>5259</v>
      </c>
      <c r="D2405" s="17" t="str">
        <f t="shared" si="256"/>
        <v>1lb</v>
      </c>
      <c r="E2405" s="18" t="s">
        <v>5</v>
      </c>
      <c r="F2405" s="19">
        <v>21.5</v>
      </c>
      <c r="G2405" s="19">
        <f t="shared" si="254"/>
        <v>9.1374999999999993</v>
      </c>
      <c r="H2405" s="1">
        <f t="shared" si="255"/>
        <v>21.5</v>
      </c>
      <c r="I2405" s="21">
        <v>18</v>
      </c>
    </row>
    <row r="2406" spans="1:9" ht="14" x14ac:dyDescent="0.15">
      <c r="A2406" s="14" t="s">
        <v>2902</v>
      </c>
      <c r="B2406" s="15">
        <v>1</v>
      </c>
      <c r="C2406" s="16" t="s">
        <v>5263</v>
      </c>
      <c r="D2406" s="17" t="str">
        <f t="shared" si="256"/>
        <v>5lb</v>
      </c>
      <c r="E2406" s="18" t="s">
        <v>5</v>
      </c>
      <c r="F2406" s="19">
        <v>78.5</v>
      </c>
      <c r="G2406" s="19">
        <f t="shared" si="254"/>
        <v>33.362499999999997</v>
      </c>
      <c r="H2406" s="1">
        <f t="shared" si="255"/>
        <v>78.5</v>
      </c>
      <c r="I2406" s="21">
        <v>84</v>
      </c>
    </row>
    <row r="2407" spans="1:9" ht="14" x14ac:dyDescent="0.15">
      <c r="A2407" s="14" t="s">
        <v>2895</v>
      </c>
      <c r="B2407" s="15">
        <v>1</v>
      </c>
      <c r="C2407" s="16" t="s">
        <v>5256</v>
      </c>
      <c r="D2407" s="17" t="str">
        <f t="shared" si="256"/>
        <v>5oz</v>
      </c>
      <c r="E2407" s="18" t="s">
        <v>5</v>
      </c>
      <c r="F2407" s="43">
        <v>10.35</v>
      </c>
      <c r="G2407" s="19">
        <f t="shared" si="254"/>
        <v>4.3987499999999997</v>
      </c>
      <c r="H2407" s="1">
        <f t="shared" si="255"/>
        <v>10.35</v>
      </c>
      <c r="I2407" s="21">
        <v>6</v>
      </c>
    </row>
    <row r="2408" spans="1:9" ht="14" x14ac:dyDescent="0.15">
      <c r="A2408" s="14" t="s">
        <v>2899</v>
      </c>
      <c r="B2408" s="15">
        <v>1</v>
      </c>
      <c r="C2408" s="16" t="s">
        <v>5260</v>
      </c>
      <c r="D2408" s="17" t="str">
        <f t="shared" si="256"/>
        <v>1lb</v>
      </c>
      <c r="E2408" s="18" t="s">
        <v>5</v>
      </c>
      <c r="F2408" s="19">
        <v>26.8</v>
      </c>
      <c r="G2408" s="19">
        <f t="shared" si="254"/>
        <v>11.39</v>
      </c>
      <c r="H2408" s="1">
        <f t="shared" si="255"/>
        <v>26.8</v>
      </c>
      <c r="I2408" s="21">
        <v>18</v>
      </c>
    </row>
    <row r="2409" spans="1:9" ht="14" x14ac:dyDescent="0.15">
      <c r="A2409" s="14" t="s">
        <v>2903</v>
      </c>
      <c r="B2409" s="15">
        <v>1</v>
      </c>
      <c r="C2409" s="16" t="s">
        <v>5264</v>
      </c>
      <c r="D2409" s="17" t="str">
        <f t="shared" si="256"/>
        <v>5lb</v>
      </c>
      <c r="E2409" s="18" t="s">
        <v>5</v>
      </c>
      <c r="F2409" s="19">
        <v>104.8</v>
      </c>
      <c r="G2409" s="19">
        <f t="shared" ref="G2409:G2417" si="257">F2409*0.425</f>
        <v>44.54</v>
      </c>
      <c r="H2409" s="1">
        <f t="shared" ref="H2409:H2417" si="258">B2409*F2409</f>
        <v>104.8</v>
      </c>
      <c r="I2409" s="21">
        <v>84</v>
      </c>
    </row>
    <row r="2410" spans="1:9" ht="14" x14ac:dyDescent="0.15">
      <c r="A2410" s="14" t="s">
        <v>860</v>
      </c>
      <c r="B2410" s="15">
        <v>1</v>
      </c>
      <c r="C2410" s="131" t="s">
        <v>7085</v>
      </c>
      <c r="D2410" s="17" t="str">
        <f t="shared" si="256"/>
        <v>10X10</v>
      </c>
      <c r="E2410" s="18" t="s">
        <v>5</v>
      </c>
      <c r="F2410" s="19">
        <v>17.05</v>
      </c>
      <c r="G2410" s="19">
        <f t="shared" si="257"/>
        <v>7.2462499999999999</v>
      </c>
      <c r="H2410" s="1">
        <f t="shared" si="258"/>
        <v>17.05</v>
      </c>
      <c r="I2410" s="21">
        <v>18</v>
      </c>
    </row>
    <row r="2411" spans="1:9" ht="14" x14ac:dyDescent="0.15">
      <c r="A2411" s="14" t="s">
        <v>861</v>
      </c>
      <c r="B2411" s="15">
        <v>1</v>
      </c>
      <c r="C2411" s="16" t="s">
        <v>3665</v>
      </c>
      <c r="D2411" s="17" t="str">
        <f t="shared" si="256"/>
        <v>FULL</v>
      </c>
      <c r="E2411" s="18" t="s">
        <v>5</v>
      </c>
      <c r="F2411" s="19">
        <v>98.5</v>
      </c>
      <c r="G2411" s="19">
        <f t="shared" si="257"/>
        <v>41.862499999999997</v>
      </c>
      <c r="H2411" s="1">
        <f t="shared" si="258"/>
        <v>98.5</v>
      </c>
      <c r="I2411" s="26">
        <v>128</v>
      </c>
    </row>
    <row r="2412" spans="1:9" ht="14" x14ac:dyDescent="0.15">
      <c r="A2412" s="14" t="s">
        <v>862</v>
      </c>
      <c r="B2412" s="15">
        <v>1</v>
      </c>
      <c r="C2412" s="16" t="s">
        <v>3665</v>
      </c>
      <c r="D2412" s="17" t="str">
        <f t="shared" si="256"/>
        <v>17x20</v>
      </c>
      <c r="E2412" s="18" t="s">
        <v>5</v>
      </c>
      <c r="F2412" s="19">
        <v>50.65</v>
      </c>
      <c r="G2412" s="19">
        <f t="shared" si="257"/>
        <v>21.526249999999997</v>
      </c>
      <c r="H2412" s="1">
        <f t="shared" si="258"/>
        <v>50.65</v>
      </c>
      <c r="I2412" s="21">
        <v>64</v>
      </c>
    </row>
    <row r="2413" spans="1:9" ht="14" x14ac:dyDescent="0.15">
      <c r="A2413" s="14" t="s">
        <v>863</v>
      </c>
      <c r="B2413" s="15">
        <v>1</v>
      </c>
      <c r="C2413" s="131" t="s">
        <v>7086</v>
      </c>
      <c r="D2413" s="17" t="str">
        <f t="shared" si="256"/>
        <v>10X10</v>
      </c>
      <c r="E2413" s="18" t="s">
        <v>5</v>
      </c>
      <c r="F2413" s="19">
        <v>21.55</v>
      </c>
      <c r="G2413" s="19">
        <f t="shared" si="257"/>
        <v>9.1587499999999995</v>
      </c>
      <c r="H2413" s="1">
        <f t="shared" si="258"/>
        <v>21.55</v>
      </c>
      <c r="I2413" s="21">
        <v>18</v>
      </c>
    </row>
    <row r="2414" spans="1:9" ht="14" x14ac:dyDescent="0.15">
      <c r="A2414" s="14" t="s">
        <v>864</v>
      </c>
      <c r="B2414" s="15">
        <v>1</v>
      </c>
      <c r="C2414" s="16" t="s">
        <v>3666</v>
      </c>
      <c r="D2414" s="17" t="str">
        <f t="shared" si="256"/>
        <v>FULL</v>
      </c>
      <c r="E2414" s="18" t="s">
        <v>5</v>
      </c>
      <c r="F2414" s="19">
        <v>124.45</v>
      </c>
      <c r="G2414" s="19">
        <f t="shared" si="257"/>
        <v>52.891249999999999</v>
      </c>
      <c r="H2414" s="1">
        <f t="shared" si="258"/>
        <v>124.45</v>
      </c>
      <c r="I2414" s="26">
        <v>128</v>
      </c>
    </row>
    <row r="2415" spans="1:9" ht="14" x14ac:dyDescent="0.15">
      <c r="A2415" s="14" t="s">
        <v>865</v>
      </c>
      <c r="B2415" s="15">
        <v>1</v>
      </c>
      <c r="C2415" s="16" t="s">
        <v>3666</v>
      </c>
      <c r="D2415" s="17" t="str">
        <f t="shared" si="256"/>
        <v>17x20</v>
      </c>
      <c r="E2415" s="18" t="s">
        <v>5</v>
      </c>
      <c r="F2415" s="19">
        <v>64</v>
      </c>
      <c r="G2415" s="19">
        <f t="shared" si="257"/>
        <v>27.2</v>
      </c>
      <c r="H2415" s="1">
        <f t="shared" si="258"/>
        <v>64</v>
      </c>
      <c r="I2415" s="21">
        <v>64</v>
      </c>
    </row>
    <row r="2416" spans="1:9" ht="14" x14ac:dyDescent="0.15">
      <c r="A2416" s="14" t="s">
        <v>866</v>
      </c>
      <c r="B2416" s="15">
        <v>1</v>
      </c>
      <c r="C2416" s="131" t="s">
        <v>7087</v>
      </c>
      <c r="D2416" s="17" t="str">
        <f t="shared" si="256"/>
        <v>10X10</v>
      </c>
      <c r="E2416" s="18" t="s">
        <v>5</v>
      </c>
      <c r="F2416" s="19">
        <v>20.399999999999999</v>
      </c>
      <c r="G2416" s="19">
        <f t="shared" si="257"/>
        <v>8.67</v>
      </c>
      <c r="H2416" s="1">
        <f t="shared" si="258"/>
        <v>20.399999999999999</v>
      </c>
      <c r="I2416" s="21">
        <v>12</v>
      </c>
    </row>
    <row r="2417" spans="1:9" ht="14" x14ac:dyDescent="0.15">
      <c r="A2417" s="14" t="s">
        <v>867</v>
      </c>
      <c r="B2417" s="15">
        <v>1</v>
      </c>
      <c r="C2417" s="16" t="s">
        <v>3667</v>
      </c>
      <c r="D2417" s="17" t="str">
        <f t="shared" si="256"/>
        <v>17x20</v>
      </c>
      <c r="E2417" s="18" t="s">
        <v>5</v>
      </c>
      <c r="F2417" s="19">
        <v>58.85</v>
      </c>
      <c r="G2417" s="19">
        <f t="shared" si="257"/>
        <v>25.01125</v>
      </c>
      <c r="H2417" s="1">
        <f t="shared" si="258"/>
        <v>58.85</v>
      </c>
      <c r="I2417" s="21">
        <v>44</v>
      </c>
    </row>
    <row r="2418" spans="1:9" x14ac:dyDescent="0.15">
      <c r="A2418" s="51" t="s">
        <v>6480</v>
      </c>
      <c r="B2418" s="33">
        <v>1</v>
      </c>
      <c r="C2418" s="20" t="s">
        <v>6485</v>
      </c>
      <c r="D2418" s="116" t="s">
        <v>6478</v>
      </c>
      <c r="F2418" s="60">
        <v>3</v>
      </c>
      <c r="G2418" s="60">
        <v>3</v>
      </c>
      <c r="H2418" s="60">
        <f>F2418</f>
        <v>3</v>
      </c>
      <c r="I2418" s="57">
        <v>3</v>
      </c>
    </row>
    <row r="2419" spans="1:9" ht="14" x14ac:dyDescent="0.15">
      <c r="A2419" s="14" t="s">
        <v>868</v>
      </c>
      <c r="B2419" s="15">
        <v>1</v>
      </c>
      <c r="C2419" s="131" t="s">
        <v>7088</v>
      </c>
      <c r="D2419" s="17" t="str">
        <f t="shared" ref="D2419:D2464" si="259">VLOOKUP(RIGHT(A2419,4),N:O,2,0)</f>
        <v>10X10</v>
      </c>
      <c r="E2419" s="18" t="s">
        <v>5</v>
      </c>
      <c r="F2419" s="19">
        <v>23.2</v>
      </c>
      <c r="G2419" s="19">
        <f t="shared" ref="G2419:G2464" si="260">F2419*0.425</f>
        <v>9.86</v>
      </c>
      <c r="H2419" s="1">
        <f t="shared" ref="H2419:H2442" si="261">B2419*F2419</f>
        <v>23.2</v>
      </c>
      <c r="I2419" s="21">
        <v>12</v>
      </c>
    </row>
    <row r="2420" spans="1:9" ht="14" x14ac:dyDescent="0.15">
      <c r="A2420" s="14" t="s">
        <v>869</v>
      </c>
      <c r="B2420" s="15">
        <v>1</v>
      </c>
      <c r="C2420" s="16" t="s">
        <v>3668</v>
      </c>
      <c r="D2420" s="17" t="str">
        <f t="shared" si="259"/>
        <v>17x20</v>
      </c>
      <c r="E2420" s="18" t="s">
        <v>5</v>
      </c>
      <c r="F2420" s="19">
        <v>67.150000000000006</v>
      </c>
      <c r="G2420" s="19">
        <f t="shared" si="260"/>
        <v>28.53875</v>
      </c>
      <c r="H2420" s="1">
        <f t="shared" si="261"/>
        <v>67.150000000000006</v>
      </c>
      <c r="I2420" s="21">
        <v>44</v>
      </c>
    </row>
    <row r="2421" spans="1:9" ht="14" x14ac:dyDescent="0.15">
      <c r="A2421" s="14" t="s">
        <v>1714</v>
      </c>
      <c r="B2421" s="15">
        <v>1</v>
      </c>
      <c r="C2421" s="16" t="s">
        <v>6863</v>
      </c>
      <c r="D2421" s="17" t="str">
        <f t="shared" si="259"/>
        <v>1lb</v>
      </c>
      <c r="E2421" s="18" t="s">
        <v>5705</v>
      </c>
      <c r="F2421" s="19">
        <v>32.950000000000003</v>
      </c>
      <c r="G2421" s="19">
        <f t="shared" si="260"/>
        <v>14.00375</v>
      </c>
      <c r="H2421" s="1">
        <f t="shared" si="261"/>
        <v>32.950000000000003</v>
      </c>
      <c r="I2421" s="21">
        <v>18</v>
      </c>
    </row>
    <row r="2422" spans="1:9" ht="14" x14ac:dyDescent="0.15">
      <c r="A2422" s="14" t="s">
        <v>2904</v>
      </c>
      <c r="B2422" s="15">
        <v>1</v>
      </c>
      <c r="C2422" s="16" t="s">
        <v>5265</v>
      </c>
      <c r="D2422" s="17" t="str">
        <f t="shared" si="259"/>
        <v>5oz</v>
      </c>
      <c r="E2422" s="18" t="s">
        <v>5</v>
      </c>
      <c r="F2422" s="43">
        <v>8.6999999999999993</v>
      </c>
      <c r="G2422" s="19">
        <f t="shared" si="260"/>
        <v>3.6974999999999998</v>
      </c>
      <c r="H2422" s="1">
        <f t="shared" si="261"/>
        <v>8.6999999999999993</v>
      </c>
      <c r="I2422" s="21">
        <v>6</v>
      </c>
    </row>
    <row r="2423" spans="1:9" ht="14" x14ac:dyDescent="0.15">
      <c r="A2423" s="14" t="s">
        <v>2908</v>
      </c>
      <c r="B2423" s="15">
        <v>1</v>
      </c>
      <c r="C2423" s="16" t="s">
        <v>5269</v>
      </c>
      <c r="D2423" s="17" t="str">
        <f t="shared" si="259"/>
        <v>1lb</v>
      </c>
      <c r="E2423" s="18" t="s">
        <v>5</v>
      </c>
      <c r="F2423" s="19">
        <v>21.5</v>
      </c>
      <c r="G2423" s="19">
        <f t="shared" si="260"/>
        <v>9.1374999999999993</v>
      </c>
      <c r="H2423" s="1">
        <f t="shared" si="261"/>
        <v>21.5</v>
      </c>
      <c r="I2423" s="21">
        <v>18</v>
      </c>
    </row>
    <row r="2424" spans="1:9" ht="14" x14ac:dyDescent="0.15">
      <c r="A2424" s="14" t="s">
        <v>2912</v>
      </c>
      <c r="B2424" s="15">
        <v>1</v>
      </c>
      <c r="C2424" s="16" t="s">
        <v>5273</v>
      </c>
      <c r="D2424" s="17" t="str">
        <f t="shared" si="259"/>
        <v>5lb</v>
      </c>
      <c r="E2424" s="18" t="s">
        <v>5</v>
      </c>
      <c r="F2424" s="19">
        <v>78.5</v>
      </c>
      <c r="G2424" s="19">
        <f t="shared" si="260"/>
        <v>33.362499999999997</v>
      </c>
      <c r="H2424" s="1">
        <f t="shared" si="261"/>
        <v>78.5</v>
      </c>
      <c r="I2424" s="21">
        <v>84</v>
      </c>
    </row>
    <row r="2425" spans="1:9" ht="14" x14ac:dyDescent="0.15">
      <c r="A2425" s="14" t="s">
        <v>2905</v>
      </c>
      <c r="B2425" s="15">
        <v>1</v>
      </c>
      <c r="C2425" s="16" t="s">
        <v>5266</v>
      </c>
      <c r="D2425" s="17" t="str">
        <f t="shared" si="259"/>
        <v>5oz</v>
      </c>
      <c r="E2425" s="18" t="s">
        <v>5</v>
      </c>
      <c r="F2425" s="43">
        <v>8.6999999999999993</v>
      </c>
      <c r="G2425" s="19">
        <f t="shared" si="260"/>
        <v>3.6974999999999998</v>
      </c>
      <c r="H2425" s="1">
        <f t="shared" si="261"/>
        <v>8.6999999999999993</v>
      </c>
      <c r="I2425" s="21">
        <v>6</v>
      </c>
    </row>
    <row r="2426" spans="1:9" ht="14" x14ac:dyDescent="0.15">
      <c r="A2426" s="14" t="s">
        <v>2909</v>
      </c>
      <c r="B2426" s="15">
        <v>1</v>
      </c>
      <c r="C2426" s="16" t="s">
        <v>5270</v>
      </c>
      <c r="D2426" s="17" t="str">
        <f t="shared" si="259"/>
        <v>1lb</v>
      </c>
      <c r="E2426" s="18" t="s">
        <v>5</v>
      </c>
      <c r="F2426" s="19">
        <v>21.5</v>
      </c>
      <c r="G2426" s="19">
        <f t="shared" si="260"/>
        <v>9.1374999999999993</v>
      </c>
      <c r="H2426" s="1">
        <f t="shared" si="261"/>
        <v>21.5</v>
      </c>
      <c r="I2426" s="21">
        <v>18</v>
      </c>
    </row>
    <row r="2427" spans="1:9" ht="14" x14ac:dyDescent="0.15">
      <c r="A2427" s="14" t="s">
        <v>2913</v>
      </c>
      <c r="B2427" s="15">
        <v>1</v>
      </c>
      <c r="C2427" s="16" t="s">
        <v>5274</v>
      </c>
      <c r="D2427" s="17" t="str">
        <f t="shared" si="259"/>
        <v>5lb</v>
      </c>
      <c r="E2427" s="18" t="s">
        <v>5</v>
      </c>
      <c r="F2427" s="19">
        <v>78.5</v>
      </c>
      <c r="G2427" s="19">
        <f t="shared" si="260"/>
        <v>33.362499999999997</v>
      </c>
      <c r="H2427" s="1">
        <f t="shared" si="261"/>
        <v>78.5</v>
      </c>
      <c r="I2427" s="21">
        <v>84</v>
      </c>
    </row>
    <row r="2428" spans="1:9" ht="14" x14ac:dyDescent="0.15">
      <c r="A2428" s="14" t="s">
        <v>2906</v>
      </c>
      <c r="B2428" s="15">
        <v>1</v>
      </c>
      <c r="C2428" s="16" t="s">
        <v>5267</v>
      </c>
      <c r="D2428" s="17" t="str">
        <f t="shared" si="259"/>
        <v>5oz</v>
      </c>
      <c r="E2428" s="18" t="s">
        <v>5</v>
      </c>
      <c r="F2428" s="43">
        <v>8.6999999999999993</v>
      </c>
      <c r="G2428" s="19">
        <f t="shared" si="260"/>
        <v>3.6974999999999998</v>
      </c>
      <c r="H2428" s="1">
        <f t="shared" si="261"/>
        <v>8.6999999999999993</v>
      </c>
      <c r="I2428" s="21">
        <v>6</v>
      </c>
    </row>
    <row r="2429" spans="1:9" ht="14" x14ac:dyDescent="0.15">
      <c r="A2429" s="14" t="s">
        <v>2910</v>
      </c>
      <c r="B2429" s="15">
        <v>1</v>
      </c>
      <c r="C2429" s="16" t="s">
        <v>5271</v>
      </c>
      <c r="D2429" s="17" t="str">
        <f t="shared" si="259"/>
        <v>1lb</v>
      </c>
      <c r="E2429" s="18" t="s">
        <v>5</v>
      </c>
      <c r="F2429" s="19">
        <v>21.5</v>
      </c>
      <c r="G2429" s="19">
        <f t="shared" si="260"/>
        <v>9.1374999999999993</v>
      </c>
      <c r="H2429" s="1">
        <f t="shared" si="261"/>
        <v>21.5</v>
      </c>
      <c r="I2429" s="21">
        <v>18</v>
      </c>
    </row>
    <row r="2430" spans="1:9" ht="14" x14ac:dyDescent="0.15">
      <c r="A2430" s="14" t="s">
        <v>2914</v>
      </c>
      <c r="B2430" s="15">
        <v>1</v>
      </c>
      <c r="C2430" s="16" t="s">
        <v>5275</v>
      </c>
      <c r="D2430" s="17" t="str">
        <f t="shared" si="259"/>
        <v>5lb</v>
      </c>
      <c r="E2430" s="18" t="s">
        <v>5</v>
      </c>
      <c r="F2430" s="19">
        <v>78.5</v>
      </c>
      <c r="G2430" s="19">
        <f t="shared" si="260"/>
        <v>33.362499999999997</v>
      </c>
      <c r="H2430" s="1">
        <f t="shared" si="261"/>
        <v>78.5</v>
      </c>
      <c r="I2430" s="21">
        <v>84</v>
      </c>
    </row>
    <row r="2431" spans="1:9" ht="14" x14ac:dyDescent="0.15">
      <c r="A2431" s="14" t="s">
        <v>2907</v>
      </c>
      <c r="B2431" s="15">
        <v>1</v>
      </c>
      <c r="C2431" s="16" t="s">
        <v>5268</v>
      </c>
      <c r="D2431" s="17" t="str">
        <f t="shared" si="259"/>
        <v>5oz</v>
      </c>
      <c r="E2431" s="18" t="s">
        <v>5</v>
      </c>
      <c r="F2431" s="43">
        <v>10.35</v>
      </c>
      <c r="G2431" s="19">
        <f t="shared" si="260"/>
        <v>4.3987499999999997</v>
      </c>
      <c r="H2431" s="1">
        <f t="shared" si="261"/>
        <v>10.35</v>
      </c>
      <c r="I2431" s="21">
        <v>6</v>
      </c>
    </row>
    <row r="2432" spans="1:9" ht="14" x14ac:dyDescent="0.15">
      <c r="A2432" s="14" t="s">
        <v>2911</v>
      </c>
      <c r="B2432" s="15">
        <v>1</v>
      </c>
      <c r="C2432" s="16" t="s">
        <v>5272</v>
      </c>
      <c r="D2432" s="17" t="str">
        <f t="shared" si="259"/>
        <v>1lb</v>
      </c>
      <c r="E2432" s="18" t="s">
        <v>5</v>
      </c>
      <c r="F2432" s="19">
        <v>26.8</v>
      </c>
      <c r="G2432" s="19">
        <f t="shared" si="260"/>
        <v>11.39</v>
      </c>
      <c r="H2432" s="1">
        <f t="shared" si="261"/>
        <v>26.8</v>
      </c>
      <c r="I2432" s="21">
        <v>18</v>
      </c>
    </row>
    <row r="2433" spans="1:9" ht="14" x14ac:dyDescent="0.15">
      <c r="A2433" s="14" t="s">
        <v>2915</v>
      </c>
      <c r="B2433" s="15">
        <v>1</v>
      </c>
      <c r="C2433" s="16" t="s">
        <v>5276</v>
      </c>
      <c r="D2433" s="17" t="str">
        <f t="shared" si="259"/>
        <v>5lb</v>
      </c>
      <c r="E2433" s="18" t="s">
        <v>5</v>
      </c>
      <c r="F2433" s="19">
        <v>104.8</v>
      </c>
      <c r="G2433" s="19">
        <f t="shared" si="260"/>
        <v>44.54</v>
      </c>
      <c r="H2433" s="1">
        <f t="shared" si="261"/>
        <v>104.8</v>
      </c>
      <c r="I2433" s="21">
        <v>84</v>
      </c>
    </row>
    <row r="2434" spans="1:9" ht="14" x14ac:dyDescent="0.15">
      <c r="A2434" s="14" t="s">
        <v>870</v>
      </c>
      <c r="B2434" s="15">
        <v>1</v>
      </c>
      <c r="C2434" s="131" t="s">
        <v>7089</v>
      </c>
      <c r="D2434" s="17" t="str">
        <f t="shared" si="259"/>
        <v>10X10</v>
      </c>
      <c r="E2434" s="18" t="s">
        <v>5</v>
      </c>
      <c r="F2434" s="19">
        <v>17.05</v>
      </c>
      <c r="G2434" s="19">
        <f t="shared" si="260"/>
        <v>7.2462499999999999</v>
      </c>
      <c r="H2434" s="1">
        <f t="shared" si="261"/>
        <v>17.05</v>
      </c>
      <c r="I2434" s="21">
        <v>18</v>
      </c>
    </row>
    <row r="2435" spans="1:9" ht="14" x14ac:dyDescent="0.15">
      <c r="A2435" s="14" t="s">
        <v>871</v>
      </c>
      <c r="B2435" s="15">
        <v>1</v>
      </c>
      <c r="C2435" s="16" t="s">
        <v>3669</v>
      </c>
      <c r="D2435" s="17" t="str">
        <f t="shared" si="259"/>
        <v>FULL</v>
      </c>
      <c r="E2435" s="18" t="s">
        <v>5</v>
      </c>
      <c r="F2435" s="19">
        <v>98.5</v>
      </c>
      <c r="G2435" s="19">
        <f t="shared" si="260"/>
        <v>41.862499999999997</v>
      </c>
      <c r="H2435" s="1">
        <f t="shared" si="261"/>
        <v>98.5</v>
      </c>
      <c r="I2435" s="26">
        <v>128</v>
      </c>
    </row>
    <row r="2436" spans="1:9" ht="14" x14ac:dyDescent="0.15">
      <c r="A2436" s="14" t="s">
        <v>872</v>
      </c>
      <c r="B2436" s="15">
        <v>1</v>
      </c>
      <c r="C2436" s="16" t="s">
        <v>3669</v>
      </c>
      <c r="D2436" s="17" t="str">
        <f t="shared" si="259"/>
        <v>17x20</v>
      </c>
      <c r="E2436" s="18" t="s">
        <v>5</v>
      </c>
      <c r="F2436" s="19">
        <v>50.65</v>
      </c>
      <c r="G2436" s="19">
        <f t="shared" si="260"/>
        <v>21.526249999999997</v>
      </c>
      <c r="H2436" s="1">
        <f t="shared" si="261"/>
        <v>50.65</v>
      </c>
      <c r="I2436" s="21">
        <v>64</v>
      </c>
    </row>
    <row r="2437" spans="1:9" ht="14" x14ac:dyDescent="0.15">
      <c r="A2437" s="14" t="s">
        <v>873</v>
      </c>
      <c r="B2437" s="15">
        <v>1</v>
      </c>
      <c r="C2437" s="131" t="s">
        <v>7090</v>
      </c>
      <c r="D2437" s="17" t="str">
        <f t="shared" si="259"/>
        <v>10X10</v>
      </c>
      <c r="E2437" s="18" t="s">
        <v>5</v>
      </c>
      <c r="F2437" s="19">
        <v>21.55</v>
      </c>
      <c r="G2437" s="19">
        <f t="shared" si="260"/>
        <v>9.1587499999999995</v>
      </c>
      <c r="H2437" s="1">
        <f t="shared" si="261"/>
        <v>21.55</v>
      </c>
      <c r="I2437" s="21">
        <v>18</v>
      </c>
    </row>
    <row r="2438" spans="1:9" ht="14" x14ac:dyDescent="0.15">
      <c r="A2438" s="14" t="s">
        <v>874</v>
      </c>
      <c r="B2438" s="15">
        <v>1</v>
      </c>
      <c r="C2438" s="16" t="s">
        <v>3670</v>
      </c>
      <c r="D2438" s="17" t="str">
        <f t="shared" si="259"/>
        <v>FULL</v>
      </c>
      <c r="E2438" s="18" t="s">
        <v>5</v>
      </c>
      <c r="F2438" s="19">
        <v>124.45</v>
      </c>
      <c r="G2438" s="19">
        <f t="shared" si="260"/>
        <v>52.891249999999999</v>
      </c>
      <c r="H2438" s="1">
        <f t="shared" si="261"/>
        <v>124.45</v>
      </c>
      <c r="I2438" s="26">
        <v>128</v>
      </c>
    </row>
    <row r="2439" spans="1:9" ht="14" x14ac:dyDescent="0.15">
      <c r="A2439" s="14" t="s">
        <v>875</v>
      </c>
      <c r="B2439" s="15">
        <v>1</v>
      </c>
      <c r="C2439" s="16" t="s">
        <v>3670</v>
      </c>
      <c r="D2439" s="17" t="str">
        <f t="shared" si="259"/>
        <v>17x20</v>
      </c>
      <c r="E2439" s="18" t="s">
        <v>5</v>
      </c>
      <c r="F2439" s="19">
        <v>64</v>
      </c>
      <c r="G2439" s="19">
        <f t="shared" si="260"/>
        <v>27.2</v>
      </c>
      <c r="H2439" s="1">
        <f t="shared" si="261"/>
        <v>64</v>
      </c>
      <c r="I2439" s="21">
        <v>64</v>
      </c>
    </row>
    <row r="2440" spans="1:9" ht="14" x14ac:dyDescent="0.15">
      <c r="A2440" s="14" t="s">
        <v>876</v>
      </c>
      <c r="B2440" s="15">
        <v>1</v>
      </c>
      <c r="C2440" s="131" t="s">
        <v>7091</v>
      </c>
      <c r="D2440" s="17" t="str">
        <f t="shared" si="259"/>
        <v>10X10</v>
      </c>
      <c r="E2440" s="18" t="s">
        <v>5</v>
      </c>
      <c r="F2440" s="19">
        <v>20.399999999999999</v>
      </c>
      <c r="G2440" s="19">
        <f t="shared" si="260"/>
        <v>8.67</v>
      </c>
      <c r="H2440" s="1">
        <f t="shared" si="261"/>
        <v>20.399999999999999</v>
      </c>
      <c r="I2440" s="21">
        <v>12</v>
      </c>
    </row>
    <row r="2441" spans="1:9" ht="14" x14ac:dyDescent="0.15">
      <c r="A2441" s="14" t="s">
        <v>877</v>
      </c>
      <c r="B2441" s="15">
        <v>1</v>
      </c>
      <c r="C2441" s="16" t="s">
        <v>3671</v>
      </c>
      <c r="D2441" s="17" t="str">
        <f t="shared" si="259"/>
        <v>17x20</v>
      </c>
      <c r="E2441" s="18" t="s">
        <v>5</v>
      </c>
      <c r="F2441" s="19">
        <v>58.85</v>
      </c>
      <c r="G2441" s="19">
        <f t="shared" si="260"/>
        <v>25.01125</v>
      </c>
      <c r="H2441" s="1">
        <f t="shared" si="261"/>
        <v>58.85</v>
      </c>
      <c r="I2441" s="21">
        <v>44</v>
      </c>
    </row>
    <row r="2442" spans="1:9" ht="14" x14ac:dyDescent="0.15">
      <c r="A2442" s="14" t="s">
        <v>878</v>
      </c>
      <c r="B2442" s="15">
        <v>1</v>
      </c>
      <c r="C2442" s="131" t="s">
        <v>7092</v>
      </c>
      <c r="D2442" s="17" t="str">
        <f t="shared" si="259"/>
        <v>10X10</v>
      </c>
      <c r="E2442" s="18" t="s">
        <v>5</v>
      </c>
      <c r="F2442" s="19">
        <v>23.25</v>
      </c>
      <c r="G2442" s="19">
        <f t="shared" si="260"/>
        <v>9.8812499999999996</v>
      </c>
      <c r="H2442" s="1">
        <f t="shared" si="261"/>
        <v>23.25</v>
      </c>
      <c r="I2442" s="21">
        <v>12</v>
      </c>
    </row>
    <row r="2443" spans="1:9" ht="14" x14ac:dyDescent="0.15">
      <c r="A2443" s="14" t="s">
        <v>879</v>
      </c>
      <c r="B2443" s="15">
        <v>1</v>
      </c>
      <c r="C2443" s="16" t="s">
        <v>3672</v>
      </c>
      <c r="D2443" s="17" t="str">
        <f t="shared" si="259"/>
        <v>17x20</v>
      </c>
      <c r="E2443" s="18" t="s">
        <v>5</v>
      </c>
      <c r="F2443" s="19">
        <v>67.150000000000006</v>
      </c>
      <c r="G2443" s="19">
        <f t="shared" si="260"/>
        <v>28.53875</v>
      </c>
      <c r="H2443" s="1">
        <f>F2443</f>
        <v>67.150000000000006</v>
      </c>
      <c r="I2443" s="21">
        <v>44</v>
      </c>
    </row>
    <row r="2444" spans="1:9" ht="14" x14ac:dyDescent="0.15">
      <c r="A2444" s="14" t="s">
        <v>1598</v>
      </c>
      <c r="B2444" s="15">
        <v>1</v>
      </c>
      <c r="C2444" s="16" t="s">
        <v>4014</v>
      </c>
      <c r="D2444" s="17" t="str">
        <f t="shared" si="259"/>
        <v>Tube</v>
      </c>
      <c r="E2444" s="18" t="s">
        <v>5700</v>
      </c>
      <c r="F2444" s="19">
        <v>31.05</v>
      </c>
      <c r="G2444" s="19">
        <f t="shared" si="260"/>
        <v>13.196249999999999</v>
      </c>
      <c r="H2444" s="1">
        <f t="shared" ref="H2444:H2464" si="262">B2444*F2444</f>
        <v>31.05</v>
      </c>
      <c r="I2444" s="21">
        <v>4</v>
      </c>
    </row>
    <row r="2445" spans="1:9" ht="14" x14ac:dyDescent="0.15">
      <c r="A2445" s="14" t="s">
        <v>1599</v>
      </c>
      <c r="B2445" s="15">
        <v>1</v>
      </c>
      <c r="C2445" s="16" t="s">
        <v>4015</v>
      </c>
      <c r="D2445" s="17" t="str">
        <f t="shared" si="259"/>
        <v>Tube</v>
      </c>
      <c r="E2445" s="18" t="s">
        <v>5700</v>
      </c>
      <c r="F2445" s="19">
        <v>31.05</v>
      </c>
      <c r="G2445" s="19">
        <f t="shared" si="260"/>
        <v>13.196249999999999</v>
      </c>
      <c r="H2445" s="1">
        <f t="shared" si="262"/>
        <v>31.05</v>
      </c>
      <c r="I2445" s="21">
        <v>4</v>
      </c>
    </row>
    <row r="2446" spans="1:9" ht="14" x14ac:dyDescent="0.15">
      <c r="A2446" s="14" t="s">
        <v>1715</v>
      </c>
      <c r="B2446" s="15">
        <v>1</v>
      </c>
      <c r="C2446" s="16" t="s">
        <v>6864</v>
      </c>
      <c r="D2446" s="17" t="str">
        <f t="shared" si="259"/>
        <v>1lb</v>
      </c>
      <c r="E2446" s="18" t="s">
        <v>5705</v>
      </c>
      <c r="F2446" s="19">
        <v>32.950000000000003</v>
      </c>
      <c r="G2446" s="19">
        <f t="shared" si="260"/>
        <v>14.00375</v>
      </c>
      <c r="H2446" s="1">
        <f t="shared" si="262"/>
        <v>32.950000000000003</v>
      </c>
      <c r="I2446" s="21">
        <v>18</v>
      </c>
    </row>
    <row r="2447" spans="1:9" ht="14" x14ac:dyDescent="0.15">
      <c r="A2447" s="14" t="s">
        <v>2916</v>
      </c>
      <c r="B2447" s="15">
        <v>1</v>
      </c>
      <c r="C2447" s="16" t="s">
        <v>5277</v>
      </c>
      <c r="D2447" s="17" t="str">
        <f t="shared" si="259"/>
        <v>5oz</v>
      </c>
      <c r="E2447" s="18" t="s">
        <v>5</v>
      </c>
      <c r="F2447" s="43">
        <v>8.6999999999999993</v>
      </c>
      <c r="G2447" s="19">
        <f t="shared" si="260"/>
        <v>3.6974999999999998</v>
      </c>
      <c r="H2447" s="1">
        <f t="shared" si="262"/>
        <v>8.6999999999999993</v>
      </c>
      <c r="I2447" s="21">
        <v>6</v>
      </c>
    </row>
    <row r="2448" spans="1:9" ht="14" x14ac:dyDescent="0.15">
      <c r="A2448" s="14" t="s">
        <v>2920</v>
      </c>
      <c r="B2448" s="15">
        <v>1</v>
      </c>
      <c r="C2448" s="16" t="s">
        <v>5281</v>
      </c>
      <c r="D2448" s="17" t="str">
        <f t="shared" si="259"/>
        <v>1lb</v>
      </c>
      <c r="E2448" s="18" t="s">
        <v>5</v>
      </c>
      <c r="F2448" s="19">
        <v>21.5</v>
      </c>
      <c r="G2448" s="19">
        <f t="shared" si="260"/>
        <v>9.1374999999999993</v>
      </c>
      <c r="H2448" s="1">
        <f t="shared" si="262"/>
        <v>21.5</v>
      </c>
      <c r="I2448" s="21">
        <v>18</v>
      </c>
    </row>
    <row r="2449" spans="1:9" ht="14" x14ac:dyDescent="0.15">
      <c r="A2449" s="14" t="s">
        <v>2924</v>
      </c>
      <c r="B2449" s="15">
        <v>1</v>
      </c>
      <c r="C2449" s="16" t="s">
        <v>5285</v>
      </c>
      <c r="D2449" s="17" t="str">
        <f t="shared" si="259"/>
        <v>5lb</v>
      </c>
      <c r="E2449" s="18" t="s">
        <v>5</v>
      </c>
      <c r="F2449" s="19">
        <v>78.5</v>
      </c>
      <c r="G2449" s="19">
        <f t="shared" si="260"/>
        <v>33.362499999999997</v>
      </c>
      <c r="H2449" s="1">
        <f t="shared" si="262"/>
        <v>78.5</v>
      </c>
      <c r="I2449" s="21">
        <v>84</v>
      </c>
    </row>
    <row r="2450" spans="1:9" ht="14" x14ac:dyDescent="0.15">
      <c r="A2450" s="14" t="s">
        <v>2917</v>
      </c>
      <c r="B2450" s="15">
        <v>1</v>
      </c>
      <c r="C2450" s="16" t="s">
        <v>5278</v>
      </c>
      <c r="D2450" s="17" t="str">
        <f t="shared" si="259"/>
        <v>5oz</v>
      </c>
      <c r="E2450" s="18" t="s">
        <v>5</v>
      </c>
      <c r="F2450" s="43">
        <v>8.6999999999999993</v>
      </c>
      <c r="G2450" s="19">
        <f t="shared" si="260"/>
        <v>3.6974999999999998</v>
      </c>
      <c r="H2450" s="1">
        <f t="shared" si="262"/>
        <v>8.6999999999999993</v>
      </c>
      <c r="I2450" s="21">
        <v>6</v>
      </c>
    </row>
    <row r="2451" spans="1:9" ht="14" x14ac:dyDescent="0.15">
      <c r="A2451" s="14" t="s">
        <v>2921</v>
      </c>
      <c r="B2451" s="15">
        <v>1</v>
      </c>
      <c r="C2451" s="16" t="s">
        <v>5282</v>
      </c>
      <c r="D2451" s="17" t="str">
        <f t="shared" si="259"/>
        <v>1lb</v>
      </c>
      <c r="E2451" s="18" t="s">
        <v>5</v>
      </c>
      <c r="F2451" s="19">
        <v>21.5</v>
      </c>
      <c r="G2451" s="19">
        <f t="shared" si="260"/>
        <v>9.1374999999999993</v>
      </c>
      <c r="H2451" s="1">
        <f t="shared" si="262"/>
        <v>21.5</v>
      </c>
      <c r="I2451" s="21">
        <v>18</v>
      </c>
    </row>
    <row r="2452" spans="1:9" ht="14" x14ac:dyDescent="0.15">
      <c r="A2452" s="14" t="s">
        <v>2925</v>
      </c>
      <c r="B2452" s="15">
        <v>1</v>
      </c>
      <c r="C2452" s="16" t="s">
        <v>5286</v>
      </c>
      <c r="D2452" s="17" t="str">
        <f t="shared" si="259"/>
        <v>5lb</v>
      </c>
      <c r="E2452" s="18" t="s">
        <v>5</v>
      </c>
      <c r="F2452" s="19">
        <v>78.5</v>
      </c>
      <c r="G2452" s="19">
        <f t="shared" si="260"/>
        <v>33.362499999999997</v>
      </c>
      <c r="H2452" s="1">
        <f t="shared" si="262"/>
        <v>78.5</v>
      </c>
      <c r="I2452" s="21">
        <v>84</v>
      </c>
    </row>
    <row r="2453" spans="1:9" ht="14" x14ac:dyDescent="0.15">
      <c r="A2453" s="14" t="s">
        <v>2918</v>
      </c>
      <c r="B2453" s="15">
        <v>1</v>
      </c>
      <c r="C2453" s="16" t="s">
        <v>5279</v>
      </c>
      <c r="D2453" s="17" t="str">
        <f t="shared" si="259"/>
        <v>5oz</v>
      </c>
      <c r="E2453" s="18" t="s">
        <v>5</v>
      </c>
      <c r="F2453" s="43">
        <v>8.6999999999999993</v>
      </c>
      <c r="G2453" s="19">
        <f t="shared" si="260"/>
        <v>3.6974999999999998</v>
      </c>
      <c r="H2453" s="1">
        <f t="shared" si="262"/>
        <v>8.6999999999999993</v>
      </c>
      <c r="I2453" s="21">
        <v>6</v>
      </c>
    </row>
    <row r="2454" spans="1:9" ht="14" x14ac:dyDescent="0.15">
      <c r="A2454" s="14" t="s">
        <v>2922</v>
      </c>
      <c r="B2454" s="15">
        <v>1</v>
      </c>
      <c r="C2454" s="16" t="s">
        <v>5283</v>
      </c>
      <c r="D2454" s="17" t="str">
        <f t="shared" si="259"/>
        <v>1lb</v>
      </c>
      <c r="E2454" s="18" t="s">
        <v>5</v>
      </c>
      <c r="F2454" s="19">
        <v>21.5</v>
      </c>
      <c r="G2454" s="19">
        <f t="shared" si="260"/>
        <v>9.1374999999999993</v>
      </c>
      <c r="H2454" s="1">
        <f t="shared" si="262"/>
        <v>21.5</v>
      </c>
      <c r="I2454" s="21">
        <v>18</v>
      </c>
    </row>
    <row r="2455" spans="1:9" ht="14" x14ac:dyDescent="0.15">
      <c r="A2455" s="14" t="s">
        <v>2926</v>
      </c>
      <c r="B2455" s="15">
        <v>1</v>
      </c>
      <c r="C2455" s="16" t="s">
        <v>5287</v>
      </c>
      <c r="D2455" s="17" t="str">
        <f t="shared" si="259"/>
        <v>5lb</v>
      </c>
      <c r="E2455" s="18" t="s">
        <v>5</v>
      </c>
      <c r="F2455" s="19">
        <v>78.5</v>
      </c>
      <c r="G2455" s="19">
        <f t="shared" si="260"/>
        <v>33.362499999999997</v>
      </c>
      <c r="H2455" s="1">
        <f t="shared" si="262"/>
        <v>78.5</v>
      </c>
      <c r="I2455" s="21">
        <v>84</v>
      </c>
    </row>
    <row r="2456" spans="1:9" ht="14" x14ac:dyDescent="0.15">
      <c r="A2456" s="14" t="s">
        <v>2919</v>
      </c>
      <c r="B2456" s="15">
        <v>1</v>
      </c>
      <c r="C2456" s="16" t="s">
        <v>5280</v>
      </c>
      <c r="D2456" s="17" t="str">
        <f t="shared" si="259"/>
        <v>5oz</v>
      </c>
      <c r="E2456" s="18" t="s">
        <v>5</v>
      </c>
      <c r="F2456" s="43">
        <v>10.35</v>
      </c>
      <c r="G2456" s="19">
        <f t="shared" si="260"/>
        <v>4.3987499999999997</v>
      </c>
      <c r="H2456" s="1">
        <f t="shared" si="262"/>
        <v>10.35</v>
      </c>
      <c r="I2456" s="21">
        <v>6</v>
      </c>
    </row>
    <row r="2457" spans="1:9" ht="14" x14ac:dyDescent="0.15">
      <c r="A2457" s="14" t="s">
        <v>2923</v>
      </c>
      <c r="B2457" s="15">
        <v>1</v>
      </c>
      <c r="C2457" s="16" t="s">
        <v>5284</v>
      </c>
      <c r="D2457" s="17" t="str">
        <f t="shared" si="259"/>
        <v>1lb</v>
      </c>
      <c r="E2457" s="18" t="s">
        <v>5</v>
      </c>
      <c r="F2457" s="19">
        <v>26.8</v>
      </c>
      <c r="G2457" s="19">
        <f t="shared" si="260"/>
        <v>11.39</v>
      </c>
      <c r="H2457" s="1">
        <f t="shared" si="262"/>
        <v>26.8</v>
      </c>
      <c r="I2457" s="21">
        <v>18</v>
      </c>
    </row>
    <row r="2458" spans="1:9" ht="14" x14ac:dyDescent="0.15">
      <c r="A2458" s="14" t="s">
        <v>2927</v>
      </c>
      <c r="B2458" s="15">
        <v>1</v>
      </c>
      <c r="C2458" s="16" t="s">
        <v>5288</v>
      </c>
      <c r="D2458" s="17" t="str">
        <f t="shared" si="259"/>
        <v>5lb</v>
      </c>
      <c r="E2458" s="18" t="s">
        <v>5</v>
      </c>
      <c r="F2458" s="19">
        <v>104.8</v>
      </c>
      <c r="G2458" s="19">
        <f t="shared" si="260"/>
        <v>44.54</v>
      </c>
      <c r="H2458" s="1">
        <f t="shared" si="262"/>
        <v>104.8</v>
      </c>
      <c r="I2458" s="21">
        <v>84</v>
      </c>
    </row>
    <row r="2459" spans="1:9" ht="14" x14ac:dyDescent="0.15">
      <c r="A2459" s="14" t="s">
        <v>880</v>
      </c>
      <c r="B2459" s="15">
        <v>1</v>
      </c>
      <c r="C2459" s="131" t="s">
        <v>7093</v>
      </c>
      <c r="D2459" s="17" t="str">
        <f t="shared" si="259"/>
        <v>10X10</v>
      </c>
      <c r="E2459" s="18" t="s">
        <v>5</v>
      </c>
      <c r="F2459" s="19">
        <v>17.05</v>
      </c>
      <c r="G2459" s="19">
        <f t="shared" si="260"/>
        <v>7.2462499999999999</v>
      </c>
      <c r="H2459" s="1">
        <f t="shared" si="262"/>
        <v>17.05</v>
      </c>
      <c r="I2459" s="21">
        <v>18</v>
      </c>
    </row>
    <row r="2460" spans="1:9" ht="14" x14ac:dyDescent="0.15">
      <c r="A2460" s="14" t="s">
        <v>881</v>
      </c>
      <c r="B2460" s="15">
        <v>1</v>
      </c>
      <c r="C2460" s="16" t="s">
        <v>3673</v>
      </c>
      <c r="D2460" s="17" t="str">
        <f t="shared" si="259"/>
        <v>FULL</v>
      </c>
      <c r="E2460" s="18" t="s">
        <v>5</v>
      </c>
      <c r="F2460" s="19">
        <v>98.5</v>
      </c>
      <c r="G2460" s="19">
        <f t="shared" si="260"/>
        <v>41.862499999999997</v>
      </c>
      <c r="H2460" s="1">
        <f t="shared" si="262"/>
        <v>98.5</v>
      </c>
      <c r="I2460" s="26">
        <v>128</v>
      </c>
    </row>
    <row r="2461" spans="1:9" ht="14" x14ac:dyDescent="0.15">
      <c r="A2461" s="14" t="s">
        <v>882</v>
      </c>
      <c r="B2461" s="15">
        <v>1</v>
      </c>
      <c r="C2461" s="16" t="s">
        <v>3673</v>
      </c>
      <c r="D2461" s="17" t="str">
        <f t="shared" si="259"/>
        <v>17x20</v>
      </c>
      <c r="E2461" s="18" t="s">
        <v>5</v>
      </c>
      <c r="F2461" s="19">
        <v>50.65</v>
      </c>
      <c r="G2461" s="19">
        <f t="shared" si="260"/>
        <v>21.526249999999997</v>
      </c>
      <c r="H2461" s="1">
        <f t="shared" si="262"/>
        <v>50.65</v>
      </c>
      <c r="I2461" s="21">
        <v>64</v>
      </c>
    </row>
    <row r="2462" spans="1:9" ht="14" x14ac:dyDescent="0.15">
      <c r="A2462" s="14" t="s">
        <v>883</v>
      </c>
      <c r="B2462" s="15">
        <v>1</v>
      </c>
      <c r="C2462" s="131" t="s">
        <v>7094</v>
      </c>
      <c r="D2462" s="17" t="str">
        <f t="shared" si="259"/>
        <v>10X10</v>
      </c>
      <c r="E2462" s="18" t="s">
        <v>5</v>
      </c>
      <c r="F2462" s="19">
        <v>21.55</v>
      </c>
      <c r="G2462" s="19">
        <f t="shared" si="260"/>
        <v>9.1587499999999995</v>
      </c>
      <c r="H2462" s="1">
        <f t="shared" si="262"/>
        <v>21.55</v>
      </c>
      <c r="I2462" s="21">
        <v>18</v>
      </c>
    </row>
    <row r="2463" spans="1:9" ht="14" x14ac:dyDescent="0.15">
      <c r="A2463" s="14" t="s">
        <v>884</v>
      </c>
      <c r="B2463" s="15">
        <v>1</v>
      </c>
      <c r="C2463" s="16" t="s">
        <v>3674</v>
      </c>
      <c r="D2463" s="17" t="str">
        <f t="shared" si="259"/>
        <v>FULL</v>
      </c>
      <c r="E2463" s="18" t="s">
        <v>5</v>
      </c>
      <c r="F2463" s="19">
        <v>124.45</v>
      </c>
      <c r="G2463" s="19">
        <f t="shared" si="260"/>
        <v>52.891249999999999</v>
      </c>
      <c r="H2463" s="1">
        <f t="shared" si="262"/>
        <v>124.45</v>
      </c>
      <c r="I2463" s="26">
        <v>128</v>
      </c>
    </row>
    <row r="2464" spans="1:9" ht="14" x14ac:dyDescent="0.15">
      <c r="A2464" s="14" t="s">
        <v>885</v>
      </c>
      <c r="B2464" s="15">
        <v>1</v>
      </c>
      <c r="C2464" s="16" t="s">
        <v>3674</v>
      </c>
      <c r="D2464" s="17" t="str">
        <f t="shared" si="259"/>
        <v>17x20</v>
      </c>
      <c r="E2464" s="18" t="s">
        <v>5</v>
      </c>
      <c r="F2464" s="19">
        <v>64</v>
      </c>
      <c r="G2464" s="19">
        <f t="shared" si="260"/>
        <v>27.2</v>
      </c>
      <c r="H2464" s="1">
        <f t="shared" si="262"/>
        <v>64</v>
      </c>
      <c r="I2464" s="21">
        <v>64</v>
      </c>
    </row>
    <row r="2465" spans="1:9" x14ac:dyDescent="0.15">
      <c r="A2465" s="255" t="s">
        <v>6649</v>
      </c>
      <c r="B2465" s="33">
        <v>1</v>
      </c>
      <c r="C2465" s="20" t="s">
        <v>6652</v>
      </c>
      <c r="D2465" s="116" t="s">
        <v>6650</v>
      </c>
      <c r="F2465" s="60">
        <v>3</v>
      </c>
      <c r="G2465" s="60">
        <v>3</v>
      </c>
      <c r="H2465" s="60">
        <f>F2465</f>
        <v>3</v>
      </c>
      <c r="I2465" s="57">
        <v>3</v>
      </c>
    </row>
    <row r="2466" spans="1:9" ht="14" x14ac:dyDescent="0.15">
      <c r="A2466" s="14" t="s">
        <v>886</v>
      </c>
      <c r="B2466" s="15">
        <v>1</v>
      </c>
      <c r="C2466" s="131" t="s">
        <v>7095</v>
      </c>
      <c r="D2466" s="17" t="str">
        <f>VLOOKUP(RIGHT(A2466,4),N:O,2,0)</f>
        <v>10X10</v>
      </c>
      <c r="E2466" s="18" t="s">
        <v>5</v>
      </c>
      <c r="F2466" s="19">
        <v>20.399999999999999</v>
      </c>
      <c r="G2466" s="19">
        <f>F2466*0.425</f>
        <v>8.67</v>
      </c>
      <c r="H2466" s="1">
        <f>B2466*F2466</f>
        <v>20.399999999999999</v>
      </c>
      <c r="I2466" s="21">
        <v>12</v>
      </c>
    </row>
    <row r="2467" spans="1:9" ht="14" x14ac:dyDescent="0.15">
      <c r="A2467" s="14" t="s">
        <v>887</v>
      </c>
      <c r="B2467" s="15">
        <v>1</v>
      </c>
      <c r="C2467" s="16" t="s">
        <v>3675</v>
      </c>
      <c r="D2467" s="17" t="str">
        <f>VLOOKUP(RIGHT(A2467,4),N:O,2,0)</f>
        <v>17x20</v>
      </c>
      <c r="E2467" s="18" t="s">
        <v>5</v>
      </c>
      <c r="F2467" s="19">
        <v>58.85</v>
      </c>
      <c r="G2467" s="19">
        <f>F2467*0.425</f>
        <v>25.01125</v>
      </c>
      <c r="H2467" s="1">
        <f>B2467*F2467</f>
        <v>58.85</v>
      </c>
      <c r="I2467" s="21">
        <v>44</v>
      </c>
    </row>
    <row r="2468" spans="1:9" x14ac:dyDescent="0.15">
      <c r="A2468" s="51" t="s">
        <v>6481</v>
      </c>
      <c r="B2468" s="33">
        <v>1</v>
      </c>
      <c r="C2468" s="20" t="s">
        <v>6484</v>
      </c>
      <c r="D2468" s="116" t="s">
        <v>6478</v>
      </c>
      <c r="F2468" s="60">
        <v>3</v>
      </c>
      <c r="G2468" s="60">
        <v>3</v>
      </c>
      <c r="H2468" s="60">
        <f>F2468</f>
        <v>3</v>
      </c>
      <c r="I2468" s="57">
        <v>3</v>
      </c>
    </row>
    <row r="2469" spans="1:9" ht="14" x14ac:dyDescent="0.15">
      <c r="A2469" s="14" t="s">
        <v>888</v>
      </c>
      <c r="B2469" s="15">
        <v>1</v>
      </c>
      <c r="C2469" s="131" t="s">
        <v>7096</v>
      </c>
      <c r="D2469" s="17" t="str">
        <f>VLOOKUP(RIGHT(A2469,4),N:O,2,0)</f>
        <v>10X10</v>
      </c>
      <c r="E2469" s="18" t="s">
        <v>5</v>
      </c>
      <c r="F2469" s="19">
        <v>23.2</v>
      </c>
      <c r="G2469" s="19">
        <f t="shared" ref="G2469:G2500" si="263">F2469*0.425</f>
        <v>9.86</v>
      </c>
      <c r="H2469" s="1">
        <f t="shared" ref="H2469:H2499" si="264">B2469*F2469</f>
        <v>23.2</v>
      </c>
      <c r="I2469" s="21">
        <v>12</v>
      </c>
    </row>
    <row r="2470" spans="1:9" ht="14" x14ac:dyDescent="0.15">
      <c r="A2470" s="14" t="s">
        <v>889</v>
      </c>
      <c r="B2470" s="15">
        <v>1</v>
      </c>
      <c r="C2470" s="16" t="s">
        <v>3676</v>
      </c>
      <c r="D2470" s="17" t="str">
        <f>VLOOKUP(RIGHT(A2470,4),N:O,2,0)</f>
        <v>17x20</v>
      </c>
      <c r="E2470" s="18" t="s">
        <v>5</v>
      </c>
      <c r="F2470" s="19">
        <v>67.150000000000006</v>
      </c>
      <c r="G2470" s="19">
        <f t="shared" si="263"/>
        <v>28.53875</v>
      </c>
      <c r="H2470" s="1">
        <f t="shared" si="264"/>
        <v>67.150000000000006</v>
      </c>
      <c r="I2470" s="21">
        <v>44</v>
      </c>
    </row>
    <row r="2471" spans="1:9" x14ac:dyDescent="0.15">
      <c r="A2471" s="14" t="s">
        <v>889</v>
      </c>
      <c r="B2471" s="15">
        <v>1</v>
      </c>
      <c r="C2471" s="16" t="s">
        <v>5837</v>
      </c>
      <c r="D2471" s="17" t="s">
        <v>5819</v>
      </c>
      <c r="E2471" s="18"/>
      <c r="F2471" s="19">
        <v>67.150000000000006</v>
      </c>
      <c r="G2471" s="19">
        <f t="shared" si="263"/>
        <v>28.53875</v>
      </c>
      <c r="H2471" s="1">
        <f t="shared" si="264"/>
        <v>67.150000000000006</v>
      </c>
      <c r="I2471" s="21">
        <v>44</v>
      </c>
    </row>
    <row r="2472" spans="1:9" ht="14" x14ac:dyDescent="0.15">
      <c r="A2472" s="14" t="s">
        <v>1600</v>
      </c>
      <c r="B2472" s="15">
        <v>1</v>
      </c>
      <c r="C2472" s="16" t="s">
        <v>4016</v>
      </c>
      <c r="D2472" s="17" t="str">
        <f t="shared" ref="D2472:D2492" si="265">VLOOKUP(RIGHT(A2472,4),N:O,2,0)</f>
        <v>Tube</v>
      </c>
      <c r="E2472" s="18" t="s">
        <v>5700</v>
      </c>
      <c r="F2472" s="19">
        <v>31.05</v>
      </c>
      <c r="G2472" s="19">
        <f t="shared" si="263"/>
        <v>13.196249999999999</v>
      </c>
      <c r="H2472" s="1">
        <f t="shared" si="264"/>
        <v>31.05</v>
      </c>
      <c r="I2472" s="21">
        <v>4</v>
      </c>
    </row>
    <row r="2473" spans="1:9" ht="14" x14ac:dyDescent="0.15">
      <c r="A2473" s="14" t="s">
        <v>1601</v>
      </c>
      <c r="B2473" s="15">
        <v>1</v>
      </c>
      <c r="C2473" s="16" t="s">
        <v>4017</v>
      </c>
      <c r="D2473" s="17" t="str">
        <f t="shared" si="265"/>
        <v>Tube</v>
      </c>
      <c r="E2473" s="18" t="s">
        <v>5700</v>
      </c>
      <c r="F2473" s="19">
        <v>31.05</v>
      </c>
      <c r="G2473" s="19">
        <f t="shared" si="263"/>
        <v>13.196249999999999</v>
      </c>
      <c r="H2473" s="1">
        <f t="shared" si="264"/>
        <v>31.05</v>
      </c>
      <c r="I2473" s="21">
        <v>4</v>
      </c>
    </row>
    <row r="2474" spans="1:9" ht="14" x14ac:dyDescent="0.15">
      <c r="A2474" s="14" t="s">
        <v>1716</v>
      </c>
      <c r="B2474" s="15">
        <v>1</v>
      </c>
      <c r="C2474" s="16" t="s">
        <v>6865</v>
      </c>
      <c r="D2474" s="17" t="str">
        <f t="shared" si="265"/>
        <v>1lb</v>
      </c>
      <c r="E2474" s="18" t="s">
        <v>5705</v>
      </c>
      <c r="F2474" s="19">
        <v>32.950000000000003</v>
      </c>
      <c r="G2474" s="19">
        <f t="shared" si="263"/>
        <v>14.00375</v>
      </c>
      <c r="H2474" s="1">
        <f t="shared" si="264"/>
        <v>32.950000000000003</v>
      </c>
      <c r="I2474" s="21">
        <v>18</v>
      </c>
    </row>
    <row r="2475" spans="1:9" ht="14" x14ac:dyDescent="0.15">
      <c r="A2475" s="14" t="s">
        <v>2928</v>
      </c>
      <c r="B2475" s="15">
        <v>1</v>
      </c>
      <c r="C2475" s="16" t="s">
        <v>5289</v>
      </c>
      <c r="D2475" s="17" t="str">
        <f t="shared" si="265"/>
        <v>5oz</v>
      </c>
      <c r="E2475" s="18" t="s">
        <v>5</v>
      </c>
      <c r="F2475" s="43">
        <v>8.6999999999999993</v>
      </c>
      <c r="G2475" s="19">
        <f t="shared" si="263"/>
        <v>3.6974999999999998</v>
      </c>
      <c r="H2475" s="1">
        <f t="shared" si="264"/>
        <v>8.6999999999999993</v>
      </c>
      <c r="I2475" s="21">
        <v>6</v>
      </c>
    </row>
    <row r="2476" spans="1:9" ht="14" x14ac:dyDescent="0.15">
      <c r="A2476" s="14" t="s">
        <v>2932</v>
      </c>
      <c r="B2476" s="15">
        <v>1</v>
      </c>
      <c r="C2476" s="16" t="s">
        <v>5293</v>
      </c>
      <c r="D2476" s="17" t="str">
        <f t="shared" si="265"/>
        <v>1lb</v>
      </c>
      <c r="E2476" s="18" t="s">
        <v>5</v>
      </c>
      <c r="F2476" s="19">
        <v>21.5</v>
      </c>
      <c r="G2476" s="19">
        <f t="shared" si="263"/>
        <v>9.1374999999999993</v>
      </c>
      <c r="H2476" s="1">
        <f t="shared" si="264"/>
        <v>21.5</v>
      </c>
      <c r="I2476" s="21">
        <v>18</v>
      </c>
    </row>
    <row r="2477" spans="1:9" ht="14" x14ac:dyDescent="0.15">
      <c r="A2477" s="14" t="s">
        <v>2936</v>
      </c>
      <c r="B2477" s="15">
        <v>1</v>
      </c>
      <c r="C2477" s="16" t="s">
        <v>5297</v>
      </c>
      <c r="D2477" s="17" t="str">
        <f t="shared" si="265"/>
        <v>5lb</v>
      </c>
      <c r="E2477" s="18" t="s">
        <v>5</v>
      </c>
      <c r="F2477" s="19">
        <v>78.5</v>
      </c>
      <c r="G2477" s="19">
        <f t="shared" si="263"/>
        <v>33.362499999999997</v>
      </c>
      <c r="H2477" s="1">
        <f t="shared" si="264"/>
        <v>78.5</v>
      </c>
      <c r="I2477" s="21">
        <v>84</v>
      </c>
    </row>
    <row r="2478" spans="1:9" ht="14" x14ac:dyDescent="0.15">
      <c r="A2478" s="14" t="s">
        <v>2929</v>
      </c>
      <c r="B2478" s="15">
        <v>1</v>
      </c>
      <c r="C2478" s="16" t="s">
        <v>5290</v>
      </c>
      <c r="D2478" s="17" t="str">
        <f t="shared" si="265"/>
        <v>5oz</v>
      </c>
      <c r="E2478" s="18" t="s">
        <v>5</v>
      </c>
      <c r="F2478" s="43">
        <v>8.6999999999999993</v>
      </c>
      <c r="G2478" s="19">
        <f t="shared" si="263"/>
        <v>3.6974999999999998</v>
      </c>
      <c r="H2478" s="1">
        <f t="shared" si="264"/>
        <v>8.6999999999999993</v>
      </c>
      <c r="I2478" s="21">
        <v>6</v>
      </c>
    </row>
    <row r="2479" spans="1:9" ht="14" x14ac:dyDescent="0.15">
      <c r="A2479" s="14" t="s">
        <v>2933</v>
      </c>
      <c r="B2479" s="15">
        <v>1</v>
      </c>
      <c r="C2479" s="16" t="s">
        <v>5294</v>
      </c>
      <c r="D2479" s="17" t="str">
        <f t="shared" si="265"/>
        <v>1lb</v>
      </c>
      <c r="E2479" s="18" t="s">
        <v>5</v>
      </c>
      <c r="F2479" s="19">
        <v>21.5</v>
      </c>
      <c r="G2479" s="19">
        <f t="shared" si="263"/>
        <v>9.1374999999999993</v>
      </c>
      <c r="H2479" s="1">
        <f t="shared" si="264"/>
        <v>21.5</v>
      </c>
      <c r="I2479" s="21">
        <v>18</v>
      </c>
    </row>
    <row r="2480" spans="1:9" ht="14" x14ac:dyDescent="0.15">
      <c r="A2480" s="14" t="s">
        <v>2937</v>
      </c>
      <c r="B2480" s="15">
        <v>1</v>
      </c>
      <c r="C2480" s="16" t="s">
        <v>5298</v>
      </c>
      <c r="D2480" s="17" t="str">
        <f t="shared" si="265"/>
        <v>5lb</v>
      </c>
      <c r="E2480" s="18" t="s">
        <v>5</v>
      </c>
      <c r="F2480" s="19">
        <v>78.5</v>
      </c>
      <c r="G2480" s="19">
        <f t="shared" si="263"/>
        <v>33.362499999999997</v>
      </c>
      <c r="H2480" s="1">
        <f t="shared" si="264"/>
        <v>78.5</v>
      </c>
      <c r="I2480" s="21">
        <v>84</v>
      </c>
    </row>
    <row r="2481" spans="1:9" ht="14" x14ac:dyDescent="0.15">
      <c r="A2481" s="14" t="s">
        <v>2930</v>
      </c>
      <c r="B2481" s="15">
        <v>1</v>
      </c>
      <c r="C2481" s="16" t="s">
        <v>5291</v>
      </c>
      <c r="D2481" s="17" t="str">
        <f t="shared" si="265"/>
        <v>5oz</v>
      </c>
      <c r="E2481" s="18" t="s">
        <v>5</v>
      </c>
      <c r="F2481" s="43">
        <v>8.6999999999999993</v>
      </c>
      <c r="G2481" s="19">
        <f t="shared" si="263"/>
        <v>3.6974999999999998</v>
      </c>
      <c r="H2481" s="1">
        <f t="shared" si="264"/>
        <v>8.6999999999999993</v>
      </c>
      <c r="I2481" s="21">
        <v>6</v>
      </c>
    </row>
    <row r="2482" spans="1:9" ht="14" x14ac:dyDescent="0.15">
      <c r="A2482" s="14" t="s">
        <v>2934</v>
      </c>
      <c r="B2482" s="15">
        <v>1</v>
      </c>
      <c r="C2482" s="16" t="s">
        <v>5295</v>
      </c>
      <c r="D2482" s="17" t="str">
        <f t="shared" si="265"/>
        <v>1lb</v>
      </c>
      <c r="E2482" s="18" t="s">
        <v>5</v>
      </c>
      <c r="F2482" s="19">
        <v>21.5</v>
      </c>
      <c r="G2482" s="19">
        <f t="shared" si="263"/>
        <v>9.1374999999999993</v>
      </c>
      <c r="H2482" s="1">
        <f t="shared" si="264"/>
        <v>21.5</v>
      </c>
      <c r="I2482" s="21">
        <v>18</v>
      </c>
    </row>
    <row r="2483" spans="1:9" ht="14" x14ac:dyDescent="0.15">
      <c r="A2483" s="14" t="s">
        <v>2938</v>
      </c>
      <c r="B2483" s="15">
        <v>1</v>
      </c>
      <c r="C2483" s="16" t="s">
        <v>5299</v>
      </c>
      <c r="D2483" s="17" t="str">
        <f t="shared" si="265"/>
        <v>5lb</v>
      </c>
      <c r="E2483" s="18" t="s">
        <v>5</v>
      </c>
      <c r="F2483" s="19">
        <v>78.5</v>
      </c>
      <c r="G2483" s="19">
        <f t="shared" si="263"/>
        <v>33.362499999999997</v>
      </c>
      <c r="H2483" s="1">
        <f t="shared" si="264"/>
        <v>78.5</v>
      </c>
      <c r="I2483" s="21">
        <v>84</v>
      </c>
    </row>
    <row r="2484" spans="1:9" ht="14" x14ac:dyDescent="0.15">
      <c r="A2484" s="14" t="s">
        <v>2931</v>
      </c>
      <c r="B2484" s="15">
        <v>1</v>
      </c>
      <c r="C2484" s="16" t="s">
        <v>5292</v>
      </c>
      <c r="D2484" s="17" t="str">
        <f t="shared" si="265"/>
        <v>5oz</v>
      </c>
      <c r="E2484" s="18" t="s">
        <v>5</v>
      </c>
      <c r="F2484" s="43">
        <v>10.35</v>
      </c>
      <c r="G2484" s="19">
        <f t="shared" si="263"/>
        <v>4.3987499999999997</v>
      </c>
      <c r="H2484" s="1">
        <f t="shared" si="264"/>
        <v>10.35</v>
      </c>
      <c r="I2484" s="21">
        <v>6</v>
      </c>
    </row>
    <row r="2485" spans="1:9" ht="14" x14ac:dyDescent="0.15">
      <c r="A2485" s="14" t="s">
        <v>2935</v>
      </c>
      <c r="B2485" s="15">
        <v>1</v>
      </c>
      <c r="C2485" s="16" t="s">
        <v>5296</v>
      </c>
      <c r="D2485" s="17" t="str">
        <f t="shared" si="265"/>
        <v>1lb</v>
      </c>
      <c r="E2485" s="18" t="s">
        <v>5</v>
      </c>
      <c r="F2485" s="19">
        <v>26.8</v>
      </c>
      <c r="G2485" s="19">
        <f t="shared" si="263"/>
        <v>11.39</v>
      </c>
      <c r="H2485" s="1">
        <f t="shared" si="264"/>
        <v>26.8</v>
      </c>
      <c r="I2485" s="21">
        <v>18</v>
      </c>
    </row>
    <row r="2486" spans="1:9" ht="14" x14ac:dyDescent="0.15">
      <c r="A2486" s="14" t="s">
        <v>2939</v>
      </c>
      <c r="B2486" s="15">
        <v>1</v>
      </c>
      <c r="C2486" s="16" t="s">
        <v>5300</v>
      </c>
      <c r="D2486" s="17" t="str">
        <f t="shared" si="265"/>
        <v>5lb</v>
      </c>
      <c r="E2486" s="18" t="s">
        <v>5</v>
      </c>
      <c r="F2486" s="19">
        <v>104.8</v>
      </c>
      <c r="G2486" s="19">
        <f t="shared" si="263"/>
        <v>44.54</v>
      </c>
      <c r="H2486" s="1">
        <f t="shared" si="264"/>
        <v>104.8</v>
      </c>
      <c r="I2486" s="21">
        <v>84</v>
      </c>
    </row>
    <row r="2487" spans="1:9" ht="14" x14ac:dyDescent="0.15">
      <c r="A2487" s="14" t="s">
        <v>890</v>
      </c>
      <c r="B2487" s="15">
        <v>1</v>
      </c>
      <c r="C2487" s="131" t="s">
        <v>7097</v>
      </c>
      <c r="D2487" s="17" t="str">
        <f t="shared" si="265"/>
        <v>10X10</v>
      </c>
      <c r="E2487" s="18" t="s">
        <v>5</v>
      </c>
      <c r="F2487" s="19">
        <v>17.05</v>
      </c>
      <c r="G2487" s="19">
        <f t="shared" si="263"/>
        <v>7.2462499999999999</v>
      </c>
      <c r="H2487" s="1">
        <f t="shared" si="264"/>
        <v>17.05</v>
      </c>
      <c r="I2487" s="21">
        <v>18</v>
      </c>
    </row>
    <row r="2488" spans="1:9" ht="14" x14ac:dyDescent="0.15">
      <c r="A2488" s="14" t="s">
        <v>891</v>
      </c>
      <c r="B2488" s="15">
        <v>1</v>
      </c>
      <c r="C2488" s="16" t="s">
        <v>3677</v>
      </c>
      <c r="D2488" s="17" t="str">
        <f t="shared" si="265"/>
        <v>FULL</v>
      </c>
      <c r="E2488" s="18" t="s">
        <v>5</v>
      </c>
      <c r="F2488" s="19">
        <v>98.5</v>
      </c>
      <c r="G2488" s="19">
        <f t="shared" si="263"/>
        <v>41.862499999999997</v>
      </c>
      <c r="H2488" s="1">
        <f t="shared" si="264"/>
        <v>98.5</v>
      </c>
      <c r="I2488" s="26">
        <v>128</v>
      </c>
    </row>
    <row r="2489" spans="1:9" ht="14" x14ac:dyDescent="0.15">
      <c r="A2489" s="14" t="s">
        <v>892</v>
      </c>
      <c r="B2489" s="15">
        <v>1</v>
      </c>
      <c r="C2489" s="16" t="s">
        <v>3677</v>
      </c>
      <c r="D2489" s="17" t="str">
        <f t="shared" si="265"/>
        <v>17x20</v>
      </c>
      <c r="E2489" s="18" t="s">
        <v>5</v>
      </c>
      <c r="F2489" s="19">
        <v>50.65</v>
      </c>
      <c r="G2489" s="19">
        <f t="shared" si="263"/>
        <v>21.526249999999997</v>
      </c>
      <c r="H2489" s="1">
        <f t="shared" si="264"/>
        <v>50.65</v>
      </c>
      <c r="I2489" s="21">
        <v>64</v>
      </c>
    </row>
    <row r="2490" spans="1:9" ht="14" x14ac:dyDescent="0.15">
      <c r="A2490" s="14" t="s">
        <v>893</v>
      </c>
      <c r="B2490" s="15">
        <v>1</v>
      </c>
      <c r="C2490" s="131" t="s">
        <v>7098</v>
      </c>
      <c r="D2490" s="17" t="str">
        <f t="shared" si="265"/>
        <v>10X10</v>
      </c>
      <c r="E2490" s="18" t="s">
        <v>5</v>
      </c>
      <c r="F2490" s="19">
        <v>21.55</v>
      </c>
      <c r="G2490" s="19">
        <f t="shared" si="263"/>
        <v>9.1587499999999995</v>
      </c>
      <c r="H2490" s="1">
        <f t="shared" si="264"/>
        <v>21.55</v>
      </c>
      <c r="I2490" s="21">
        <v>18</v>
      </c>
    </row>
    <row r="2491" spans="1:9" ht="14" x14ac:dyDescent="0.15">
      <c r="A2491" s="14" t="s">
        <v>894</v>
      </c>
      <c r="B2491" s="15">
        <v>1</v>
      </c>
      <c r="C2491" s="16" t="s">
        <v>3678</v>
      </c>
      <c r="D2491" s="17" t="str">
        <f t="shared" si="265"/>
        <v>FULL</v>
      </c>
      <c r="E2491" s="18" t="s">
        <v>5</v>
      </c>
      <c r="F2491" s="19">
        <v>124.45</v>
      </c>
      <c r="G2491" s="19">
        <f t="shared" si="263"/>
        <v>52.891249999999999</v>
      </c>
      <c r="H2491" s="1">
        <f t="shared" si="264"/>
        <v>124.45</v>
      </c>
      <c r="I2491" s="26">
        <v>128</v>
      </c>
    </row>
    <row r="2492" spans="1:9" ht="14" x14ac:dyDescent="0.15">
      <c r="A2492" s="14" t="s">
        <v>895</v>
      </c>
      <c r="B2492" s="15">
        <v>1</v>
      </c>
      <c r="C2492" s="16" t="s">
        <v>3678</v>
      </c>
      <c r="D2492" s="17" t="str">
        <f t="shared" si="265"/>
        <v>17x20</v>
      </c>
      <c r="E2492" s="18" t="s">
        <v>5</v>
      </c>
      <c r="F2492" s="19">
        <v>64</v>
      </c>
      <c r="G2492" s="19">
        <f t="shared" si="263"/>
        <v>27.2</v>
      </c>
      <c r="H2492" s="1">
        <f t="shared" si="264"/>
        <v>64</v>
      </c>
      <c r="I2492" s="21">
        <v>64</v>
      </c>
    </row>
    <row r="2493" spans="1:9" ht="14" x14ac:dyDescent="0.15">
      <c r="A2493" s="14" t="s">
        <v>6310</v>
      </c>
      <c r="B2493" s="15">
        <v>1</v>
      </c>
      <c r="C2493" s="131" t="s">
        <v>7099</v>
      </c>
      <c r="D2493" s="17" t="s">
        <v>15</v>
      </c>
      <c r="E2493" s="18" t="s">
        <v>5</v>
      </c>
      <c r="F2493" s="19">
        <v>21.55</v>
      </c>
      <c r="G2493" s="19">
        <f t="shared" si="263"/>
        <v>9.1587499999999995</v>
      </c>
      <c r="H2493" s="1">
        <f t="shared" si="264"/>
        <v>21.55</v>
      </c>
      <c r="I2493" s="21">
        <v>18</v>
      </c>
    </row>
    <row r="2494" spans="1:9" ht="14" x14ac:dyDescent="0.15">
      <c r="A2494" s="14" t="s">
        <v>6313</v>
      </c>
      <c r="B2494" s="15">
        <v>1</v>
      </c>
      <c r="C2494" s="16" t="s">
        <v>6311</v>
      </c>
      <c r="D2494" s="17" t="str">
        <f>VLOOKUP(RIGHT(A2494,4),N:O,2,0)</f>
        <v>FULL</v>
      </c>
      <c r="E2494" s="18" t="s">
        <v>5</v>
      </c>
      <c r="F2494" s="19">
        <v>124.45</v>
      </c>
      <c r="G2494" s="19">
        <f t="shared" si="263"/>
        <v>52.891249999999999</v>
      </c>
      <c r="H2494" s="1">
        <f t="shared" si="264"/>
        <v>124.45</v>
      </c>
      <c r="I2494" s="21">
        <v>128</v>
      </c>
    </row>
    <row r="2495" spans="1:9" ht="14" x14ac:dyDescent="0.15">
      <c r="A2495" s="14" t="s">
        <v>6312</v>
      </c>
      <c r="B2495" s="15">
        <v>1</v>
      </c>
      <c r="C2495" s="16" t="s">
        <v>6311</v>
      </c>
      <c r="D2495" s="17" t="str">
        <f>VLOOKUP(RIGHT(A2495,4),N:O,2,0)</f>
        <v>17x20</v>
      </c>
      <c r="E2495" s="18" t="s">
        <v>5</v>
      </c>
      <c r="F2495" s="19">
        <v>64</v>
      </c>
      <c r="G2495" s="19">
        <f t="shared" si="263"/>
        <v>27.2</v>
      </c>
      <c r="H2495" s="1">
        <f t="shared" si="264"/>
        <v>64</v>
      </c>
      <c r="I2495" s="21">
        <v>64</v>
      </c>
    </row>
    <row r="2496" spans="1:9" x14ac:dyDescent="0.15">
      <c r="A2496" s="51" t="s">
        <v>6312</v>
      </c>
      <c r="B2496" s="33">
        <v>1</v>
      </c>
      <c r="C2496" s="35" t="s">
        <v>6332</v>
      </c>
      <c r="D2496" s="118" t="s">
        <v>5819</v>
      </c>
      <c r="E2496" s="18"/>
      <c r="F2496" s="43">
        <v>64</v>
      </c>
      <c r="G2496" s="43">
        <f t="shared" si="263"/>
        <v>27.2</v>
      </c>
      <c r="H2496" s="43">
        <f t="shared" si="264"/>
        <v>64</v>
      </c>
      <c r="I2496" s="18">
        <v>64</v>
      </c>
    </row>
    <row r="2497" spans="1:9" ht="14" x14ac:dyDescent="0.15">
      <c r="A2497" s="14" t="s">
        <v>896</v>
      </c>
      <c r="B2497" s="15">
        <v>1</v>
      </c>
      <c r="C2497" s="131" t="s">
        <v>7100</v>
      </c>
      <c r="D2497" s="17" t="str">
        <f t="shared" ref="D2497:D2529" si="266">VLOOKUP(RIGHT(A2497,4),N:O,2,0)</f>
        <v>10X10</v>
      </c>
      <c r="E2497" s="18" t="s">
        <v>5</v>
      </c>
      <c r="F2497" s="19">
        <v>20.399999999999999</v>
      </c>
      <c r="G2497" s="19">
        <f t="shared" si="263"/>
        <v>8.67</v>
      </c>
      <c r="H2497" s="1">
        <f t="shared" si="264"/>
        <v>20.399999999999999</v>
      </c>
      <c r="I2497" s="21">
        <v>12</v>
      </c>
    </row>
    <row r="2498" spans="1:9" ht="14" x14ac:dyDescent="0.15">
      <c r="A2498" s="14" t="s">
        <v>897</v>
      </c>
      <c r="B2498" s="15">
        <v>1</v>
      </c>
      <c r="C2498" s="16" t="s">
        <v>3679</v>
      </c>
      <c r="D2498" s="17" t="str">
        <f t="shared" si="266"/>
        <v>17x20</v>
      </c>
      <c r="E2498" s="18" t="s">
        <v>5</v>
      </c>
      <c r="F2498" s="19">
        <v>58.85</v>
      </c>
      <c r="G2498" s="19">
        <f t="shared" si="263"/>
        <v>25.01125</v>
      </c>
      <c r="H2498" s="1">
        <f t="shared" si="264"/>
        <v>58.85</v>
      </c>
      <c r="I2498" s="21">
        <v>44</v>
      </c>
    </row>
    <row r="2499" spans="1:9" ht="14" x14ac:dyDescent="0.15">
      <c r="A2499" s="14" t="s">
        <v>898</v>
      </c>
      <c r="B2499" s="15">
        <v>1</v>
      </c>
      <c r="C2499" s="131" t="s">
        <v>7101</v>
      </c>
      <c r="D2499" s="17" t="str">
        <f t="shared" si="266"/>
        <v>10X10</v>
      </c>
      <c r="E2499" s="18" t="s">
        <v>5</v>
      </c>
      <c r="F2499" s="19">
        <v>23.2</v>
      </c>
      <c r="G2499" s="19">
        <f t="shared" si="263"/>
        <v>9.86</v>
      </c>
      <c r="H2499" s="1">
        <f t="shared" si="264"/>
        <v>23.2</v>
      </c>
      <c r="I2499" s="21">
        <v>12</v>
      </c>
    </row>
    <row r="2500" spans="1:9" ht="14" x14ac:dyDescent="0.15">
      <c r="A2500" s="14" t="s">
        <v>899</v>
      </c>
      <c r="B2500" s="15">
        <v>1</v>
      </c>
      <c r="C2500" s="16" t="s">
        <v>3680</v>
      </c>
      <c r="D2500" s="17" t="str">
        <f t="shared" si="266"/>
        <v>17x20</v>
      </c>
      <c r="E2500" s="18" t="s">
        <v>5</v>
      </c>
      <c r="F2500" s="19">
        <v>67.150000000000006</v>
      </c>
      <c r="G2500" s="19">
        <f t="shared" si="263"/>
        <v>28.53875</v>
      </c>
      <c r="H2500" s="1">
        <f>F2500</f>
        <v>67.150000000000006</v>
      </c>
      <c r="I2500" s="21">
        <v>44</v>
      </c>
    </row>
    <row r="2501" spans="1:9" ht="14" x14ac:dyDescent="0.15">
      <c r="A2501" s="14" t="s">
        <v>1602</v>
      </c>
      <c r="B2501" s="15">
        <v>1</v>
      </c>
      <c r="C2501" s="16" t="s">
        <v>4018</v>
      </c>
      <c r="D2501" s="17" t="str">
        <f t="shared" si="266"/>
        <v>Tube</v>
      </c>
      <c r="E2501" s="18" t="s">
        <v>5700</v>
      </c>
      <c r="F2501" s="19">
        <v>31.05</v>
      </c>
      <c r="G2501" s="19">
        <f t="shared" ref="G2501:G2532" si="267">F2501*0.425</f>
        <v>13.196249999999999</v>
      </c>
      <c r="H2501" s="1">
        <f t="shared" ref="H2501:H2529" si="268">B2501*F2501</f>
        <v>31.05</v>
      </c>
      <c r="I2501" s="21">
        <v>4</v>
      </c>
    </row>
    <row r="2502" spans="1:9" ht="14" x14ac:dyDescent="0.15">
      <c r="A2502" s="14" t="s">
        <v>1603</v>
      </c>
      <c r="B2502" s="15">
        <v>1</v>
      </c>
      <c r="C2502" s="16" t="s">
        <v>4019</v>
      </c>
      <c r="D2502" s="17" t="str">
        <f t="shared" si="266"/>
        <v>Tube</v>
      </c>
      <c r="E2502" s="18" t="s">
        <v>5700</v>
      </c>
      <c r="F2502" s="19">
        <v>31.05</v>
      </c>
      <c r="G2502" s="19">
        <f t="shared" si="267"/>
        <v>13.196249999999999</v>
      </c>
      <c r="H2502" s="1">
        <f t="shared" si="268"/>
        <v>31.05</v>
      </c>
      <c r="I2502" s="21">
        <v>4</v>
      </c>
    </row>
    <row r="2503" spans="1:9" ht="14" x14ac:dyDescent="0.15">
      <c r="A2503" s="14" t="s">
        <v>1717</v>
      </c>
      <c r="B2503" s="15">
        <v>1</v>
      </c>
      <c r="C2503" s="16" t="s">
        <v>6866</v>
      </c>
      <c r="D2503" s="17" t="str">
        <f t="shared" si="266"/>
        <v>1lb</v>
      </c>
      <c r="E2503" s="18" t="s">
        <v>5705</v>
      </c>
      <c r="F2503" s="19">
        <v>32.950000000000003</v>
      </c>
      <c r="G2503" s="19">
        <f t="shared" si="267"/>
        <v>14.00375</v>
      </c>
      <c r="H2503" s="1">
        <f t="shared" si="268"/>
        <v>32.950000000000003</v>
      </c>
      <c r="I2503" s="21">
        <v>18</v>
      </c>
    </row>
    <row r="2504" spans="1:9" ht="14" x14ac:dyDescent="0.15">
      <c r="A2504" s="14" t="s">
        <v>2940</v>
      </c>
      <c r="B2504" s="15">
        <v>1</v>
      </c>
      <c r="C2504" s="16" t="s">
        <v>5301</v>
      </c>
      <c r="D2504" s="17" t="str">
        <f t="shared" si="266"/>
        <v>5oz</v>
      </c>
      <c r="E2504" s="18" t="s">
        <v>5</v>
      </c>
      <c r="F2504" s="43">
        <v>8.6999999999999993</v>
      </c>
      <c r="G2504" s="19">
        <f t="shared" si="267"/>
        <v>3.6974999999999998</v>
      </c>
      <c r="H2504" s="1">
        <f t="shared" si="268"/>
        <v>8.6999999999999993</v>
      </c>
      <c r="I2504" s="21">
        <v>6</v>
      </c>
    </row>
    <row r="2505" spans="1:9" ht="14" x14ac:dyDescent="0.15">
      <c r="A2505" s="14" t="s">
        <v>2944</v>
      </c>
      <c r="B2505" s="15">
        <v>1</v>
      </c>
      <c r="C2505" s="16" t="s">
        <v>5305</v>
      </c>
      <c r="D2505" s="17" t="str">
        <f t="shared" si="266"/>
        <v>1lb</v>
      </c>
      <c r="E2505" s="18" t="s">
        <v>5</v>
      </c>
      <c r="F2505" s="19">
        <v>21.5</v>
      </c>
      <c r="G2505" s="19">
        <f t="shared" si="267"/>
        <v>9.1374999999999993</v>
      </c>
      <c r="H2505" s="1">
        <f t="shared" si="268"/>
        <v>21.5</v>
      </c>
      <c r="I2505" s="21">
        <v>18</v>
      </c>
    </row>
    <row r="2506" spans="1:9" ht="14" x14ac:dyDescent="0.15">
      <c r="A2506" s="14" t="s">
        <v>2948</v>
      </c>
      <c r="B2506" s="15">
        <v>1</v>
      </c>
      <c r="C2506" s="16" t="s">
        <v>5309</v>
      </c>
      <c r="D2506" s="17" t="str">
        <f t="shared" si="266"/>
        <v>5lb</v>
      </c>
      <c r="E2506" s="18" t="s">
        <v>5</v>
      </c>
      <c r="F2506" s="19">
        <v>78.5</v>
      </c>
      <c r="G2506" s="19">
        <f t="shared" si="267"/>
        <v>33.362499999999997</v>
      </c>
      <c r="H2506" s="1">
        <f t="shared" si="268"/>
        <v>78.5</v>
      </c>
      <c r="I2506" s="21">
        <v>84</v>
      </c>
    </row>
    <row r="2507" spans="1:9" ht="14" x14ac:dyDescent="0.15">
      <c r="A2507" s="14" t="s">
        <v>2941</v>
      </c>
      <c r="B2507" s="15">
        <v>1</v>
      </c>
      <c r="C2507" s="16" t="s">
        <v>5302</v>
      </c>
      <c r="D2507" s="17" t="str">
        <f t="shared" si="266"/>
        <v>5oz</v>
      </c>
      <c r="E2507" s="18" t="s">
        <v>5</v>
      </c>
      <c r="F2507" s="43">
        <v>8.6999999999999993</v>
      </c>
      <c r="G2507" s="19">
        <f t="shared" si="267"/>
        <v>3.6974999999999998</v>
      </c>
      <c r="H2507" s="1">
        <f t="shared" si="268"/>
        <v>8.6999999999999993</v>
      </c>
      <c r="I2507" s="21">
        <v>6</v>
      </c>
    </row>
    <row r="2508" spans="1:9" ht="14" x14ac:dyDescent="0.15">
      <c r="A2508" s="14" t="s">
        <v>2945</v>
      </c>
      <c r="B2508" s="15">
        <v>1</v>
      </c>
      <c r="C2508" s="16" t="s">
        <v>5306</v>
      </c>
      <c r="D2508" s="17" t="str">
        <f t="shared" si="266"/>
        <v>1lb</v>
      </c>
      <c r="E2508" s="18" t="s">
        <v>5</v>
      </c>
      <c r="F2508" s="19">
        <v>21.5</v>
      </c>
      <c r="G2508" s="19">
        <f t="shared" si="267"/>
        <v>9.1374999999999993</v>
      </c>
      <c r="H2508" s="1">
        <f t="shared" si="268"/>
        <v>21.5</v>
      </c>
      <c r="I2508" s="21">
        <v>18</v>
      </c>
    </row>
    <row r="2509" spans="1:9" ht="14" x14ac:dyDescent="0.15">
      <c r="A2509" s="14" t="s">
        <v>2949</v>
      </c>
      <c r="B2509" s="15">
        <v>1</v>
      </c>
      <c r="C2509" s="16" t="s">
        <v>5310</v>
      </c>
      <c r="D2509" s="17" t="str">
        <f t="shared" si="266"/>
        <v>5lb</v>
      </c>
      <c r="E2509" s="18" t="s">
        <v>5</v>
      </c>
      <c r="F2509" s="19">
        <v>78.5</v>
      </c>
      <c r="G2509" s="19">
        <f t="shared" si="267"/>
        <v>33.362499999999997</v>
      </c>
      <c r="H2509" s="1">
        <f t="shared" si="268"/>
        <v>78.5</v>
      </c>
      <c r="I2509" s="21">
        <v>84</v>
      </c>
    </row>
    <row r="2510" spans="1:9" ht="14" x14ac:dyDescent="0.15">
      <c r="A2510" s="14" t="s">
        <v>2942</v>
      </c>
      <c r="B2510" s="15">
        <v>1</v>
      </c>
      <c r="C2510" s="16" t="s">
        <v>5303</v>
      </c>
      <c r="D2510" s="17" t="str">
        <f t="shared" si="266"/>
        <v>5oz</v>
      </c>
      <c r="E2510" s="18" t="s">
        <v>5</v>
      </c>
      <c r="F2510" s="43">
        <v>8.6999999999999993</v>
      </c>
      <c r="G2510" s="19">
        <f t="shared" si="267"/>
        <v>3.6974999999999998</v>
      </c>
      <c r="H2510" s="1">
        <f t="shared" si="268"/>
        <v>8.6999999999999993</v>
      </c>
      <c r="I2510" s="21">
        <v>6</v>
      </c>
    </row>
    <row r="2511" spans="1:9" ht="14" x14ac:dyDescent="0.15">
      <c r="A2511" s="14" t="s">
        <v>2946</v>
      </c>
      <c r="B2511" s="15">
        <v>1</v>
      </c>
      <c r="C2511" s="16" t="s">
        <v>5307</v>
      </c>
      <c r="D2511" s="17" t="str">
        <f t="shared" si="266"/>
        <v>1lb</v>
      </c>
      <c r="E2511" s="18" t="s">
        <v>5</v>
      </c>
      <c r="F2511" s="19">
        <v>21.5</v>
      </c>
      <c r="G2511" s="19">
        <f t="shared" si="267"/>
        <v>9.1374999999999993</v>
      </c>
      <c r="H2511" s="1">
        <f t="shared" si="268"/>
        <v>21.5</v>
      </c>
      <c r="I2511" s="21">
        <v>18</v>
      </c>
    </row>
    <row r="2512" spans="1:9" ht="14" x14ac:dyDescent="0.15">
      <c r="A2512" s="14" t="s">
        <v>2950</v>
      </c>
      <c r="B2512" s="15">
        <v>1</v>
      </c>
      <c r="C2512" s="16" t="s">
        <v>5311</v>
      </c>
      <c r="D2512" s="17" t="str">
        <f t="shared" si="266"/>
        <v>5lb</v>
      </c>
      <c r="E2512" s="18" t="s">
        <v>5</v>
      </c>
      <c r="F2512" s="19">
        <v>78.5</v>
      </c>
      <c r="G2512" s="19">
        <f t="shared" si="267"/>
        <v>33.362499999999997</v>
      </c>
      <c r="H2512" s="1">
        <f t="shared" si="268"/>
        <v>78.5</v>
      </c>
      <c r="I2512" s="21">
        <v>84</v>
      </c>
    </row>
    <row r="2513" spans="1:9" ht="14" x14ac:dyDescent="0.15">
      <c r="A2513" s="14" t="s">
        <v>1771</v>
      </c>
      <c r="B2513" s="15">
        <v>1</v>
      </c>
      <c r="C2513" s="16" t="s">
        <v>4106</v>
      </c>
      <c r="D2513" s="17" t="str">
        <f t="shared" si="266"/>
        <v>4oz</v>
      </c>
      <c r="E2513" s="18" t="s">
        <v>5700</v>
      </c>
      <c r="F2513" s="19">
        <v>31.15</v>
      </c>
      <c r="G2513" s="19">
        <f t="shared" si="267"/>
        <v>13.23875</v>
      </c>
      <c r="H2513" s="1">
        <f t="shared" si="268"/>
        <v>31.15</v>
      </c>
      <c r="I2513" s="21">
        <v>5</v>
      </c>
    </row>
    <row r="2514" spans="1:9" ht="14" x14ac:dyDescent="0.15">
      <c r="A2514" s="14" t="s">
        <v>1772</v>
      </c>
      <c r="B2514" s="15">
        <v>1</v>
      </c>
      <c r="C2514" s="16" t="s">
        <v>4107</v>
      </c>
      <c r="D2514" s="17" t="str">
        <f t="shared" si="266"/>
        <v>1lb</v>
      </c>
      <c r="E2514" s="18" t="s">
        <v>5700</v>
      </c>
      <c r="F2514" s="19">
        <v>102.5</v>
      </c>
      <c r="G2514" s="19">
        <f t="shared" si="267"/>
        <v>43.5625</v>
      </c>
      <c r="H2514" s="1">
        <f t="shared" si="268"/>
        <v>102.5</v>
      </c>
      <c r="I2514" s="21">
        <v>18</v>
      </c>
    </row>
    <row r="2515" spans="1:9" ht="14" x14ac:dyDescent="0.15">
      <c r="A2515" s="14" t="s">
        <v>2943</v>
      </c>
      <c r="B2515" s="15">
        <v>1</v>
      </c>
      <c r="C2515" s="16" t="s">
        <v>5304</v>
      </c>
      <c r="D2515" s="17" t="str">
        <f t="shared" si="266"/>
        <v>5oz</v>
      </c>
      <c r="E2515" s="18" t="s">
        <v>5</v>
      </c>
      <c r="F2515" s="43">
        <v>10.35</v>
      </c>
      <c r="G2515" s="19">
        <f t="shared" si="267"/>
        <v>4.3987499999999997</v>
      </c>
      <c r="H2515" s="1">
        <f t="shared" si="268"/>
        <v>10.35</v>
      </c>
      <c r="I2515" s="21">
        <v>6</v>
      </c>
    </row>
    <row r="2516" spans="1:9" ht="14" x14ac:dyDescent="0.15">
      <c r="A2516" s="14" t="s">
        <v>2947</v>
      </c>
      <c r="B2516" s="15">
        <v>1</v>
      </c>
      <c r="C2516" s="16" t="s">
        <v>5308</v>
      </c>
      <c r="D2516" s="17" t="str">
        <f t="shared" si="266"/>
        <v>1lb</v>
      </c>
      <c r="E2516" s="18" t="s">
        <v>5</v>
      </c>
      <c r="F2516" s="19">
        <v>26.8</v>
      </c>
      <c r="G2516" s="19">
        <f t="shared" si="267"/>
        <v>11.39</v>
      </c>
      <c r="H2516" s="1">
        <f t="shared" si="268"/>
        <v>26.8</v>
      </c>
      <c r="I2516" s="21">
        <v>18</v>
      </c>
    </row>
    <row r="2517" spans="1:9" ht="14" x14ac:dyDescent="0.15">
      <c r="A2517" s="14" t="s">
        <v>2951</v>
      </c>
      <c r="B2517" s="15">
        <v>1</v>
      </c>
      <c r="C2517" s="16" t="s">
        <v>5312</v>
      </c>
      <c r="D2517" s="17" t="str">
        <f t="shared" si="266"/>
        <v>5lb</v>
      </c>
      <c r="E2517" s="18" t="s">
        <v>5</v>
      </c>
      <c r="F2517" s="19">
        <v>104.8</v>
      </c>
      <c r="G2517" s="19">
        <f t="shared" si="267"/>
        <v>44.54</v>
      </c>
      <c r="H2517" s="1">
        <f t="shared" si="268"/>
        <v>104.8</v>
      </c>
      <c r="I2517" s="21">
        <v>84</v>
      </c>
    </row>
    <row r="2518" spans="1:9" ht="14" x14ac:dyDescent="0.15">
      <c r="A2518" s="14" t="s">
        <v>900</v>
      </c>
      <c r="B2518" s="15">
        <v>1</v>
      </c>
      <c r="C2518" s="131" t="s">
        <v>7102</v>
      </c>
      <c r="D2518" s="17" t="str">
        <f t="shared" si="266"/>
        <v>10X10</v>
      </c>
      <c r="E2518" s="18" t="s">
        <v>5</v>
      </c>
      <c r="F2518" s="19">
        <v>17.05</v>
      </c>
      <c r="G2518" s="19">
        <f t="shared" si="267"/>
        <v>7.2462499999999999</v>
      </c>
      <c r="H2518" s="1">
        <f t="shared" si="268"/>
        <v>17.05</v>
      </c>
      <c r="I2518" s="21">
        <v>18</v>
      </c>
    </row>
    <row r="2519" spans="1:9" ht="14" x14ac:dyDescent="0.15">
      <c r="A2519" s="14" t="s">
        <v>901</v>
      </c>
      <c r="B2519" s="15">
        <v>1</v>
      </c>
      <c r="C2519" s="16" t="s">
        <v>3681</v>
      </c>
      <c r="D2519" s="17" t="str">
        <f t="shared" si="266"/>
        <v>FULL</v>
      </c>
      <c r="E2519" s="18" t="s">
        <v>5</v>
      </c>
      <c r="F2519" s="19">
        <v>98.5</v>
      </c>
      <c r="G2519" s="19">
        <f t="shared" si="267"/>
        <v>41.862499999999997</v>
      </c>
      <c r="H2519" s="1">
        <f t="shared" si="268"/>
        <v>98.5</v>
      </c>
      <c r="I2519" s="26">
        <v>128</v>
      </c>
    </row>
    <row r="2520" spans="1:9" ht="14" x14ac:dyDescent="0.15">
      <c r="A2520" s="14" t="s">
        <v>902</v>
      </c>
      <c r="B2520" s="15">
        <v>1</v>
      </c>
      <c r="C2520" s="16" t="s">
        <v>3681</v>
      </c>
      <c r="D2520" s="17" t="str">
        <f t="shared" si="266"/>
        <v>17x20</v>
      </c>
      <c r="E2520" s="18" t="s">
        <v>5</v>
      </c>
      <c r="F2520" s="19">
        <v>50.65</v>
      </c>
      <c r="G2520" s="19">
        <f t="shared" si="267"/>
        <v>21.526249999999997</v>
      </c>
      <c r="H2520" s="1">
        <f t="shared" si="268"/>
        <v>50.65</v>
      </c>
      <c r="I2520" s="21">
        <v>64</v>
      </c>
    </row>
    <row r="2521" spans="1:9" ht="14" x14ac:dyDescent="0.15">
      <c r="A2521" s="14" t="s">
        <v>903</v>
      </c>
      <c r="B2521" s="15">
        <v>1</v>
      </c>
      <c r="C2521" s="131" t="s">
        <v>7103</v>
      </c>
      <c r="D2521" s="17" t="str">
        <f t="shared" si="266"/>
        <v>10X10</v>
      </c>
      <c r="E2521" s="18" t="s">
        <v>5</v>
      </c>
      <c r="F2521" s="19">
        <v>21.55</v>
      </c>
      <c r="G2521" s="19">
        <f t="shared" si="267"/>
        <v>9.1587499999999995</v>
      </c>
      <c r="H2521" s="1">
        <f t="shared" si="268"/>
        <v>21.55</v>
      </c>
      <c r="I2521" s="21">
        <v>18</v>
      </c>
    </row>
    <row r="2522" spans="1:9" ht="14" x14ac:dyDescent="0.15">
      <c r="A2522" s="14" t="s">
        <v>904</v>
      </c>
      <c r="B2522" s="15">
        <v>1</v>
      </c>
      <c r="C2522" s="16" t="s">
        <v>3682</v>
      </c>
      <c r="D2522" s="17" t="str">
        <f t="shared" si="266"/>
        <v>FULL</v>
      </c>
      <c r="E2522" s="18" t="s">
        <v>5</v>
      </c>
      <c r="F2522" s="19">
        <v>124.45</v>
      </c>
      <c r="G2522" s="19">
        <f t="shared" si="267"/>
        <v>52.891249999999999</v>
      </c>
      <c r="H2522" s="1">
        <f t="shared" si="268"/>
        <v>124.45</v>
      </c>
      <c r="I2522" s="26">
        <v>128</v>
      </c>
    </row>
    <row r="2523" spans="1:9" ht="14" x14ac:dyDescent="0.15">
      <c r="A2523" s="14" t="s">
        <v>905</v>
      </c>
      <c r="B2523" s="15">
        <v>1</v>
      </c>
      <c r="C2523" s="16" t="s">
        <v>3682</v>
      </c>
      <c r="D2523" s="17" t="str">
        <f t="shared" si="266"/>
        <v>17x20</v>
      </c>
      <c r="E2523" s="18" t="s">
        <v>5</v>
      </c>
      <c r="F2523" s="19">
        <v>64</v>
      </c>
      <c r="G2523" s="19">
        <f t="shared" si="267"/>
        <v>27.2</v>
      </c>
      <c r="H2523" s="1">
        <f t="shared" si="268"/>
        <v>64</v>
      </c>
      <c r="I2523" s="21">
        <v>64</v>
      </c>
    </row>
    <row r="2524" spans="1:9" ht="14" x14ac:dyDescent="0.15">
      <c r="A2524" s="14" t="s">
        <v>906</v>
      </c>
      <c r="B2524" s="15">
        <v>1</v>
      </c>
      <c r="C2524" s="131" t="s">
        <v>7104</v>
      </c>
      <c r="D2524" s="17" t="str">
        <f t="shared" si="266"/>
        <v>10X10</v>
      </c>
      <c r="E2524" s="18" t="s">
        <v>5</v>
      </c>
      <c r="F2524" s="19">
        <v>20.399999999999999</v>
      </c>
      <c r="G2524" s="19">
        <f t="shared" si="267"/>
        <v>8.67</v>
      </c>
      <c r="H2524" s="1">
        <f t="shared" si="268"/>
        <v>20.399999999999999</v>
      </c>
      <c r="I2524" s="21">
        <v>12</v>
      </c>
    </row>
    <row r="2525" spans="1:9" ht="14" x14ac:dyDescent="0.15">
      <c r="A2525" s="14" t="s">
        <v>907</v>
      </c>
      <c r="B2525" s="15">
        <v>1</v>
      </c>
      <c r="C2525" s="16" t="s">
        <v>3683</v>
      </c>
      <c r="D2525" s="17" t="str">
        <f t="shared" si="266"/>
        <v>17x20</v>
      </c>
      <c r="E2525" s="18" t="s">
        <v>5</v>
      </c>
      <c r="F2525" s="19">
        <v>58.85</v>
      </c>
      <c r="G2525" s="19">
        <f t="shared" si="267"/>
        <v>25.01125</v>
      </c>
      <c r="H2525" s="1">
        <f t="shared" si="268"/>
        <v>58.85</v>
      </c>
      <c r="I2525" s="21">
        <v>44</v>
      </c>
    </row>
    <row r="2526" spans="1:9" ht="14" x14ac:dyDescent="0.15">
      <c r="A2526" s="14" t="s">
        <v>908</v>
      </c>
      <c r="B2526" s="15">
        <v>1</v>
      </c>
      <c r="C2526" s="131" t="s">
        <v>7105</v>
      </c>
      <c r="D2526" s="17" t="str">
        <f t="shared" si="266"/>
        <v>10X10</v>
      </c>
      <c r="E2526" s="18" t="s">
        <v>5</v>
      </c>
      <c r="F2526" s="19">
        <v>23.2</v>
      </c>
      <c r="G2526" s="19">
        <f t="shared" si="267"/>
        <v>9.86</v>
      </c>
      <c r="H2526" s="1">
        <f t="shared" si="268"/>
        <v>23.2</v>
      </c>
      <c r="I2526" s="21">
        <v>12</v>
      </c>
    </row>
    <row r="2527" spans="1:9" ht="14" x14ac:dyDescent="0.15">
      <c r="A2527" s="14" t="s">
        <v>909</v>
      </c>
      <c r="B2527" s="15">
        <v>1</v>
      </c>
      <c r="C2527" s="16" t="s">
        <v>3684</v>
      </c>
      <c r="D2527" s="17" t="str">
        <f t="shared" si="266"/>
        <v>17x20</v>
      </c>
      <c r="E2527" s="18" t="s">
        <v>5</v>
      </c>
      <c r="F2527" s="19">
        <v>67.150000000000006</v>
      </c>
      <c r="G2527" s="19">
        <f t="shared" si="267"/>
        <v>28.53875</v>
      </c>
      <c r="H2527" s="1">
        <f t="shared" si="268"/>
        <v>67.150000000000006</v>
      </c>
      <c r="I2527" s="21">
        <v>44</v>
      </c>
    </row>
    <row r="2528" spans="1:9" ht="14" x14ac:dyDescent="0.15">
      <c r="A2528" s="14" t="s">
        <v>1604</v>
      </c>
      <c r="B2528" s="15">
        <v>1</v>
      </c>
      <c r="C2528" s="16" t="s">
        <v>4020</v>
      </c>
      <c r="D2528" s="17" t="str">
        <f t="shared" si="266"/>
        <v>Tube</v>
      </c>
      <c r="E2528" s="18" t="s">
        <v>5700</v>
      </c>
      <c r="F2528" s="19">
        <v>31.05</v>
      </c>
      <c r="G2528" s="19">
        <f t="shared" si="267"/>
        <v>13.196249999999999</v>
      </c>
      <c r="H2528" s="1">
        <f t="shared" si="268"/>
        <v>31.05</v>
      </c>
      <c r="I2528" s="21">
        <v>4</v>
      </c>
    </row>
    <row r="2529" spans="1:9" ht="14" x14ac:dyDescent="0.15">
      <c r="A2529" s="14" t="s">
        <v>1605</v>
      </c>
      <c r="B2529" s="15">
        <v>1</v>
      </c>
      <c r="C2529" s="16" t="s">
        <v>4021</v>
      </c>
      <c r="D2529" s="17" t="str">
        <f t="shared" si="266"/>
        <v>Tube</v>
      </c>
      <c r="E2529" s="18" t="s">
        <v>5700</v>
      </c>
      <c r="F2529" s="19">
        <v>31.05</v>
      </c>
      <c r="G2529" s="19">
        <f t="shared" si="267"/>
        <v>13.196249999999999</v>
      </c>
      <c r="H2529" s="1">
        <f t="shared" si="268"/>
        <v>31.05</v>
      </c>
      <c r="I2529" s="21">
        <v>4</v>
      </c>
    </row>
    <row r="2530" spans="1:9" x14ac:dyDescent="0.15">
      <c r="A2530" s="51" t="s">
        <v>6528</v>
      </c>
      <c r="B2530" s="33">
        <v>1</v>
      </c>
      <c r="C2530" s="20" t="s">
        <v>6527</v>
      </c>
      <c r="D2530" s="116" t="s">
        <v>6196</v>
      </c>
      <c r="F2530" s="60">
        <v>31.05</v>
      </c>
      <c r="G2530" s="19">
        <f t="shared" si="267"/>
        <v>13.196249999999999</v>
      </c>
      <c r="H2530" s="60">
        <f>F2530</f>
        <v>31.05</v>
      </c>
      <c r="I2530" s="57">
        <v>4</v>
      </c>
    </row>
    <row r="2531" spans="1:9" ht="14" x14ac:dyDescent="0.15">
      <c r="A2531" s="14" t="s">
        <v>1718</v>
      </c>
      <c r="B2531" s="15">
        <v>1</v>
      </c>
      <c r="C2531" s="16" t="s">
        <v>6867</v>
      </c>
      <c r="D2531" s="17" t="str">
        <f t="shared" ref="D2531:D2576" si="269">VLOOKUP(RIGHT(A2531,4),N:O,2,0)</f>
        <v>1lb</v>
      </c>
      <c r="E2531" s="18" t="s">
        <v>5703</v>
      </c>
      <c r="F2531" s="19">
        <v>43.35</v>
      </c>
      <c r="G2531" s="19">
        <f t="shared" si="267"/>
        <v>18.423750000000002</v>
      </c>
      <c r="H2531" s="1">
        <f t="shared" ref="H2531:H2576" si="270">B2531*F2531</f>
        <v>43.35</v>
      </c>
      <c r="I2531" s="21">
        <v>18</v>
      </c>
    </row>
    <row r="2532" spans="1:9" ht="14" x14ac:dyDescent="0.15">
      <c r="A2532" s="14" t="s">
        <v>2952</v>
      </c>
      <c r="B2532" s="15">
        <v>1</v>
      </c>
      <c r="C2532" s="16" t="s">
        <v>5313</v>
      </c>
      <c r="D2532" s="17" t="str">
        <f t="shared" si="269"/>
        <v>5oz</v>
      </c>
      <c r="E2532" s="18" t="s">
        <v>5</v>
      </c>
      <c r="F2532" s="43">
        <v>8.6999999999999993</v>
      </c>
      <c r="G2532" s="19">
        <f t="shared" si="267"/>
        <v>3.6974999999999998</v>
      </c>
      <c r="H2532" s="1">
        <f t="shared" si="270"/>
        <v>8.6999999999999993</v>
      </c>
      <c r="I2532" s="21">
        <v>6</v>
      </c>
    </row>
    <row r="2533" spans="1:9" ht="14" x14ac:dyDescent="0.15">
      <c r="A2533" s="14" t="s">
        <v>2956</v>
      </c>
      <c r="B2533" s="15">
        <v>1</v>
      </c>
      <c r="C2533" s="16" t="s">
        <v>5317</v>
      </c>
      <c r="D2533" s="17" t="str">
        <f t="shared" si="269"/>
        <v>1lb</v>
      </c>
      <c r="E2533" s="18" t="s">
        <v>5</v>
      </c>
      <c r="F2533" s="19">
        <v>21.5</v>
      </c>
      <c r="G2533" s="19">
        <f t="shared" ref="G2533:G2564" si="271">F2533*0.425</f>
        <v>9.1374999999999993</v>
      </c>
      <c r="H2533" s="1">
        <f t="shared" si="270"/>
        <v>21.5</v>
      </c>
      <c r="I2533" s="21">
        <v>18</v>
      </c>
    </row>
    <row r="2534" spans="1:9" ht="14" x14ac:dyDescent="0.15">
      <c r="A2534" s="14" t="s">
        <v>2960</v>
      </c>
      <c r="B2534" s="15">
        <v>1</v>
      </c>
      <c r="C2534" s="16" t="s">
        <v>5321</v>
      </c>
      <c r="D2534" s="17" t="str">
        <f t="shared" si="269"/>
        <v>5lb</v>
      </c>
      <c r="E2534" s="18" t="s">
        <v>5</v>
      </c>
      <c r="F2534" s="19">
        <v>78.5</v>
      </c>
      <c r="G2534" s="19">
        <f t="shared" si="271"/>
        <v>33.362499999999997</v>
      </c>
      <c r="H2534" s="1">
        <f t="shared" si="270"/>
        <v>78.5</v>
      </c>
      <c r="I2534" s="21">
        <v>84</v>
      </c>
    </row>
    <row r="2535" spans="1:9" ht="14" x14ac:dyDescent="0.15">
      <c r="A2535" s="14" t="s">
        <v>2953</v>
      </c>
      <c r="B2535" s="15">
        <v>1</v>
      </c>
      <c r="C2535" s="16" t="s">
        <v>5314</v>
      </c>
      <c r="D2535" s="17" t="str">
        <f t="shared" si="269"/>
        <v>5oz</v>
      </c>
      <c r="E2535" s="18" t="s">
        <v>5</v>
      </c>
      <c r="F2535" s="43">
        <v>8.6999999999999993</v>
      </c>
      <c r="G2535" s="19">
        <f t="shared" si="271"/>
        <v>3.6974999999999998</v>
      </c>
      <c r="H2535" s="1">
        <f t="shared" si="270"/>
        <v>8.6999999999999993</v>
      </c>
      <c r="I2535" s="21">
        <v>6</v>
      </c>
    </row>
    <row r="2536" spans="1:9" ht="14" x14ac:dyDescent="0.15">
      <c r="A2536" s="14" t="s">
        <v>2957</v>
      </c>
      <c r="B2536" s="15">
        <v>1</v>
      </c>
      <c r="C2536" s="16" t="s">
        <v>5318</v>
      </c>
      <c r="D2536" s="17" t="str">
        <f t="shared" si="269"/>
        <v>1lb</v>
      </c>
      <c r="E2536" s="18" t="s">
        <v>5</v>
      </c>
      <c r="F2536" s="19">
        <v>21.5</v>
      </c>
      <c r="G2536" s="19">
        <f t="shared" si="271"/>
        <v>9.1374999999999993</v>
      </c>
      <c r="H2536" s="1">
        <f t="shared" si="270"/>
        <v>21.5</v>
      </c>
      <c r="I2536" s="21">
        <v>18</v>
      </c>
    </row>
    <row r="2537" spans="1:9" ht="14" x14ac:dyDescent="0.15">
      <c r="A2537" s="14" t="s">
        <v>2961</v>
      </c>
      <c r="B2537" s="15">
        <v>1</v>
      </c>
      <c r="C2537" s="16" t="s">
        <v>5322</v>
      </c>
      <c r="D2537" s="17" t="str">
        <f t="shared" si="269"/>
        <v>5lb</v>
      </c>
      <c r="E2537" s="18" t="s">
        <v>5</v>
      </c>
      <c r="F2537" s="19">
        <v>78.5</v>
      </c>
      <c r="G2537" s="19">
        <f t="shared" si="271"/>
        <v>33.362499999999997</v>
      </c>
      <c r="H2537" s="1">
        <f t="shared" si="270"/>
        <v>78.5</v>
      </c>
      <c r="I2537" s="21">
        <v>84</v>
      </c>
    </row>
    <row r="2538" spans="1:9" ht="14" x14ac:dyDescent="0.15">
      <c r="A2538" s="14" t="s">
        <v>2954</v>
      </c>
      <c r="B2538" s="15">
        <v>1</v>
      </c>
      <c r="C2538" s="16" t="s">
        <v>5315</v>
      </c>
      <c r="D2538" s="17" t="str">
        <f t="shared" si="269"/>
        <v>5oz</v>
      </c>
      <c r="E2538" s="18" t="s">
        <v>5</v>
      </c>
      <c r="F2538" s="43">
        <v>8.6999999999999993</v>
      </c>
      <c r="G2538" s="19">
        <f t="shared" si="271"/>
        <v>3.6974999999999998</v>
      </c>
      <c r="H2538" s="1">
        <f t="shared" si="270"/>
        <v>8.6999999999999993</v>
      </c>
      <c r="I2538" s="21">
        <v>6</v>
      </c>
    </row>
    <row r="2539" spans="1:9" ht="14" x14ac:dyDescent="0.15">
      <c r="A2539" s="14" t="s">
        <v>2958</v>
      </c>
      <c r="B2539" s="15">
        <v>1</v>
      </c>
      <c r="C2539" s="16" t="s">
        <v>5319</v>
      </c>
      <c r="D2539" s="17" t="str">
        <f t="shared" si="269"/>
        <v>1lb</v>
      </c>
      <c r="E2539" s="18" t="s">
        <v>5</v>
      </c>
      <c r="F2539" s="19">
        <v>21.5</v>
      </c>
      <c r="G2539" s="19">
        <f t="shared" si="271"/>
        <v>9.1374999999999993</v>
      </c>
      <c r="H2539" s="1">
        <f t="shared" si="270"/>
        <v>21.5</v>
      </c>
      <c r="I2539" s="21">
        <v>18</v>
      </c>
    </row>
    <row r="2540" spans="1:9" ht="14" x14ac:dyDescent="0.15">
      <c r="A2540" s="14" t="s">
        <v>2962</v>
      </c>
      <c r="B2540" s="15">
        <v>1</v>
      </c>
      <c r="C2540" s="16" t="s">
        <v>5323</v>
      </c>
      <c r="D2540" s="17" t="str">
        <f t="shared" si="269"/>
        <v>5lb</v>
      </c>
      <c r="E2540" s="18" t="s">
        <v>5</v>
      </c>
      <c r="F2540" s="19">
        <v>78.5</v>
      </c>
      <c r="G2540" s="19">
        <f t="shared" si="271"/>
        <v>33.362499999999997</v>
      </c>
      <c r="H2540" s="1">
        <f t="shared" si="270"/>
        <v>78.5</v>
      </c>
      <c r="I2540" s="21">
        <v>84</v>
      </c>
    </row>
    <row r="2541" spans="1:9" ht="14" x14ac:dyDescent="0.15">
      <c r="A2541" s="14" t="s">
        <v>2955</v>
      </c>
      <c r="B2541" s="15">
        <v>1</v>
      </c>
      <c r="C2541" s="16" t="s">
        <v>5316</v>
      </c>
      <c r="D2541" s="17" t="str">
        <f t="shared" si="269"/>
        <v>5oz</v>
      </c>
      <c r="E2541" s="18" t="s">
        <v>5</v>
      </c>
      <c r="F2541" s="43">
        <v>10.35</v>
      </c>
      <c r="G2541" s="19">
        <f t="shared" si="271"/>
        <v>4.3987499999999997</v>
      </c>
      <c r="H2541" s="1">
        <f t="shared" si="270"/>
        <v>10.35</v>
      </c>
      <c r="I2541" s="21">
        <v>6</v>
      </c>
    </row>
    <row r="2542" spans="1:9" ht="14" x14ac:dyDescent="0.15">
      <c r="A2542" s="14" t="s">
        <v>2959</v>
      </c>
      <c r="B2542" s="15">
        <v>1</v>
      </c>
      <c r="C2542" s="16" t="s">
        <v>5320</v>
      </c>
      <c r="D2542" s="17" t="str">
        <f t="shared" si="269"/>
        <v>1lb</v>
      </c>
      <c r="E2542" s="18" t="s">
        <v>5</v>
      </c>
      <c r="F2542" s="19">
        <v>26.8</v>
      </c>
      <c r="G2542" s="19">
        <f t="shared" si="271"/>
        <v>11.39</v>
      </c>
      <c r="H2542" s="1">
        <f t="shared" si="270"/>
        <v>26.8</v>
      </c>
      <c r="I2542" s="21">
        <v>18</v>
      </c>
    </row>
    <row r="2543" spans="1:9" ht="14" x14ac:dyDescent="0.15">
      <c r="A2543" s="14" t="s">
        <v>2963</v>
      </c>
      <c r="B2543" s="15">
        <v>1</v>
      </c>
      <c r="C2543" s="16" t="s">
        <v>5324</v>
      </c>
      <c r="D2543" s="17" t="str">
        <f t="shared" si="269"/>
        <v>5lb</v>
      </c>
      <c r="E2543" s="18" t="s">
        <v>5</v>
      </c>
      <c r="F2543" s="19">
        <v>104.8</v>
      </c>
      <c r="G2543" s="19">
        <f t="shared" si="271"/>
        <v>44.54</v>
      </c>
      <c r="H2543" s="1">
        <f t="shared" si="270"/>
        <v>104.8</v>
      </c>
      <c r="I2543" s="21">
        <v>84</v>
      </c>
    </row>
    <row r="2544" spans="1:9" ht="14" x14ac:dyDescent="0.15">
      <c r="A2544" s="14" t="s">
        <v>910</v>
      </c>
      <c r="B2544" s="15">
        <v>1</v>
      </c>
      <c r="C2544" s="131" t="s">
        <v>7106</v>
      </c>
      <c r="D2544" s="17" t="str">
        <f t="shared" si="269"/>
        <v>10X10</v>
      </c>
      <c r="E2544" s="18" t="s">
        <v>5</v>
      </c>
      <c r="F2544" s="19">
        <v>17.05</v>
      </c>
      <c r="G2544" s="19">
        <f t="shared" si="271"/>
        <v>7.2462499999999999</v>
      </c>
      <c r="H2544" s="1">
        <f t="shared" si="270"/>
        <v>17.05</v>
      </c>
      <c r="I2544" s="21">
        <v>18</v>
      </c>
    </row>
    <row r="2545" spans="1:9" ht="14" x14ac:dyDescent="0.15">
      <c r="A2545" s="14" t="s">
        <v>911</v>
      </c>
      <c r="B2545" s="15">
        <v>1</v>
      </c>
      <c r="C2545" s="16" t="s">
        <v>3685</v>
      </c>
      <c r="D2545" s="17" t="str">
        <f t="shared" si="269"/>
        <v>FULL</v>
      </c>
      <c r="E2545" s="18" t="s">
        <v>5</v>
      </c>
      <c r="F2545" s="19">
        <v>98.5</v>
      </c>
      <c r="G2545" s="19">
        <f t="shared" si="271"/>
        <v>41.862499999999997</v>
      </c>
      <c r="H2545" s="1">
        <f t="shared" si="270"/>
        <v>98.5</v>
      </c>
      <c r="I2545" s="26">
        <v>128</v>
      </c>
    </row>
    <row r="2546" spans="1:9" ht="14" x14ac:dyDescent="0.15">
      <c r="A2546" s="14" t="s">
        <v>912</v>
      </c>
      <c r="B2546" s="15">
        <v>1</v>
      </c>
      <c r="C2546" s="16" t="s">
        <v>3685</v>
      </c>
      <c r="D2546" s="17" t="str">
        <f t="shared" si="269"/>
        <v>17x20</v>
      </c>
      <c r="E2546" s="18" t="s">
        <v>5</v>
      </c>
      <c r="F2546" s="19">
        <v>50.65</v>
      </c>
      <c r="G2546" s="19">
        <f t="shared" si="271"/>
        <v>21.526249999999997</v>
      </c>
      <c r="H2546" s="1">
        <f t="shared" si="270"/>
        <v>50.65</v>
      </c>
      <c r="I2546" s="21">
        <v>64</v>
      </c>
    </row>
    <row r="2547" spans="1:9" ht="14" x14ac:dyDescent="0.15">
      <c r="A2547" s="14" t="s">
        <v>913</v>
      </c>
      <c r="B2547" s="15">
        <v>1</v>
      </c>
      <c r="C2547" s="16" t="s">
        <v>3686</v>
      </c>
      <c r="D2547" s="17" t="str">
        <f t="shared" si="269"/>
        <v>10X10</v>
      </c>
      <c r="E2547" s="18" t="s">
        <v>5</v>
      </c>
      <c r="F2547" s="19">
        <v>21.55</v>
      </c>
      <c r="G2547" s="19">
        <f t="shared" si="271"/>
        <v>9.1587499999999995</v>
      </c>
      <c r="H2547" s="1">
        <f t="shared" si="270"/>
        <v>21.55</v>
      </c>
      <c r="I2547" s="21">
        <v>18</v>
      </c>
    </row>
    <row r="2548" spans="1:9" ht="14" x14ac:dyDescent="0.15">
      <c r="A2548" s="14" t="s">
        <v>914</v>
      </c>
      <c r="B2548" s="15">
        <v>1</v>
      </c>
      <c r="C2548" s="16" t="s">
        <v>3686</v>
      </c>
      <c r="D2548" s="17" t="str">
        <f t="shared" si="269"/>
        <v>FULL</v>
      </c>
      <c r="E2548" s="18" t="s">
        <v>5</v>
      </c>
      <c r="F2548" s="19">
        <v>124.45</v>
      </c>
      <c r="G2548" s="19">
        <f t="shared" si="271"/>
        <v>52.891249999999999</v>
      </c>
      <c r="H2548" s="1">
        <f t="shared" si="270"/>
        <v>124.45</v>
      </c>
      <c r="I2548" s="26">
        <v>128</v>
      </c>
    </row>
    <row r="2549" spans="1:9" ht="14" x14ac:dyDescent="0.15">
      <c r="A2549" s="14" t="s">
        <v>915</v>
      </c>
      <c r="B2549" s="15">
        <v>1</v>
      </c>
      <c r="C2549" s="16" t="s">
        <v>3686</v>
      </c>
      <c r="D2549" s="17" t="str">
        <f t="shared" si="269"/>
        <v>17x20</v>
      </c>
      <c r="E2549" s="18" t="s">
        <v>5</v>
      </c>
      <c r="F2549" s="19">
        <v>64</v>
      </c>
      <c r="G2549" s="19">
        <f t="shared" si="271"/>
        <v>27.2</v>
      </c>
      <c r="H2549" s="1">
        <f t="shared" si="270"/>
        <v>64</v>
      </c>
      <c r="I2549" s="21">
        <v>64</v>
      </c>
    </row>
    <row r="2550" spans="1:9" ht="14" x14ac:dyDescent="0.15">
      <c r="A2550" s="14" t="s">
        <v>916</v>
      </c>
      <c r="B2550" s="15">
        <v>1</v>
      </c>
      <c r="C2550" s="131" t="s">
        <v>7107</v>
      </c>
      <c r="D2550" s="17" t="str">
        <f t="shared" si="269"/>
        <v>10X10</v>
      </c>
      <c r="E2550" s="18" t="s">
        <v>5</v>
      </c>
      <c r="F2550" s="19">
        <v>20.399999999999999</v>
      </c>
      <c r="G2550" s="19">
        <f t="shared" si="271"/>
        <v>8.67</v>
      </c>
      <c r="H2550" s="1">
        <f t="shared" si="270"/>
        <v>20.399999999999999</v>
      </c>
      <c r="I2550" s="21">
        <v>12</v>
      </c>
    </row>
    <row r="2551" spans="1:9" ht="14" x14ac:dyDescent="0.15">
      <c r="A2551" s="14" t="s">
        <v>917</v>
      </c>
      <c r="B2551" s="15">
        <v>1</v>
      </c>
      <c r="C2551" s="16" t="s">
        <v>3687</v>
      </c>
      <c r="D2551" s="17" t="str">
        <f t="shared" si="269"/>
        <v>17x20</v>
      </c>
      <c r="E2551" s="18" t="s">
        <v>5</v>
      </c>
      <c r="F2551" s="19">
        <v>58.85</v>
      </c>
      <c r="G2551" s="19">
        <f t="shared" si="271"/>
        <v>25.01125</v>
      </c>
      <c r="H2551" s="1">
        <f t="shared" si="270"/>
        <v>58.85</v>
      </c>
      <c r="I2551" s="21">
        <v>44</v>
      </c>
    </row>
    <row r="2552" spans="1:9" ht="14" x14ac:dyDescent="0.15">
      <c r="A2552" s="14" t="s">
        <v>918</v>
      </c>
      <c r="B2552" s="15">
        <v>1</v>
      </c>
      <c r="C2552" s="131" t="s">
        <v>7108</v>
      </c>
      <c r="D2552" s="17" t="str">
        <f t="shared" si="269"/>
        <v>10X10</v>
      </c>
      <c r="E2552" s="18" t="s">
        <v>5</v>
      </c>
      <c r="F2552" s="19">
        <v>23.2</v>
      </c>
      <c r="G2552" s="19">
        <f t="shared" si="271"/>
        <v>9.86</v>
      </c>
      <c r="H2552" s="1">
        <f t="shared" si="270"/>
        <v>23.2</v>
      </c>
      <c r="I2552" s="21">
        <v>12</v>
      </c>
    </row>
    <row r="2553" spans="1:9" ht="14" x14ac:dyDescent="0.15">
      <c r="A2553" s="14" t="s">
        <v>919</v>
      </c>
      <c r="B2553" s="15">
        <v>1</v>
      </c>
      <c r="C2553" s="16" t="s">
        <v>3688</v>
      </c>
      <c r="D2553" s="17" t="str">
        <f t="shared" si="269"/>
        <v>17x20</v>
      </c>
      <c r="E2553" s="18" t="s">
        <v>5</v>
      </c>
      <c r="F2553" s="19">
        <v>67.150000000000006</v>
      </c>
      <c r="G2553" s="19">
        <f t="shared" si="271"/>
        <v>28.53875</v>
      </c>
      <c r="H2553" s="1">
        <f t="shared" si="270"/>
        <v>67.150000000000006</v>
      </c>
      <c r="I2553" s="21">
        <v>44</v>
      </c>
    </row>
    <row r="2554" spans="1:9" ht="14" x14ac:dyDescent="0.15">
      <c r="A2554" s="14" t="s">
        <v>1606</v>
      </c>
      <c r="B2554" s="15">
        <v>1</v>
      </c>
      <c r="C2554" s="16" t="s">
        <v>4022</v>
      </c>
      <c r="D2554" s="17" t="str">
        <f t="shared" si="269"/>
        <v>Tube</v>
      </c>
      <c r="E2554" s="18" t="s">
        <v>5700</v>
      </c>
      <c r="F2554" s="19">
        <v>31.05</v>
      </c>
      <c r="G2554" s="19">
        <f t="shared" si="271"/>
        <v>13.196249999999999</v>
      </c>
      <c r="H2554" s="1">
        <f t="shared" si="270"/>
        <v>31.05</v>
      </c>
      <c r="I2554" s="21">
        <v>4</v>
      </c>
    </row>
    <row r="2555" spans="1:9" ht="14" x14ac:dyDescent="0.15">
      <c r="A2555" s="14" t="s">
        <v>1607</v>
      </c>
      <c r="B2555" s="15">
        <v>1</v>
      </c>
      <c r="C2555" s="16" t="s">
        <v>4023</v>
      </c>
      <c r="D2555" s="17" t="str">
        <f t="shared" si="269"/>
        <v>Tube</v>
      </c>
      <c r="E2555" s="18" t="s">
        <v>5700</v>
      </c>
      <c r="F2555" s="19">
        <v>31.05</v>
      </c>
      <c r="G2555" s="19">
        <f t="shared" si="271"/>
        <v>13.196249999999999</v>
      </c>
      <c r="H2555" s="1">
        <f t="shared" si="270"/>
        <v>31.05</v>
      </c>
      <c r="I2555" s="21">
        <v>4</v>
      </c>
    </row>
    <row r="2556" spans="1:9" ht="14" x14ac:dyDescent="0.15">
      <c r="A2556" s="14" t="s">
        <v>1719</v>
      </c>
      <c r="B2556" s="15">
        <v>1</v>
      </c>
      <c r="C2556" s="16" t="s">
        <v>6868</v>
      </c>
      <c r="D2556" s="17" t="str">
        <f t="shared" si="269"/>
        <v>1lb</v>
      </c>
      <c r="E2556" s="18" t="s">
        <v>5705</v>
      </c>
      <c r="F2556" s="19">
        <v>32.950000000000003</v>
      </c>
      <c r="G2556" s="19">
        <f t="shared" si="271"/>
        <v>14.00375</v>
      </c>
      <c r="H2556" s="1">
        <f t="shared" si="270"/>
        <v>32.950000000000003</v>
      </c>
      <c r="I2556" s="21">
        <v>18</v>
      </c>
    </row>
    <row r="2557" spans="1:9" ht="14" x14ac:dyDescent="0.15">
      <c r="A2557" s="14" t="s">
        <v>2964</v>
      </c>
      <c r="B2557" s="15">
        <v>1</v>
      </c>
      <c r="C2557" s="16" t="s">
        <v>5325</v>
      </c>
      <c r="D2557" s="17" t="str">
        <f t="shared" si="269"/>
        <v>5oz</v>
      </c>
      <c r="E2557" s="18" t="s">
        <v>5</v>
      </c>
      <c r="F2557" s="43">
        <v>8.6999999999999993</v>
      </c>
      <c r="G2557" s="19">
        <f t="shared" si="271"/>
        <v>3.6974999999999998</v>
      </c>
      <c r="H2557" s="1">
        <f t="shared" si="270"/>
        <v>8.6999999999999993</v>
      </c>
      <c r="I2557" s="21">
        <v>6</v>
      </c>
    </row>
    <row r="2558" spans="1:9" ht="14" x14ac:dyDescent="0.15">
      <c r="A2558" s="14" t="s">
        <v>2968</v>
      </c>
      <c r="B2558" s="15">
        <v>1</v>
      </c>
      <c r="C2558" s="16" t="s">
        <v>5329</v>
      </c>
      <c r="D2558" s="17" t="str">
        <f t="shared" si="269"/>
        <v>1lb</v>
      </c>
      <c r="E2558" s="18" t="s">
        <v>5</v>
      </c>
      <c r="F2558" s="19">
        <v>21.5</v>
      </c>
      <c r="G2558" s="19">
        <f t="shared" si="271"/>
        <v>9.1374999999999993</v>
      </c>
      <c r="H2558" s="1">
        <f t="shared" si="270"/>
        <v>21.5</v>
      </c>
      <c r="I2558" s="21">
        <v>18</v>
      </c>
    </row>
    <row r="2559" spans="1:9" ht="14" x14ac:dyDescent="0.15">
      <c r="A2559" s="14" t="s">
        <v>2972</v>
      </c>
      <c r="B2559" s="15">
        <v>1</v>
      </c>
      <c r="C2559" s="16" t="s">
        <v>5333</v>
      </c>
      <c r="D2559" s="17" t="str">
        <f t="shared" si="269"/>
        <v>5lb</v>
      </c>
      <c r="E2559" s="18" t="s">
        <v>5</v>
      </c>
      <c r="F2559" s="19">
        <v>78.5</v>
      </c>
      <c r="G2559" s="19">
        <f t="shared" si="271"/>
        <v>33.362499999999997</v>
      </c>
      <c r="H2559" s="1">
        <f t="shared" si="270"/>
        <v>78.5</v>
      </c>
      <c r="I2559" s="21">
        <v>84</v>
      </c>
    </row>
    <row r="2560" spans="1:9" ht="14" x14ac:dyDescent="0.15">
      <c r="A2560" s="14" t="s">
        <v>2965</v>
      </c>
      <c r="B2560" s="15">
        <v>1</v>
      </c>
      <c r="C2560" s="16" t="s">
        <v>5326</v>
      </c>
      <c r="D2560" s="17" t="str">
        <f t="shared" si="269"/>
        <v>5oz</v>
      </c>
      <c r="E2560" s="18" t="s">
        <v>5</v>
      </c>
      <c r="F2560" s="43">
        <v>8.6999999999999993</v>
      </c>
      <c r="G2560" s="19">
        <f t="shared" si="271"/>
        <v>3.6974999999999998</v>
      </c>
      <c r="H2560" s="1">
        <f t="shared" si="270"/>
        <v>8.6999999999999993</v>
      </c>
      <c r="I2560" s="21">
        <v>6</v>
      </c>
    </row>
    <row r="2561" spans="1:9" ht="14" x14ac:dyDescent="0.15">
      <c r="A2561" s="14" t="s">
        <v>2969</v>
      </c>
      <c r="B2561" s="15">
        <v>1</v>
      </c>
      <c r="C2561" s="16" t="s">
        <v>5330</v>
      </c>
      <c r="D2561" s="17" t="str">
        <f t="shared" si="269"/>
        <v>1lb</v>
      </c>
      <c r="E2561" s="18" t="s">
        <v>5</v>
      </c>
      <c r="F2561" s="19">
        <v>21.5</v>
      </c>
      <c r="G2561" s="19">
        <f t="shared" si="271"/>
        <v>9.1374999999999993</v>
      </c>
      <c r="H2561" s="1">
        <f t="shared" si="270"/>
        <v>21.5</v>
      </c>
      <c r="I2561" s="21">
        <v>18</v>
      </c>
    </row>
    <row r="2562" spans="1:9" ht="14" x14ac:dyDescent="0.15">
      <c r="A2562" s="14" t="s">
        <v>2973</v>
      </c>
      <c r="B2562" s="15">
        <v>1</v>
      </c>
      <c r="C2562" s="16" t="s">
        <v>5334</v>
      </c>
      <c r="D2562" s="17" t="str">
        <f t="shared" si="269"/>
        <v>5lb</v>
      </c>
      <c r="E2562" s="18" t="s">
        <v>5</v>
      </c>
      <c r="F2562" s="19">
        <v>78.5</v>
      </c>
      <c r="G2562" s="19">
        <f t="shared" si="271"/>
        <v>33.362499999999997</v>
      </c>
      <c r="H2562" s="1">
        <f t="shared" si="270"/>
        <v>78.5</v>
      </c>
      <c r="I2562" s="21">
        <v>84</v>
      </c>
    </row>
    <row r="2563" spans="1:9" ht="14" x14ac:dyDescent="0.15">
      <c r="A2563" s="14" t="s">
        <v>2966</v>
      </c>
      <c r="B2563" s="15">
        <v>1</v>
      </c>
      <c r="C2563" s="16" t="s">
        <v>5327</v>
      </c>
      <c r="D2563" s="17" t="str">
        <f t="shared" si="269"/>
        <v>5oz</v>
      </c>
      <c r="E2563" s="18" t="s">
        <v>5</v>
      </c>
      <c r="F2563" s="43">
        <v>8.6999999999999993</v>
      </c>
      <c r="G2563" s="19">
        <f t="shared" si="271"/>
        <v>3.6974999999999998</v>
      </c>
      <c r="H2563" s="1">
        <f t="shared" si="270"/>
        <v>8.6999999999999993</v>
      </c>
      <c r="I2563" s="21">
        <v>6</v>
      </c>
    </row>
    <row r="2564" spans="1:9" ht="14" x14ac:dyDescent="0.15">
      <c r="A2564" s="14" t="s">
        <v>2970</v>
      </c>
      <c r="B2564" s="15">
        <v>1</v>
      </c>
      <c r="C2564" s="16" t="s">
        <v>5331</v>
      </c>
      <c r="D2564" s="17" t="str">
        <f t="shared" si="269"/>
        <v>1lb</v>
      </c>
      <c r="E2564" s="18" t="s">
        <v>5</v>
      </c>
      <c r="F2564" s="19">
        <v>21.5</v>
      </c>
      <c r="G2564" s="19">
        <f t="shared" si="271"/>
        <v>9.1374999999999993</v>
      </c>
      <c r="H2564" s="1">
        <f t="shared" si="270"/>
        <v>21.5</v>
      </c>
      <c r="I2564" s="21">
        <v>18</v>
      </c>
    </row>
    <row r="2565" spans="1:9" ht="14" x14ac:dyDescent="0.15">
      <c r="A2565" s="14" t="s">
        <v>2974</v>
      </c>
      <c r="B2565" s="15">
        <v>1</v>
      </c>
      <c r="C2565" s="16" t="s">
        <v>5335</v>
      </c>
      <c r="D2565" s="17" t="str">
        <f t="shared" si="269"/>
        <v>5lb</v>
      </c>
      <c r="E2565" s="18" t="s">
        <v>5</v>
      </c>
      <c r="F2565" s="19">
        <v>78.5</v>
      </c>
      <c r="G2565" s="19">
        <f t="shared" ref="G2565:G2576" si="272">F2565*0.425</f>
        <v>33.362499999999997</v>
      </c>
      <c r="H2565" s="1">
        <f t="shared" si="270"/>
        <v>78.5</v>
      </c>
      <c r="I2565" s="21">
        <v>84</v>
      </c>
    </row>
    <row r="2566" spans="1:9" ht="14" x14ac:dyDescent="0.15">
      <c r="A2566" s="14" t="s">
        <v>2967</v>
      </c>
      <c r="B2566" s="15">
        <v>1</v>
      </c>
      <c r="C2566" s="16" t="s">
        <v>5328</v>
      </c>
      <c r="D2566" s="17" t="str">
        <f t="shared" si="269"/>
        <v>5oz</v>
      </c>
      <c r="E2566" s="18" t="s">
        <v>5</v>
      </c>
      <c r="F2566" s="43">
        <v>10.35</v>
      </c>
      <c r="G2566" s="19">
        <f t="shared" si="272"/>
        <v>4.3987499999999997</v>
      </c>
      <c r="H2566" s="1">
        <f t="shared" si="270"/>
        <v>10.35</v>
      </c>
      <c r="I2566" s="21">
        <v>6</v>
      </c>
    </row>
    <row r="2567" spans="1:9" ht="14" x14ac:dyDescent="0.15">
      <c r="A2567" s="14" t="s">
        <v>2971</v>
      </c>
      <c r="B2567" s="15">
        <v>1</v>
      </c>
      <c r="C2567" s="16" t="s">
        <v>5332</v>
      </c>
      <c r="D2567" s="17" t="str">
        <f t="shared" si="269"/>
        <v>1lb</v>
      </c>
      <c r="E2567" s="18" t="s">
        <v>5</v>
      </c>
      <c r="F2567" s="19">
        <v>26.8</v>
      </c>
      <c r="G2567" s="19">
        <f t="shared" si="272"/>
        <v>11.39</v>
      </c>
      <c r="H2567" s="1">
        <f t="shared" si="270"/>
        <v>26.8</v>
      </c>
      <c r="I2567" s="21">
        <v>18</v>
      </c>
    </row>
    <row r="2568" spans="1:9" ht="14" x14ac:dyDescent="0.15">
      <c r="A2568" s="14" t="s">
        <v>2975</v>
      </c>
      <c r="B2568" s="15">
        <v>1</v>
      </c>
      <c r="C2568" s="16" t="s">
        <v>5336</v>
      </c>
      <c r="D2568" s="17" t="str">
        <f t="shared" si="269"/>
        <v>5lb</v>
      </c>
      <c r="E2568" s="18" t="s">
        <v>5</v>
      </c>
      <c r="F2568" s="19">
        <v>104.8</v>
      </c>
      <c r="G2568" s="19">
        <f t="shared" si="272"/>
        <v>44.54</v>
      </c>
      <c r="H2568" s="1">
        <f t="shared" si="270"/>
        <v>104.8</v>
      </c>
      <c r="I2568" s="21">
        <v>84</v>
      </c>
    </row>
    <row r="2569" spans="1:9" ht="14" x14ac:dyDescent="0.15">
      <c r="A2569" s="14" t="s">
        <v>920</v>
      </c>
      <c r="B2569" s="15">
        <v>1</v>
      </c>
      <c r="C2569" s="131" t="s">
        <v>7109</v>
      </c>
      <c r="D2569" s="17" t="str">
        <f t="shared" si="269"/>
        <v>10X10</v>
      </c>
      <c r="E2569" s="18" t="s">
        <v>5</v>
      </c>
      <c r="F2569" s="19">
        <v>17.05</v>
      </c>
      <c r="G2569" s="19">
        <f t="shared" si="272"/>
        <v>7.2462499999999999</v>
      </c>
      <c r="H2569" s="1">
        <f t="shared" si="270"/>
        <v>17.05</v>
      </c>
      <c r="I2569" s="21">
        <v>18</v>
      </c>
    </row>
    <row r="2570" spans="1:9" ht="14" x14ac:dyDescent="0.15">
      <c r="A2570" s="14" t="s">
        <v>921</v>
      </c>
      <c r="B2570" s="15">
        <v>1</v>
      </c>
      <c r="C2570" s="16" t="s">
        <v>3689</v>
      </c>
      <c r="D2570" s="17" t="str">
        <f t="shared" si="269"/>
        <v>FULL</v>
      </c>
      <c r="E2570" s="18" t="s">
        <v>5</v>
      </c>
      <c r="F2570" s="19">
        <v>98.5</v>
      </c>
      <c r="G2570" s="19">
        <f t="shared" si="272"/>
        <v>41.862499999999997</v>
      </c>
      <c r="H2570" s="1">
        <f t="shared" si="270"/>
        <v>98.5</v>
      </c>
      <c r="I2570" s="26">
        <v>128</v>
      </c>
    </row>
    <row r="2571" spans="1:9" ht="14" x14ac:dyDescent="0.15">
      <c r="A2571" s="14" t="s">
        <v>922</v>
      </c>
      <c r="B2571" s="15">
        <v>1</v>
      </c>
      <c r="C2571" s="16" t="s">
        <v>3689</v>
      </c>
      <c r="D2571" s="17" t="str">
        <f t="shared" si="269"/>
        <v>17x20</v>
      </c>
      <c r="E2571" s="18" t="s">
        <v>5</v>
      </c>
      <c r="F2571" s="19">
        <v>50.65</v>
      </c>
      <c r="G2571" s="19">
        <f t="shared" si="272"/>
        <v>21.526249999999997</v>
      </c>
      <c r="H2571" s="1">
        <f t="shared" si="270"/>
        <v>50.65</v>
      </c>
      <c r="I2571" s="21">
        <v>64</v>
      </c>
    </row>
    <row r="2572" spans="1:9" ht="14" x14ac:dyDescent="0.15">
      <c r="A2572" s="14" t="s">
        <v>923</v>
      </c>
      <c r="B2572" s="15">
        <v>1</v>
      </c>
      <c r="C2572" s="131" t="s">
        <v>7110</v>
      </c>
      <c r="D2572" s="17" t="str">
        <f t="shared" si="269"/>
        <v>10X10</v>
      </c>
      <c r="E2572" s="18" t="s">
        <v>5</v>
      </c>
      <c r="F2572" s="19">
        <v>21.55</v>
      </c>
      <c r="G2572" s="19">
        <f t="shared" si="272"/>
        <v>9.1587499999999995</v>
      </c>
      <c r="H2572" s="1">
        <f t="shared" si="270"/>
        <v>21.55</v>
      </c>
      <c r="I2572" s="21">
        <v>18</v>
      </c>
    </row>
    <row r="2573" spans="1:9" ht="14" x14ac:dyDescent="0.15">
      <c r="A2573" s="14" t="s">
        <v>924</v>
      </c>
      <c r="B2573" s="15">
        <v>1</v>
      </c>
      <c r="C2573" s="16" t="s">
        <v>3690</v>
      </c>
      <c r="D2573" s="17" t="str">
        <f t="shared" si="269"/>
        <v>FULL</v>
      </c>
      <c r="E2573" s="18" t="s">
        <v>5</v>
      </c>
      <c r="F2573" s="19">
        <v>124.45</v>
      </c>
      <c r="G2573" s="19">
        <f t="shared" si="272"/>
        <v>52.891249999999999</v>
      </c>
      <c r="H2573" s="1">
        <f t="shared" si="270"/>
        <v>124.45</v>
      </c>
      <c r="I2573" s="26">
        <v>128</v>
      </c>
    </row>
    <row r="2574" spans="1:9" ht="14" x14ac:dyDescent="0.15">
      <c r="A2574" s="14" t="s">
        <v>925</v>
      </c>
      <c r="B2574" s="15">
        <v>1</v>
      </c>
      <c r="C2574" s="16" t="s">
        <v>3690</v>
      </c>
      <c r="D2574" s="17" t="str">
        <f t="shared" si="269"/>
        <v>17x20</v>
      </c>
      <c r="E2574" s="18" t="s">
        <v>5</v>
      </c>
      <c r="F2574" s="19">
        <v>64</v>
      </c>
      <c r="G2574" s="19">
        <f t="shared" si="272"/>
        <v>27.2</v>
      </c>
      <c r="H2574" s="1">
        <f t="shared" si="270"/>
        <v>64</v>
      </c>
      <c r="I2574" s="21">
        <v>64</v>
      </c>
    </row>
    <row r="2575" spans="1:9" ht="14" x14ac:dyDescent="0.15">
      <c r="A2575" s="14" t="s">
        <v>926</v>
      </c>
      <c r="B2575" s="15">
        <v>1</v>
      </c>
      <c r="C2575" s="131" t="s">
        <v>7111</v>
      </c>
      <c r="D2575" s="17" t="str">
        <f t="shared" si="269"/>
        <v>10X10</v>
      </c>
      <c r="E2575" s="18" t="s">
        <v>5</v>
      </c>
      <c r="F2575" s="19">
        <v>20.399999999999999</v>
      </c>
      <c r="G2575" s="19">
        <f t="shared" si="272"/>
        <v>8.67</v>
      </c>
      <c r="H2575" s="1">
        <f t="shared" si="270"/>
        <v>20.399999999999999</v>
      </c>
      <c r="I2575" s="21">
        <v>12</v>
      </c>
    </row>
    <row r="2576" spans="1:9" ht="14" x14ac:dyDescent="0.15">
      <c r="A2576" s="14" t="s">
        <v>927</v>
      </c>
      <c r="B2576" s="15">
        <v>1</v>
      </c>
      <c r="C2576" s="16" t="s">
        <v>3691</v>
      </c>
      <c r="D2576" s="17" t="str">
        <f t="shared" si="269"/>
        <v>17x20</v>
      </c>
      <c r="E2576" s="18" t="s">
        <v>5</v>
      </c>
      <c r="F2576" s="19">
        <v>58.85</v>
      </c>
      <c r="G2576" s="19">
        <f t="shared" si="272"/>
        <v>25.01125</v>
      </c>
      <c r="H2576" s="1">
        <f t="shared" si="270"/>
        <v>58.85</v>
      </c>
      <c r="I2576" s="21">
        <v>44</v>
      </c>
    </row>
    <row r="2577" spans="1:9" x14ac:dyDescent="0.15">
      <c r="A2577" s="255" t="s">
        <v>6662</v>
      </c>
      <c r="B2577" s="33">
        <v>1</v>
      </c>
      <c r="C2577" s="20" t="s">
        <v>6681</v>
      </c>
      <c r="D2577" s="116" t="s">
        <v>6650</v>
      </c>
      <c r="F2577" s="60">
        <v>3</v>
      </c>
      <c r="G2577" s="60">
        <v>3</v>
      </c>
      <c r="H2577" s="60">
        <f>F2577</f>
        <v>3</v>
      </c>
      <c r="I2577" s="57">
        <v>3</v>
      </c>
    </row>
    <row r="2578" spans="1:9" ht="14" x14ac:dyDescent="0.15">
      <c r="A2578" s="14" t="s">
        <v>928</v>
      </c>
      <c r="B2578" s="15">
        <v>1</v>
      </c>
      <c r="C2578" s="131" t="s">
        <v>7112</v>
      </c>
      <c r="D2578" s="17" t="str">
        <f t="shared" ref="D2578:D2599" si="273">VLOOKUP(RIGHT(A2578,4),N:O,2,0)</f>
        <v>10X10</v>
      </c>
      <c r="E2578" s="18" t="s">
        <v>5</v>
      </c>
      <c r="F2578" s="19">
        <v>23.2</v>
      </c>
      <c r="G2578" s="19">
        <f t="shared" ref="G2578:G2599" si="274">F2578*0.425</f>
        <v>9.86</v>
      </c>
      <c r="H2578" s="1">
        <f t="shared" ref="H2578:H2599" si="275">B2578*F2578</f>
        <v>23.2</v>
      </c>
      <c r="I2578" s="21">
        <v>12</v>
      </c>
    </row>
    <row r="2579" spans="1:9" ht="14" x14ac:dyDescent="0.15">
      <c r="A2579" s="14" t="s">
        <v>929</v>
      </c>
      <c r="B2579" s="15">
        <v>1</v>
      </c>
      <c r="C2579" s="16" t="s">
        <v>3692</v>
      </c>
      <c r="D2579" s="17" t="str">
        <f t="shared" si="273"/>
        <v>17x20</v>
      </c>
      <c r="E2579" s="18" t="s">
        <v>5</v>
      </c>
      <c r="F2579" s="19">
        <v>67.150000000000006</v>
      </c>
      <c r="G2579" s="19">
        <f t="shared" si="274"/>
        <v>28.53875</v>
      </c>
      <c r="H2579" s="1">
        <f t="shared" si="275"/>
        <v>67.150000000000006</v>
      </c>
      <c r="I2579" s="21">
        <v>44</v>
      </c>
    </row>
    <row r="2580" spans="1:9" ht="14" x14ac:dyDescent="0.15">
      <c r="A2580" s="14" t="s">
        <v>2976</v>
      </c>
      <c r="B2580" s="15">
        <v>1</v>
      </c>
      <c r="C2580" s="16" t="s">
        <v>5337</v>
      </c>
      <c r="D2580" s="17" t="str">
        <f t="shared" si="273"/>
        <v>5oz</v>
      </c>
      <c r="E2580" s="18" t="s">
        <v>5</v>
      </c>
      <c r="F2580" s="43">
        <v>8.6999999999999993</v>
      </c>
      <c r="G2580" s="19">
        <f t="shared" si="274"/>
        <v>3.6974999999999998</v>
      </c>
      <c r="H2580" s="1">
        <f t="shared" si="275"/>
        <v>8.6999999999999993</v>
      </c>
      <c r="I2580" s="21">
        <v>6</v>
      </c>
    </row>
    <row r="2581" spans="1:9" ht="14" x14ac:dyDescent="0.15">
      <c r="A2581" s="14" t="s">
        <v>2980</v>
      </c>
      <c r="B2581" s="15">
        <v>1</v>
      </c>
      <c r="C2581" s="16" t="s">
        <v>5341</v>
      </c>
      <c r="D2581" s="17" t="str">
        <f t="shared" si="273"/>
        <v>1lb</v>
      </c>
      <c r="E2581" s="18" t="s">
        <v>5</v>
      </c>
      <c r="F2581" s="19">
        <v>21.5</v>
      </c>
      <c r="G2581" s="19">
        <f t="shared" si="274"/>
        <v>9.1374999999999993</v>
      </c>
      <c r="H2581" s="1">
        <f t="shared" si="275"/>
        <v>21.5</v>
      </c>
      <c r="I2581" s="21">
        <v>18</v>
      </c>
    </row>
    <row r="2582" spans="1:9" ht="14" x14ac:dyDescent="0.15">
      <c r="A2582" s="14" t="s">
        <v>2984</v>
      </c>
      <c r="B2582" s="15">
        <v>1</v>
      </c>
      <c r="C2582" s="16" t="s">
        <v>5345</v>
      </c>
      <c r="D2582" s="17" t="str">
        <f t="shared" si="273"/>
        <v>5lb</v>
      </c>
      <c r="E2582" s="18" t="s">
        <v>5</v>
      </c>
      <c r="F2582" s="19">
        <v>78.5</v>
      </c>
      <c r="G2582" s="19">
        <f t="shared" si="274"/>
        <v>33.362499999999997</v>
      </c>
      <c r="H2582" s="1">
        <f t="shared" si="275"/>
        <v>78.5</v>
      </c>
      <c r="I2582" s="21">
        <v>84</v>
      </c>
    </row>
    <row r="2583" spans="1:9" ht="14" x14ac:dyDescent="0.15">
      <c r="A2583" s="14" t="s">
        <v>2977</v>
      </c>
      <c r="B2583" s="15">
        <v>1</v>
      </c>
      <c r="C2583" s="16" t="s">
        <v>5338</v>
      </c>
      <c r="D2583" s="17" t="str">
        <f t="shared" si="273"/>
        <v>5oz</v>
      </c>
      <c r="E2583" s="18" t="s">
        <v>5</v>
      </c>
      <c r="F2583" s="43">
        <v>8.6999999999999993</v>
      </c>
      <c r="G2583" s="19">
        <f t="shared" si="274"/>
        <v>3.6974999999999998</v>
      </c>
      <c r="H2583" s="1">
        <f t="shared" si="275"/>
        <v>8.6999999999999993</v>
      </c>
      <c r="I2583" s="21">
        <v>6</v>
      </c>
    </row>
    <row r="2584" spans="1:9" ht="14" x14ac:dyDescent="0.15">
      <c r="A2584" s="14" t="s">
        <v>2981</v>
      </c>
      <c r="B2584" s="15">
        <v>1</v>
      </c>
      <c r="C2584" s="16" t="s">
        <v>5342</v>
      </c>
      <c r="D2584" s="17" t="str">
        <f t="shared" si="273"/>
        <v>1lb</v>
      </c>
      <c r="E2584" s="18" t="s">
        <v>5</v>
      </c>
      <c r="F2584" s="19">
        <v>21.5</v>
      </c>
      <c r="G2584" s="19">
        <f t="shared" si="274"/>
        <v>9.1374999999999993</v>
      </c>
      <c r="H2584" s="1">
        <f t="shared" si="275"/>
        <v>21.5</v>
      </c>
      <c r="I2584" s="21">
        <v>18</v>
      </c>
    </row>
    <row r="2585" spans="1:9" ht="14" x14ac:dyDescent="0.15">
      <c r="A2585" s="14" t="s">
        <v>2985</v>
      </c>
      <c r="B2585" s="15">
        <v>1</v>
      </c>
      <c r="C2585" s="16" t="s">
        <v>5346</v>
      </c>
      <c r="D2585" s="17" t="str">
        <f t="shared" si="273"/>
        <v>5lb</v>
      </c>
      <c r="E2585" s="18" t="s">
        <v>5</v>
      </c>
      <c r="F2585" s="19">
        <v>78.5</v>
      </c>
      <c r="G2585" s="19">
        <f t="shared" si="274"/>
        <v>33.362499999999997</v>
      </c>
      <c r="H2585" s="1">
        <f t="shared" si="275"/>
        <v>78.5</v>
      </c>
      <c r="I2585" s="21">
        <v>84</v>
      </c>
    </row>
    <row r="2586" spans="1:9" ht="14" x14ac:dyDescent="0.15">
      <c r="A2586" s="14" t="s">
        <v>2978</v>
      </c>
      <c r="B2586" s="15">
        <v>1</v>
      </c>
      <c r="C2586" s="16" t="s">
        <v>5339</v>
      </c>
      <c r="D2586" s="17" t="str">
        <f t="shared" si="273"/>
        <v>5oz</v>
      </c>
      <c r="E2586" s="18" t="s">
        <v>5</v>
      </c>
      <c r="F2586" s="43">
        <v>8.6999999999999993</v>
      </c>
      <c r="G2586" s="19">
        <f t="shared" si="274"/>
        <v>3.6974999999999998</v>
      </c>
      <c r="H2586" s="1">
        <f t="shared" si="275"/>
        <v>8.6999999999999993</v>
      </c>
      <c r="I2586" s="21">
        <v>6</v>
      </c>
    </row>
    <row r="2587" spans="1:9" ht="14" x14ac:dyDescent="0.15">
      <c r="A2587" s="14" t="s">
        <v>2982</v>
      </c>
      <c r="B2587" s="15">
        <v>1</v>
      </c>
      <c r="C2587" s="16" t="s">
        <v>5343</v>
      </c>
      <c r="D2587" s="17" t="str">
        <f t="shared" si="273"/>
        <v>1lb</v>
      </c>
      <c r="E2587" s="18" t="s">
        <v>5</v>
      </c>
      <c r="F2587" s="19">
        <v>21.5</v>
      </c>
      <c r="G2587" s="19">
        <f t="shared" si="274"/>
        <v>9.1374999999999993</v>
      </c>
      <c r="H2587" s="1">
        <f t="shared" si="275"/>
        <v>21.5</v>
      </c>
      <c r="I2587" s="21">
        <v>18</v>
      </c>
    </row>
    <row r="2588" spans="1:9" ht="14" x14ac:dyDescent="0.15">
      <c r="A2588" s="14" t="s">
        <v>2986</v>
      </c>
      <c r="B2588" s="15">
        <v>1</v>
      </c>
      <c r="C2588" s="16" t="s">
        <v>5347</v>
      </c>
      <c r="D2588" s="17" t="str">
        <f t="shared" si="273"/>
        <v>5lb</v>
      </c>
      <c r="E2588" s="18" t="s">
        <v>5</v>
      </c>
      <c r="F2588" s="19">
        <v>78.5</v>
      </c>
      <c r="G2588" s="19">
        <f t="shared" si="274"/>
        <v>33.362499999999997</v>
      </c>
      <c r="H2588" s="1">
        <f t="shared" si="275"/>
        <v>78.5</v>
      </c>
      <c r="I2588" s="21">
        <v>84</v>
      </c>
    </row>
    <row r="2589" spans="1:9" ht="14" x14ac:dyDescent="0.15">
      <c r="A2589" s="14" t="s">
        <v>2979</v>
      </c>
      <c r="B2589" s="15">
        <v>1</v>
      </c>
      <c r="C2589" s="16" t="s">
        <v>5340</v>
      </c>
      <c r="D2589" s="17" t="str">
        <f t="shared" si="273"/>
        <v>5oz</v>
      </c>
      <c r="E2589" s="18" t="s">
        <v>5</v>
      </c>
      <c r="F2589" s="43">
        <v>10.35</v>
      </c>
      <c r="G2589" s="19">
        <f t="shared" si="274"/>
        <v>4.3987499999999997</v>
      </c>
      <c r="H2589" s="1">
        <f t="shared" si="275"/>
        <v>10.35</v>
      </c>
      <c r="I2589" s="21">
        <v>6</v>
      </c>
    </row>
    <row r="2590" spans="1:9" ht="14" x14ac:dyDescent="0.15">
      <c r="A2590" s="14" t="s">
        <v>2983</v>
      </c>
      <c r="B2590" s="15">
        <v>1</v>
      </c>
      <c r="C2590" s="16" t="s">
        <v>5344</v>
      </c>
      <c r="D2590" s="17" t="str">
        <f t="shared" si="273"/>
        <v>1lb</v>
      </c>
      <c r="E2590" s="18" t="s">
        <v>5</v>
      </c>
      <c r="F2590" s="19">
        <v>26.8</v>
      </c>
      <c r="G2590" s="19">
        <f t="shared" si="274"/>
        <v>11.39</v>
      </c>
      <c r="H2590" s="1">
        <f t="shared" si="275"/>
        <v>26.8</v>
      </c>
      <c r="I2590" s="21">
        <v>18</v>
      </c>
    </row>
    <row r="2591" spans="1:9" ht="14" x14ac:dyDescent="0.15">
      <c r="A2591" s="14" t="s">
        <v>2987</v>
      </c>
      <c r="B2591" s="15">
        <v>1</v>
      </c>
      <c r="C2591" s="16" t="s">
        <v>5348</v>
      </c>
      <c r="D2591" s="17" t="str">
        <f t="shared" si="273"/>
        <v>5lb</v>
      </c>
      <c r="E2591" s="18" t="s">
        <v>5</v>
      </c>
      <c r="F2591" s="19">
        <v>104.8</v>
      </c>
      <c r="G2591" s="19">
        <f t="shared" si="274"/>
        <v>44.54</v>
      </c>
      <c r="H2591" s="1">
        <f t="shared" si="275"/>
        <v>104.8</v>
      </c>
      <c r="I2591" s="21">
        <v>84</v>
      </c>
    </row>
    <row r="2592" spans="1:9" ht="14" x14ac:dyDescent="0.15">
      <c r="A2592" s="14" t="s">
        <v>930</v>
      </c>
      <c r="B2592" s="15">
        <v>1</v>
      </c>
      <c r="C2592" s="131" t="s">
        <v>7113</v>
      </c>
      <c r="D2592" s="17" t="str">
        <f t="shared" si="273"/>
        <v>10X10</v>
      </c>
      <c r="E2592" s="18" t="s">
        <v>5</v>
      </c>
      <c r="F2592" s="19">
        <v>17.05</v>
      </c>
      <c r="G2592" s="19">
        <f t="shared" si="274"/>
        <v>7.2462499999999999</v>
      </c>
      <c r="H2592" s="1">
        <f t="shared" si="275"/>
        <v>17.05</v>
      </c>
      <c r="I2592" s="21">
        <v>18</v>
      </c>
    </row>
    <row r="2593" spans="1:9" ht="14" x14ac:dyDescent="0.15">
      <c r="A2593" s="14" t="s">
        <v>931</v>
      </c>
      <c r="B2593" s="15">
        <v>1</v>
      </c>
      <c r="C2593" s="16" t="s">
        <v>3693</v>
      </c>
      <c r="D2593" s="17" t="str">
        <f t="shared" si="273"/>
        <v>FULL</v>
      </c>
      <c r="E2593" s="18" t="s">
        <v>5</v>
      </c>
      <c r="F2593" s="19">
        <v>98.5</v>
      </c>
      <c r="G2593" s="19">
        <f t="shared" si="274"/>
        <v>41.862499999999997</v>
      </c>
      <c r="H2593" s="1">
        <f t="shared" si="275"/>
        <v>98.5</v>
      </c>
      <c r="I2593" s="26">
        <v>128</v>
      </c>
    </row>
    <row r="2594" spans="1:9" ht="14" x14ac:dyDescent="0.15">
      <c r="A2594" s="14" t="s">
        <v>932</v>
      </c>
      <c r="B2594" s="15">
        <v>1</v>
      </c>
      <c r="C2594" s="16" t="s">
        <v>3693</v>
      </c>
      <c r="D2594" s="17" t="str">
        <f t="shared" si="273"/>
        <v>17x20</v>
      </c>
      <c r="E2594" s="18" t="s">
        <v>5</v>
      </c>
      <c r="F2594" s="19">
        <v>50.65</v>
      </c>
      <c r="G2594" s="19">
        <f t="shared" si="274"/>
        <v>21.526249999999997</v>
      </c>
      <c r="H2594" s="1">
        <f t="shared" si="275"/>
        <v>50.65</v>
      </c>
      <c r="I2594" s="21">
        <v>64</v>
      </c>
    </row>
    <row r="2595" spans="1:9" ht="14" x14ac:dyDescent="0.15">
      <c r="A2595" s="14" t="s">
        <v>933</v>
      </c>
      <c r="B2595" s="15">
        <v>1</v>
      </c>
      <c r="C2595" s="131" t="s">
        <v>7114</v>
      </c>
      <c r="D2595" s="17" t="str">
        <f t="shared" si="273"/>
        <v>10X10</v>
      </c>
      <c r="E2595" s="18" t="s">
        <v>5</v>
      </c>
      <c r="F2595" s="19">
        <v>21.55</v>
      </c>
      <c r="G2595" s="19">
        <f t="shared" si="274"/>
        <v>9.1587499999999995</v>
      </c>
      <c r="H2595" s="1">
        <f t="shared" si="275"/>
        <v>21.55</v>
      </c>
      <c r="I2595" s="21">
        <v>18</v>
      </c>
    </row>
    <row r="2596" spans="1:9" ht="14" x14ac:dyDescent="0.15">
      <c r="A2596" s="14" t="s">
        <v>934</v>
      </c>
      <c r="B2596" s="15">
        <v>1</v>
      </c>
      <c r="C2596" s="16" t="s">
        <v>3694</v>
      </c>
      <c r="D2596" s="17" t="str">
        <f t="shared" si="273"/>
        <v>FULL</v>
      </c>
      <c r="E2596" s="18" t="s">
        <v>5</v>
      </c>
      <c r="F2596" s="19">
        <v>124.45</v>
      </c>
      <c r="G2596" s="19">
        <f t="shared" si="274"/>
        <v>52.891249999999999</v>
      </c>
      <c r="H2596" s="1">
        <f t="shared" si="275"/>
        <v>124.45</v>
      </c>
      <c r="I2596" s="26">
        <v>128</v>
      </c>
    </row>
    <row r="2597" spans="1:9" ht="14" x14ac:dyDescent="0.15">
      <c r="A2597" s="14" t="s">
        <v>935</v>
      </c>
      <c r="B2597" s="15">
        <v>1</v>
      </c>
      <c r="C2597" s="16" t="s">
        <v>3694</v>
      </c>
      <c r="D2597" s="17" t="str">
        <f t="shared" si="273"/>
        <v>17x20</v>
      </c>
      <c r="E2597" s="18" t="s">
        <v>5</v>
      </c>
      <c r="F2597" s="19">
        <v>64</v>
      </c>
      <c r="G2597" s="19">
        <f t="shared" si="274"/>
        <v>27.2</v>
      </c>
      <c r="H2597" s="1">
        <f t="shared" si="275"/>
        <v>64</v>
      </c>
      <c r="I2597" s="21">
        <v>64</v>
      </c>
    </row>
    <row r="2598" spans="1:9" ht="14" x14ac:dyDescent="0.15">
      <c r="A2598" s="14" t="s">
        <v>936</v>
      </c>
      <c r="B2598" s="15">
        <v>1</v>
      </c>
      <c r="C2598" s="16" t="s">
        <v>6730</v>
      </c>
      <c r="D2598" s="17" t="str">
        <f t="shared" si="273"/>
        <v>10X10</v>
      </c>
      <c r="E2598" s="18" t="s">
        <v>5</v>
      </c>
      <c r="F2598" s="19">
        <v>20.399999999999999</v>
      </c>
      <c r="G2598" s="19">
        <f t="shared" si="274"/>
        <v>8.67</v>
      </c>
      <c r="H2598" s="1">
        <f t="shared" si="275"/>
        <v>20.399999999999999</v>
      </c>
      <c r="I2598" s="21">
        <v>12</v>
      </c>
    </row>
    <row r="2599" spans="1:9" ht="14" x14ac:dyDescent="0.15">
      <c r="A2599" s="14" t="s">
        <v>937</v>
      </c>
      <c r="B2599" s="15">
        <v>1</v>
      </c>
      <c r="C2599" s="16" t="s">
        <v>3695</v>
      </c>
      <c r="D2599" s="17" t="str">
        <f t="shared" si="273"/>
        <v>17x20</v>
      </c>
      <c r="E2599" s="18" t="s">
        <v>5</v>
      </c>
      <c r="F2599" s="19">
        <v>58.85</v>
      </c>
      <c r="G2599" s="19">
        <f t="shared" si="274"/>
        <v>25.01125</v>
      </c>
      <c r="H2599" s="1">
        <f t="shared" si="275"/>
        <v>58.85</v>
      </c>
      <c r="I2599" s="21">
        <v>44</v>
      </c>
    </row>
    <row r="2600" spans="1:9" x14ac:dyDescent="0.15">
      <c r="A2600" s="51" t="s">
        <v>6482</v>
      </c>
      <c r="B2600" s="33">
        <v>1</v>
      </c>
      <c r="C2600" s="20" t="s">
        <v>6486</v>
      </c>
      <c r="D2600" s="116" t="s">
        <v>6478</v>
      </c>
      <c r="F2600" s="60">
        <v>3</v>
      </c>
      <c r="G2600" s="60">
        <v>3</v>
      </c>
      <c r="H2600" s="60">
        <f>F2600</f>
        <v>3</v>
      </c>
      <c r="I2600" s="57">
        <v>3</v>
      </c>
    </row>
    <row r="2601" spans="1:9" ht="14" x14ac:dyDescent="0.15">
      <c r="A2601" s="14" t="s">
        <v>938</v>
      </c>
      <c r="B2601" s="15">
        <v>1</v>
      </c>
      <c r="C2601" s="16" t="s">
        <v>6731</v>
      </c>
      <c r="D2601" s="17" t="str">
        <f>VLOOKUP(RIGHT(A2601,4),N:O,2,0)</f>
        <v>10X10</v>
      </c>
      <c r="E2601" s="18" t="s">
        <v>5</v>
      </c>
      <c r="F2601" s="19">
        <v>23.2</v>
      </c>
      <c r="G2601" s="19">
        <f t="shared" ref="G2601:G2632" si="276">F2601*0.425</f>
        <v>9.86</v>
      </c>
      <c r="H2601" s="1">
        <f t="shared" ref="H2601:H2632" si="277">B2601*F2601</f>
        <v>23.2</v>
      </c>
      <c r="I2601" s="21">
        <v>12</v>
      </c>
    </row>
    <row r="2602" spans="1:9" ht="14" x14ac:dyDescent="0.15">
      <c r="A2602" s="14" t="s">
        <v>939</v>
      </c>
      <c r="B2602" s="15">
        <v>1</v>
      </c>
      <c r="C2602" s="16" t="s">
        <v>3696</v>
      </c>
      <c r="D2602" s="17" t="str">
        <f>VLOOKUP(RIGHT(A2602,4),N:O,2,0)</f>
        <v>17x20</v>
      </c>
      <c r="E2602" s="18" t="s">
        <v>5</v>
      </c>
      <c r="F2602" s="19">
        <v>67.150000000000006</v>
      </c>
      <c r="G2602" s="19">
        <f t="shared" si="276"/>
        <v>28.53875</v>
      </c>
      <c r="H2602" s="1">
        <f t="shared" si="277"/>
        <v>67.150000000000006</v>
      </c>
      <c r="I2602" s="21">
        <v>44</v>
      </c>
    </row>
    <row r="2603" spans="1:9" x14ac:dyDescent="0.15">
      <c r="A2603" s="36" t="s">
        <v>6094</v>
      </c>
      <c r="B2603" s="37">
        <v>1</v>
      </c>
      <c r="C2603" s="27" t="s">
        <v>6095</v>
      </c>
      <c r="D2603" s="119" t="s">
        <v>6096</v>
      </c>
      <c r="E2603" s="38"/>
      <c r="F2603" s="19">
        <v>3</v>
      </c>
      <c r="G2603" s="19">
        <f t="shared" si="276"/>
        <v>1.2749999999999999</v>
      </c>
      <c r="H2603" s="39">
        <f t="shared" si="277"/>
        <v>3</v>
      </c>
      <c r="I2603" s="42">
        <v>3</v>
      </c>
    </row>
    <row r="2604" spans="1:9" ht="14" x14ac:dyDescent="0.15">
      <c r="A2604" s="14" t="s">
        <v>1608</v>
      </c>
      <c r="B2604" s="15">
        <v>1</v>
      </c>
      <c r="C2604" s="16" t="s">
        <v>4024</v>
      </c>
      <c r="D2604" s="17" t="str">
        <f t="shared" ref="D2604:D2628" si="278">VLOOKUP(RIGHT(A2604,4),N:O,2,0)</f>
        <v>Tube</v>
      </c>
      <c r="E2604" s="18" t="s">
        <v>5700</v>
      </c>
      <c r="F2604" s="19">
        <v>31.05</v>
      </c>
      <c r="G2604" s="19">
        <f t="shared" si="276"/>
        <v>13.196249999999999</v>
      </c>
      <c r="H2604" s="1">
        <f t="shared" si="277"/>
        <v>31.05</v>
      </c>
      <c r="I2604" s="21">
        <v>4</v>
      </c>
    </row>
    <row r="2605" spans="1:9" ht="14" x14ac:dyDescent="0.15">
      <c r="A2605" s="14" t="s">
        <v>1609</v>
      </c>
      <c r="B2605" s="15">
        <v>1</v>
      </c>
      <c r="C2605" s="16" t="s">
        <v>4025</v>
      </c>
      <c r="D2605" s="17" t="str">
        <f t="shared" si="278"/>
        <v>Tube</v>
      </c>
      <c r="E2605" s="18" t="s">
        <v>5700</v>
      </c>
      <c r="F2605" s="19">
        <v>31.05</v>
      </c>
      <c r="G2605" s="19">
        <f t="shared" si="276"/>
        <v>13.196249999999999</v>
      </c>
      <c r="H2605" s="1">
        <f t="shared" si="277"/>
        <v>31.05</v>
      </c>
      <c r="I2605" s="21">
        <v>4</v>
      </c>
    </row>
    <row r="2606" spans="1:9" ht="14" x14ac:dyDescent="0.15">
      <c r="A2606" s="14" t="s">
        <v>1720</v>
      </c>
      <c r="B2606" s="15">
        <v>1</v>
      </c>
      <c r="C2606" s="16" t="s">
        <v>6869</v>
      </c>
      <c r="D2606" s="17" t="str">
        <f t="shared" si="278"/>
        <v>1lb</v>
      </c>
      <c r="E2606" s="18" t="s">
        <v>5705</v>
      </c>
      <c r="F2606" s="19">
        <v>32.950000000000003</v>
      </c>
      <c r="G2606" s="19">
        <f t="shared" si="276"/>
        <v>14.00375</v>
      </c>
      <c r="H2606" s="1">
        <f t="shared" si="277"/>
        <v>32.950000000000003</v>
      </c>
      <c r="I2606" s="21">
        <v>18</v>
      </c>
    </row>
    <row r="2607" spans="1:9" ht="14" x14ac:dyDescent="0.15">
      <c r="A2607" s="14" t="s">
        <v>2988</v>
      </c>
      <c r="B2607" s="15">
        <v>1</v>
      </c>
      <c r="C2607" s="16" t="s">
        <v>7329</v>
      </c>
      <c r="D2607" s="17" t="str">
        <f t="shared" si="278"/>
        <v>5oz</v>
      </c>
      <c r="E2607" s="18" t="s">
        <v>6</v>
      </c>
      <c r="F2607" s="19">
        <v>9.1999999999999993</v>
      </c>
      <c r="G2607" s="19">
        <f t="shared" si="276"/>
        <v>3.9099999999999997</v>
      </c>
      <c r="H2607" s="1">
        <f t="shared" si="277"/>
        <v>9.1999999999999993</v>
      </c>
      <c r="I2607" s="21">
        <v>6</v>
      </c>
    </row>
    <row r="2608" spans="1:9" ht="14" x14ac:dyDescent="0.15">
      <c r="A2608" s="14" t="s">
        <v>2992</v>
      </c>
      <c r="B2608" s="15">
        <v>1</v>
      </c>
      <c r="C2608" s="16" t="s">
        <v>6569</v>
      </c>
      <c r="D2608" s="17" t="str">
        <f t="shared" si="278"/>
        <v>1lb</v>
      </c>
      <c r="E2608" s="18" t="s">
        <v>6</v>
      </c>
      <c r="F2608" s="19">
        <v>23.2</v>
      </c>
      <c r="G2608" s="19">
        <f t="shared" si="276"/>
        <v>9.86</v>
      </c>
      <c r="H2608" s="1">
        <f t="shared" si="277"/>
        <v>23.2</v>
      </c>
      <c r="I2608" s="21">
        <v>18</v>
      </c>
    </row>
    <row r="2609" spans="1:9" ht="14" x14ac:dyDescent="0.15">
      <c r="A2609" s="14" t="s">
        <v>2996</v>
      </c>
      <c r="B2609" s="15">
        <v>1</v>
      </c>
      <c r="C2609" s="16" t="s">
        <v>7330</v>
      </c>
      <c r="D2609" s="17" t="str">
        <f t="shared" si="278"/>
        <v>5lb</v>
      </c>
      <c r="E2609" s="18" t="s">
        <v>6</v>
      </c>
      <c r="F2609" s="19">
        <v>86.85</v>
      </c>
      <c r="G2609" s="19">
        <f t="shared" si="276"/>
        <v>36.911249999999995</v>
      </c>
      <c r="H2609" s="1">
        <f t="shared" si="277"/>
        <v>86.85</v>
      </c>
      <c r="I2609" s="21">
        <v>84</v>
      </c>
    </row>
    <row r="2610" spans="1:9" ht="14" x14ac:dyDescent="0.15">
      <c r="A2610" s="14" t="s">
        <v>2989</v>
      </c>
      <c r="B2610" s="15">
        <v>1</v>
      </c>
      <c r="C2610" s="16" t="s">
        <v>7331</v>
      </c>
      <c r="D2610" s="17" t="str">
        <f t="shared" si="278"/>
        <v>5oz</v>
      </c>
      <c r="E2610" s="18" t="s">
        <v>6</v>
      </c>
      <c r="F2610" s="19">
        <v>9.1999999999999993</v>
      </c>
      <c r="G2610" s="19">
        <f t="shared" si="276"/>
        <v>3.9099999999999997</v>
      </c>
      <c r="H2610" s="1">
        <f t="shared" si="277"/>
        <v>9.1999999999999993</v>
      </c>
      <c r="I2610" s="21">
        <v>6</v>
      </c>
    </row>
    <row r="2611" spans="1:9" ht="14" x14ac:dyDescent="0.15">
      <c r="A2611" s="14" t="s">
        <v>2993</v>
      </c>
      <c r="B2611" s="15">
        <v>1</v>
      </c>
      <c r="C2611" s="16" t="s">
        <v>6570</v>
      </c>
      <c r="D2611" s="17" t="str">
        <f t="shared" si="278"/>
        <v>1lb</v>
      </c>
      <c r="E2611" s="18" t="s">
        <v>6</v>
      </c>
      <c r="F2611" s="19">
        <v>23.2</v>
      </c>
      <c r="G2611" s="19">
        <f t="shared" si="276"/>
        <v>9.86</v>
      </c>
      <c r="H2611" s="1">
        <f t="shared" si="277"/>
        <v>23.2</v>
      </c>
      <c r="I2611" s="21">
        <v>18</v>
      </c>
    </row>
    <row r="2612" spans="1:9" ht="14" x14ac:dyDescent="0.15">
      <c r="A2612" s="14" t="s">
        <v>2997</v>
      </c>
      <c r="B2612" s="15">
        <v>1</v>
      </c>
      <c r="C2612" s="16" t="s">
        <v>7332</v>
      </c>
      <c r="D2612" s="17" t="str">
        <f t="shared" si="278"/>
        <v>5lb</v>
      </c>
      <c r="E2612" s="18" t="s">
        <v>6</v>
      </c>
      <c r="F2612" s="19">
        <v>86.85</v>
      </c>
      <c r="G2612" s="19">
        <f t="shared" si="276"/>
        <v>36.911249999999995</v>
      </c>
      <c r="H2612" s="1">
        <f t="shared" si="277"/>
        <v>86.85</v>
      </c>
      <c r="I2612" s="21">
        <v>84</v>
      </c>
    </row>
    <row r="2613" spans="1:9" ht="14" x14ac:dyDescent="0.15">
      <c r="A2613" s="14" t="s">
        <v>2990</v>
      </c>
      <c r="B2613" s="15">
        <v>1</v>
      </c>
      <c r="C2613" s="16" t="s">
        <v>7333</v>
      </c>
      <c r="D2613" s="17" t="str">
        <f t="shared" si="278"/>
        <v>5oz</v>
      </c>
      <c r="E2613" s="18" t="s">
        <v>6</v>
      </c>
      <c r="F2613" s="19">
        <v>9.1999999999999993</v>
      </c>
      <c r="G2613" s="19">
        <f t="shared" si="276"/>
        <v>3.9099999999999997</v>
      </c>
      <c r="H2613" s="1">
        <f t="shared" si="277"/>
        <v>9.1999999999999993</v>
      </c>
      <c r="I2613" s="21">
        <v>6</v>
      </c>
    </row>
    <row r="2614" spans="1:9" ht="14" x14ac:dyDescent="0.15">
      <c r="A2614" s="14" t="s">
        <v>2994</v>
      </c>
      <c r="B2614" s="15">
        <v>1</v>
      </c>
      <c r="C2614" s="16" t="s">
        <v>6571</v>
      </c>
      <c r="D2614" s="17" t="str">
        <f t="shared" si="278"/>
        <v>1lb</v>
      </c>
      <c r="E2614" s="18" t="s">
        <v>6</v>
      </c>
      <c r="F2614" s="19">
        <v>23.2</v>
      </c>
      <c r="G2614" s="19">
        <f t="shared" si="276"/>
        <v>9.86</v>
      </c>
      <c r="H2614" s="1">
        <f t="shared" si="277"/>
        <v>23.2</v>
      </c>
      <c r="I2614" s="21">
        <v>18</v>
      </c>
    </row>
    <row r="2615" spans="1:9" ht="14" x14ac:dyDescent="0.15">
      <c r="A2615" s="14" t="s">
        <v>2998</v>
      </c>
      <c r="B2615" s="15">
        <v>1</v>
      </c>
      <c r="C2615" s="16" t="s">
        <v>7334</v>
      </c>
      <c r="D2615" s="17" t="str">
        <f t="shared" si="278"/>
        <v>5lb</v>
      </c>
      <c r="E2615" s="18" t="s">
        <v>6</v>
      </c>
      <c r="F2615" s="19">
        <v>86.85</v>
      </c>
      <c r="G2615" s="19">
        <f t="shared" si="276"/>
        <v>36.911249999999995</v>
      </c>
      <c r="H2615" s="1">
        <f t="shared" si="277"/>
        <v>86.85</v>
      </c>
      <c r="I2615" s="21">
        <v>84</v>
      </c>
    </row>
    <row r="2616" spans="1:9" ht="14" x14ac:dyDescent="0.15">
      <c r="A2616" s="14" t="s">
        <v>2991</v>
      </c>
      <c r="B2616" s="15">
        <v>1</v>
      </c>
      <c r="C2616" s="16" t="s">
        <v>7335</v>
      </c>
      <c r="D2616" s="17" t="str">
        <f t="shared" si="278"/>
        <v>5oz</v>
      </c>
      <c r="E2616" s="18" t="s">
        <v>6</v>
      </c>
      <c r="F2616" s="19">
        <v>10.85</v>
      </c>
      <c r="G2616" s="19">
        <f t="shared" si="276"/>
        <v>4.6112500000000001</v>
      </c>
      <c r="H2616" s="1">
        <f t="shared" si="277"/>
        <v>10.85</v>
      </c>
      <c r="I2616" s="21">
        <v>6</v>
      </c>
    </row>
    <row r="2617" spans="1:9" ht="14" x14ac:dyDescent="0.15">
      <c r="A2617" s="14" t="s">
        <v>2995</v>
      </c>
      <c r="B2617" s="15">
        <v>1</v>
      </c>
      <c r="C2617" s="16" t="s">
        <v>6568</v>
      </c>
      <c r="D2617" s="17" t="str">
        <f t="shared" si="278"/>
        <v>1lb</v>
      </c>
      <c r="E2617" s="18" t="s">
        <v>6</v>
      </c>
      <c r="F2617" s="19">
        <v>28.45</v>
      </c>
      <c r="G2617" s="19">
        <f t="shared" si="276"/>
        <v>12.091249999999999</v>
      </c>
      <c r="H2617" s="1">
        <f t="shared" si="277"/>
        <v>28.45</v>
      </c>
      <c r="I2617" s="21">
        <v>18</v>
      </c>
    </row>
    <row r="2618" spans="1:9" ht="14" x14ac:dyDescent="0.15">
      <c r="A2618" s="14" t="s">
        <v>2999</v>
      </c>
      <c r="B2618" s="15">
        <v>1</v>
      </c>
      <c r="C2618" s="16" t="s">
        <v>7336</v>
      </c>
      <c r="D2618" s="17" t="str">
        <f t="shared" si="278"/>
        <v>5lb</v>
      </c>
      <c r="E2618" s="18" t="s">
        <v>6</v>
      </c>
      <c r="F2618" s="19">
        <v>113.15</v>
      </c>
      <c r="G2618" s="19">
        <f t="shared" si="276"/>
        <v>48.088750000000005</v>
      </c>
      <c r="H2618" s="1">
        <f t="shared" si="277"/>
        <v>113.15</v>
      </c>
      <c r="I2618" s="21">
        <v>84</v>
      </c>
    </row>
    <row r="2619" spans="1:9" ht="14" x14ac:dyDescent="0.15">
      <c r="A2619" s="14" t="s">
        <v>940</v>
      </c>
      <c r="B2619" s="15">
        <v>1</v>
      </c>
      <c r="C2619" s="131" t="s">
        <v>7115</v>
      </c>
      <c r="D2619" s="17" t="str">
        <f t="shared" si="278"/>
        <v>10X10</v>
      </c>
      <c r="E2619" s="18" t="s">
        <v>6</v>
      </c>
      <c r="F2619" s="19">
        <v>19.5</v>
      </c>
      <c r="G2619" s="19">
        <f t="shared" si="276"/>
        <v>8.2874999999999996</v>
      </c>
      <c r="H2619" s="1">
        <f t="shared" si="277"/>
        <v>19.5</v>
      </c>
      <c r="I2619" s="21">
        <v>18</v>
      </c>
    </row>
    <row r="2620" spans="1:9" ht="14" x14ac:dyDescent="0.15">
      <c r="A2620" s="14" t="s">
        <v>941</v>
      </c>
      <c r="B2620" s="15">
        <v>1</v>
      </c>
      <c r="C2620" s="16" t="s">
        <v>3697</v>
      </c>
      <c r="D2620" s="17" t="str">
        <f t="shared" si="278"/>
        <v>FULL</v>
      </c>
      <c r="E2620" s="18" t="s">
        <v>6</v>
      </c>
      <c r="F2620" s="19">
        <v>112.65</v>
      </c>
      <c r="G2620" s="19">
        <f t="shared" si="276"/>
        <v>47.876249999999999</v>
      </c>
      <c r="H2620" s="1">
        <f t="shared" si="277"/>
        <v>112.65</v>
      </c>
      <c r="I2620" s="26">
        <v>128</v>
      </c>
    </row>
    <row r="2621" spans="1:9" ht="14" x14ac:dyDescent="0.15">
      <c r="A2621" s="14" t="s">
        <v>942</v>
      </c>
      <c r="B2621" s="15">
        <v>1</v>
      </c>
      <c r="C2621" s="16" t="s">
        <v>3697</v>
      </c>
      <c r="D2621" s="17" t="str">
        <f t="shared" si="278"/>
        <v>17x20</v>
      </c>
      <c r="E2621" s="18" t="s">
        <v>6</v>
      </c>
      <c r="F2621" s="19">
        <v>57.9</v>
      </c>
      <c r="G2621" s="19">
        <f t="shared" si="276"/>
        <v>24.607499999999998</v>
      </c>
      <c r="H2621" s="1">
        <f t="shared" si="277"/>
        <v>57.9</v>
      </c>
      <c r="I2621" s="21">
        <v>64</v>
      </c>
    </row>
    <row r="2622" spans="1:9" ht="14" x14ac:dyDescent="0.15">
      <c r="A2622" s="14" t="s">
        <v>943</v>
      </c>
      <c r="B2622" s="15">
        <v>1</v>
      </c>
      <c r="C2622" s="131" t="s">
        <v>7116</v>
      </c>
      <c r="D2622" s="17" t="str">
        <f t="shared" si="278"/>
        <v>10X10</v>
      </c>
      <c r="E2622" s="18" t="s">
        <v>6</v>
      </c>
      <c r="F2622" s="19">
        <v>24</v>
      </c>
      <c r="G2622" s="19">
        <f t="shared" si="276"/>
        <v>10.199999999999999</v>
      </c>
      <c r="H2622" s="1">
        <f t="shared" si="277"/>
        <v>24</v>
      </c>
      <c r="I2622" s="21">
        <v>18</v>
      </c>
    </row>
    <row r="2623" spans="1:9" ht="14" x14ac:dyDescent="0.15">
      <c r="A2623" s="14" t="s">
        <v>944</v>
      </c>
      <c r="B2623" s="15">
        <v>1</v>
      </c>
      <c r="C2623" s="16" t="s">
        <v>3698</v>
      </c>
      <c r="D2623" s="17" t="str">
        <f t="shared" si="278"/>
        <v>FULL</v>
      </c>
      <c r="E2623" s="18" t="s">
        <v>6</v>
      </c>
      <c r="F2623" s="19">
        <v>138.6</v>
      </c>
      <c r="G2623" s="19">
        <f t="shared" si="276"/>
        <v>58.904999999999994</v>
      </c>
      <c r="H2623" s="1">
        <f t="shared" si="277"/>
        <v>138.6</v>
      </c>
      <c r="I2623" s="26">
        <v>128</v>
      </c>
    </row>
    <row r="2624" spans="1:9" ht="14" x14ac:dyDescent="0.15">
      <c r="A2624" s="14" t="s">
        <v>945</v>
      </c>
      <c r="B2624" s="15">
        <v>1</v>
      </c>
      <c r="C2624" s="16" t="s">
        <v>3698</v>
      </c>
      <c r="D2624" s="17" t="str">
        <f t="shared" si="278"/>
        <v>17x20</v>
      </c>
      <c r="E2624" s="18" t="s">
        <v>6</v>
      </c>
      <c r="F2624" s="19">
        <v>71.25</v>
      </c>
      <c r="G2624" s="19">
        <f t="shared" si="276"/>
        <v>30.28125</v>
      </c>
      <c r="H2624" s="1">
        <f t="shared" si="277"/>
        <v>71.25</v>
      </c>
      <c r="I2624" s="21">
        <v>64</v>
      </c>
    </row>
    <row r="2625" spans="1:9" ht="14" x14ac:dyDescent="0.15">
      <c r="A2625" s="14" t="s">
        <v>946</v>
      </c>
      <c r="B2625" s="15">
        <v>1</v>
      </c>
      <c r="C2625" s="16" t="s">
        <v>6732</v>
      </c>
      <c r="D2625" s="17" t="str">
        <f t="shared" si="278"/>
        <v>10X10</v>
      </c>
      <c r="E2625" s="18" t="s">
        <v>6</v>
      </c>
      <c r="F2625" s="19">
        <v>23.5</v>
      </c>
      <c r="G2625" s="19">
        <f t="shared" si="276"/>
        <v>9.9874999999999989</v>
      </c>
      <c r="H2625" s="1">
        <f t="shared" si="277"/>
        <v>23.5</v>
      </c>
      <c r="I2625" s="21">
        <v>12</v>
      </c>
    </row>
    <row r="2626" spans="1:9" ht="14" x14ac:dyDescent="0.15">
      <c r="A2626" s="14" t="s">
        <v>947</v>
      </c>
      <c r="B2626" s="15">
        <v>1</v>
      </c>
      <c r="C2626" s="16" t="s">
        <v>3699</v>
      </c>
      <c r="D2626" s="17" t="str">
        <f t="shared" si="278"/>
        <v>17x20</v>
      </c>
      <c r="E2626" s="18" t="s">
        <v>6</v>
      </c>
      <c r="F2626" s="19">
        <v>67.900000000000006</v>
      </c>
      <c r="G2626" s="19">
        <f t="shared" si="276"/>
        <v>28.857500000000002</v>
      </c>
      <c r="H2626" s="1">
        <f t="shared" si="277"/>
        <v>67.900000000000006</v>
      </c>
      <c r="I2626" s="21">
        <v>44</v>
      </c>
    </row>
    <row r="2627" spans="1:9" ht="14" x14ac:dyDescent="0.15">
      <c r="A2627" s="14" t="s">
        <v>948</v>
      </c>
      <c r="B2627" s="15">
        <v>1</v>
      </c>
      <c r="C2627" s="16" t="s">
        <v>6733</v>
      </c>
      <c r="D2627" s="17" t="str">
        <f t="shared" si="278"/>
        <v>10X10</v>
      </c>
      <c r="E2627" s="18" t="s">
        <v>6</v>
      </c>
      <c r="F2627" s="19">
        <v>26.4</v>
      </c>
      <c r="G2627" s="19">
        <f t="shared" si="276"/>
        <v>11.219999999999999</v>
      </c>
      <c r="H2627" s="1">
        <f t="shared" si="277"/>
        <v>26.4</v>
      </c>
      <c r="I2627" s="21">
        <v>12</v>
      </c>
    </row>
    <row r="2628" spans="1:9" ht="14" x14ac:dyDescent="0.15">
      <c r="A2628" s="14" t="s">
        <v>949</v>
      </c>
      <c r="B2628" s="15">
        <v>1</v>
      </c>
      <c r="C2628" s="16" t="s">
        <v>3700</v>
      </c>
      <c r="D2628" s="17" t="str">
        <f t="shared" si="278"/>
        <v>17x20</v>
      </c>
      <c r="E2628" s="18" t="s">
        <v>6</v>
      </c>
      <c r="F2628" s="19">
        <v>72.599999999999994</v>
      </c>
      <c r="G2628" s="19">
        <f t="shared" si="276"/>
        <v>30.854999999999997</v>
      </c>
      <c r="H2628" s="1">
        <f t="shared" si="277"/>
        <v>72.599999999999994</v>
      </c>
      <c r="I2628" s="21">
        <v>44</v>
      </c>
    </row>
    <row r="2629" spans="1:9" x14ac:dyDescent="0.15">
      <c r="A2629" s="51" t="s">
        <v>6340</v>
      </c>
      <c r="B2629" s="33">
        <v>1</v>
      </c>
      <c r="C2629" s="105" t="s">
        <v>6341</v>
      </c>
      <c r="D2629" s="118" t="s">
        <v>15</v>
      </c>
      <c r="E2629" s="18"/>
      <c r="F2629" s="43">
        <v>19.5</v>
      </c>
      <c r="G2629" s="43">
        <f t="shared" si="276"/>
        <v>8.2874999999999996</v>
      </c>
      <c r="H2629" s="43">
        <f t="shared" si="277"/>
        <v>19.5</v>
      </c>
      <c r="I2629" s="18">
        <v>18</v>
      </c>
    </row>
    <row r="2630" spans="1:9" ht="14" x14ac:dyDescent="0.15">
      <c r="A2630" s="51" t="s">
        <v>6343</v>
      </c>
      <c r="B2630" s="33">
        <v>1</v>
      </c>
      <c r="C2630" s="105" t="s">
        <v>6341</v>
      </c>
      <c r="D2630" s="118" t="s">
        <v>5717</v>
      </c>
      <c r="E2630" s="216" t="s">
        <v>6</v>
      </c>
      <c r="F2630" s="43">
        <v>112.65</v>
      </c>
      <c r="G2630" s="43">
        <f t="shared" si="276"/>
        <v>47.876249999999999</v>
      </c>
      <c r="H2630" s="43">
        <f t="shared" si="277"/>
        <v>112.65</v>
      </c>
      <c r="I2630" s="18">
        <v>128</v>
      </c>
    </row>
    <row r="2631" spans="1:9" x14ac:dyDescent="0.15">
      <c r="A2631" s="51" t="s">
        <v>6342</v>
      </c>
      <c r="B2631" s="33">
        <v>1</v>
      </c>
      <c r="C2631" s="29" t="s">
        <v>6341</v>
      </c>
      <c r="D2631" s="116" t="s">
        <v>5819</v>
      </c>
      <c r="F2631" s="60">
        <v>57.9</v>
      </c>
      <c r="G2631" s="43">
        <f t="shared" si="276"/>
        <v>24.607499999999998</v>
      </c>
      <c r="H2631" s="60">
        <f t="shared" si="277"/>
        <v>57.9</v>
      </c>
      <c r="I2631" s="57">
        <v>64</v>
      </c>
    </row>
    <row r="2632" spans="1:9" x14ac:dyDescent="0.15">
      <c r="A2632" s="51" t="s">
        <v>6935</v>
      </c>
      <c r="B2632" s="33">
        <v>1</v>
      </c>
      <c r="C2632" s="105" t="s">
        <v>6345</v>
      </c>
      <c r="D2632" s="118" t="s">
        <v>5819</v>
      </c>
      <c r="E2632" s="18"/>
      <c r="F2632" s="43">
        <v>67.900000000000006</v>
      </c>
      <c r="G2632" s="43">
        <f t="shared" si="276"/>
        <v>28.857500000000002</v>
      </c>
      <c r="H2632" s="43">
        <f t="shared" si="277"/>
        <v>67.900000000000006</v>
      </c>
      <c r="I2632" s="18">
        <v>48</v>
      </c>
    </row>
    <row r="2633" spans="1:9" ht="14" x14ac:dyDescent="0.15">
      <c r="A2633" s="14" t="s">
        <v>3000</v>
      </c>
      <c r="B2633" s="15">
        <v>1</v>
      </c>
      <c r="C2633" s="16" t="s">
        <v>5349</v>
      </c>
      <c r="D2633" s="17" t="str">
        <f t="shared" ref="D2633:D2652" si="279">VLOOKUP(RIGHT(A2633,4),N:O,2,0)</f>
        <v>5oz</v>
      </c>
      <c r="E2633" s="18" t="s">
        <v>6</v>
      </c>
      <c r="F2633" s="19">
        <v>9.1999999999999993</v>
      </c>
      <c r="G2633" s="19">
        <f t="shared" ref="G2633:G2652" si="280">F2633*0.425</f>
        <v>3.9099999999999997</v>
      </c>
      <c r="H2633" s="1">
        <f t="shared" ref="H2633:H2652" si="281">B2633*F2633</f>
        <v>9.1999999999999993</v>
      </c>
      <c r="I2633" s="21">
        <v>6</v>
      </c>
    </row>
    <row r="2634" spans="1:9" ht="14" x14ac:dyDescent="0.15">
      <c r="A2634" s="14" t="s">
        <v>3004</v>
      </c>
      <c r="B2634" s="15">
        <v>1</v>
      </c>
      <c r="C2634" s="16" t="s">
        <v>5353</v>
      </c>
      <c r="D2634" s="17" t="str">
        <f t="shared" si="279"/>
        <v>1lb</v>
      </c>
      <c r="E2634" s="18" t="s">
        <v>6</v>
      </c>
      <c r="F2634" s="19">
        <v>23.2</v>
      </c>
      <c r="G2634" s="19">
        <f t="shared" si="280"/>
        <v>9.86</v>
      </c>
      <c r="H2634" s="1">
        <f t="shared" si="281"/>
        <v>23.2</v>
      </c>
      <c r="I2634" s="21">
        <v>18</v>
      </c>
    </row>
    <row r="2635" spans="1:9" ht="14" x14ac:dyDescent="0.15">
      <c r="A2635" s="14" t="s">
        <v>3008</v>
      </c>
      <c r="B2635" s="15">
        <v>1</v>
      </c>
      <c r="C2635" s="16" t="s">
        <v>5357</v>
      </c>
      <c r="D2635" s="17" t="str">
        <f t="shared" si="279"/>
        <v>5lb</v>
      </c>
      <c r="E2635" s="18" t="s">
        <v>6</v>
      </c>
      <c r="F2635" s="19">
        <v>86.85</v>
      </c>
      <c r="G2635" s="19">
        <f t="shared" si="280"/>
        <v>36.911249999999995</v>
      </c>
      <c r="H2635" s="1">
        <f t="shared" si="281"/>
        <v>86.85</v>
      </c>
      <c r="I2635" s="21">
        <v>84</v>
      </c>
    </row>
    <row r="2636" spans="1:9" ht="14" x14ac:dyDescent="0.15">
      <c r="A2636" s="14" t="s">
        <v>3001</v>
      </c>
      <c r="B2636" s="15">
        <v>1</v>
      </c>
      <c r="C2636" s="16" t="s">
        <v>5350</v>
      </c>
      <c r="D2636" s="17" t="str">
        <f t="shared" si="279"/>
        <v>5oz</v>
      </c>
      <c r="E2636" s="18" t="s">
        <v>6</v>
      </c>
      <c r="F2636" s="19">
        <v>9.1999999999999993</v>
      </c>
      <c r="G2636" s="19">
        <f t="shared" si="280"/>
        <v>3.9099999999999997</v>
      </c>
      <c r="H2636" s="1">
        <f t="shared" si="281"/>
        <v>9.1999999999999993</v>
      </c>
      <c r="I2636" s="21">
        <v>6</v>
      </c>
    </row>
    <row r="2637" spans="1:9" ht="14" x14ac:dyDescent="0.15">
      <c r="A2637" s="14" t="s">
        <v>3005</v>
      </c>
      <c r="B2637" s="15">
        <v>1</v>
      </c>
      <c r="C2637" s="16" t="s">
        <v>5354</v>
      </c>
      <c r="D2637" s="17" t="str">
        <f t="shared" si="279"/>
        <v>1lb</v>
      </c>
      <c r="E2637" s="18" t="s">
        <v>6</v>
      </c>
      <c r="F2637" s="19">
        <v>23.2</v>
      </c>
      <c r="G2637" s="19">
        <f t="shared" si="280"/>
        <v>9.86</v>
      </c>
      <c r="H2637" s="1">
        <f t="shared" si="281"/>
        <v>23.2</v>
      </c>
      <c r="I2637" s="21">
        <v>18</v>
      </c>
    </row>
    <row r="2638" spans="1:9" ht="14" x14ac:dyDescent="0.15">
      <c r="A2638" s="14" t="s">
        <v>3009</v>
      </c>
      <c r="B2638" s="15">
        <v>1</v>
      </c>
      <c r="C2638" s="16" t="s">
        <v>5358</v>
      </c>
      <c r="D2638" s="17" t="str">
        <f t="shared" si="279"/>
        <v>5lb</v>
      </c>
      <c r="E2638" s="18" t="s">
        <v>6</v>
      </c>
      <c r="F2638" s="19">
        <v>86.85</v>
      </c>
      <c r="G2638" s="19">
        <f t="shared" si="280"/>
        <v>36.911249999999995</v>
      </c>
      <c r="H2638" s="1">
        <f t="shared" si="281"/>
        <v>86.85</v>
      </c>
      <c r="I2638" s="21">
        <v>84</v>
      </c>
    </row>
    <row r="2639" spans="1:9" ht="14" x14ac:dyDescent="0.15">
      <c r="A2639" s="14" t="s">
        <v>3002</v>
      </c>
      <c r="B2639" s="15">
        <v>1</v>
      </c>
      <c r="C2639" s="16" t="s">
        <v>5351</v>
      </c>
      <c r="D2639" s="17" t="str">
        <f t="shared" si="279"/>
        <v>5oz</v>
      </c>
      <c r="E2639" s="18" t="s">
        <v>6</v>
      </c>
      <c r="F2639" s="19">
        <v>9.1999999999999993</v>
      </c>
      <c r="G2639" s="19">
        <f t="shared" si="280"/>
        <v>3.9099999999999997</v>
      </c>
      <c r="H2639" s="1">
        <f t="shared" si="281"/>
        <v>9.1999999999999993</v>
      </c>
      <c r="I2639" s="21">
        <v>6</v>
      </c>
    </row>
    <row r="2640" spans="1:9" ht="14" x14ac:dyDescent="0.15">
      <c r="A2640" s="14" t="s">
        <v>3006</v>
      </c>
      <c r="B2640" s="15">
        <v>1</v>
      </c>
      <c r="C2640" s="16" t="s">
        <v>5355</v>
      </c>
      <c r="D2640" s="17" t="str">
        <f t="shared" si="279"/>
        <v>1lb</v>
      </c>
      <c r="E2640" s="18" t="s">
        <v>6</v>
      </c>
      <c r="F2640" s="19">
        <v>23.2</v>
      </c>
      <c r="G2640" s="19">
        <f t="shared" si="280"/>
        <v>9.86</v>
      </c>
      <c r="H2640" s="1">
        <f t="shared" si="281"/>
        <v>23.2</v>
      </c>
      <c r="I2640" s="21">
        <v>18</v>
      </c>
    </row>
    <row r="2641" spans="1:9" ht="14" x14ac:dyDescent="0.15">
      <c r="A2641" s="14" t="s">
        <v>3010</v>
      </c>
      <c r="B2641" s="15">
        <v>1</v>
      </c>
      <c r="C2641" s="16" t="s">
        <v>5359</v>
      </c>
      <c r="D2641" s="17" t="str">
        <f t="shared" si="279"/>
        <v>5lb</v>
      </c>
      <c r="E2641" s="18" t="s">
        <v>6</v>
      </c>
      <c r="F2641" s="19">
        <v>86.85</v>
      </c>
      <c r="G2641" s="19">
        <f t="shared" si="280"/>
        <v>36.911249999999995</v>
      </c>
      <c r="H2641" s="1">
        <f t="shared" si="281"/>
        <v>86.85</v>
      </c>
      <c r="I2641" s="21">
        <v>84</v>
      </c>
    </row>
    <row r="2642" spans="1:9" ht="14" x14ac:dyDescent="0.15">
      <c r="A2642" s="14" t="s">
        <v>3003</v>
      </c>
      <c r="B2642" s="15">
        <v>1</v>
      </c>
      <c r="C2642" s="16" t="s">
        <v>5352</v>
      </c>
      <c r="D2642" s="17" t="str">
        <f t="shared" si="279"/>
        <v>5oz</v>
      </c>
      <c r="E2642" s="18" t="s">
        <v>6</v>
      </c>
      <c r="F2642" s="19">
        <v>10.85</v>
      </c>
      <c r="G2642" s="19">
        <f t="shared" si="280"/>
        <v>4.6112500000000001</v>
      </c>
      <c r="H2642" s="1">
        <f t="shared" si="281"/>
        <v>10.85</v>
      </c>
      <c r="I2642" s="21">
        <v>6</v>
      </c>
    </row>
    <row r="2643" spans="1:9" ht="14" x14ac:dyDescent="0.15">
      <c r="A2643" s="14" t="s">
        <v>3007</v>
      </c>
      <c r="B2643" s="15">
        <v>1</v>
      </c>
      <c r="C2643" s="16" t="s">
        <v>5356</v>
      </c>
      <c r="D2643" s="17" t="str">
        <f t="shared" si="279"/>
        <v>1lb</v>
      </c>
      <c r="E2643" s="18" t="s">
        <v>6</v>
      </c>
      <c r="F2643" s="19">
        <v>28.45</v>
      </c>
      <c r="G2643" s="19">
        <f t="shared" si="280"/>
        <v>12.091249999999999</v>
      </c>
      <c r="H2643" s="1">
        <f t="shared" si="281"/>
        <v>28.45</v>
      </c>
      <c r="I2643" s="21">
        <v>18</v>
      </c>
    </row>
    <row r="2644" spans="1:9" ht="14" x14ac:dyDescent="0.15">
      <c r="A2644" s="14" t="s">
        <v>3011</v>
      </c>
      <c r="B2644" s="15">
        <v>1</v>
      </c>
      <c r="C2644" s="16" t="s">
        <v>5360</v>
      </c>
      <c r="D2644" s="17" t="str">
        <f t="shared" si="279"/>
        <v>5lb</v>
      </c>
      <c r="E2644" s="18" t="s">
        <v>6</v>
      </c>
      <c r="F2644" s="19">
        <v>113.15</v>
      </c>
      <c r="G2644" s="19">
        <f t="shared" si="280"/>
        <v>48.088750000000005</v>
      </c>
      <c r="H2644" s="1">
        <f t="shared" si="281"/>
        <v>113.15</v>
      </c>
      <c r="I2644" s="21">
        <v>84</v>
      </c>
    </row>
    <row r="2645" spans="1:9" ht="14" x14ac:dyDescent="0.15">
      <c r="A2645" s="14" t="s">
        <v>950</v>
      </c>
      <c r="B2645" s="15">
        <v>1</v>
      </c>
      <c r="C2645" s="16" t="s">
        <v>6734</v>
      </c>
      <c r="D2645" s="17" t="str">
        <f t="shared" si="279"/>
        <v>10X10</v>
      </c>
      <c r="E2645" s="18" t="s">
        <v>6</v>
      </c>
      <c r="F2645" s="19">
        <v>19.5</v>
      </c>
      <c r="G2645" s="19">
        <f t="shared" si="280"/>
        <v>8.2874999999999996</v>
      </c>
      <c r="H2645" s="1">
        <f t="shared" si="281"/>
        <v>19.5</v>
      </c>
      <c r="I2645" s="21">
        <v>18</v>
      </c>
    </row>
    <row r="2646" spans="1:9" ht="14" x14ac:dyDescent="0.15">
      <c r="A2646" s="14" t="s">
        <v>951</v>
      </c>
      <c r="B2646" s="15">
        <v>1</v>
      </c>
      <c r="C2646" s="16" t="s">
        <v>3409</v>
      </c>
      <c r="D2646" s="17" t="str">
        <f t="shared" si="279"/>
        <v>FULL</v>
      </c>
      <c r="E2646" s="18" t="s">
        <v>6</v>
      </c>
      <c r="F2646" s="43">
        <v>112.65</v>
      </c>
      <c r="G2646" s="19">
        <f t="shared" si="280"/>
        <v>47.876249999999999</v>
      </c>
      <c r="H2646" s="1">
        <f t="shared" si="281"/>
        <v>112.65</v>
      </c>
      <c r="I2646" s="26">
        <v>128</v>
      </c>
    </row>
    <row r="2647" spans="1:9" ht="14" x14ac:dyDescent="0.15">
      <c r="A2647" s="14" t="s">
        <v>952</v>
      </c>
      <c r="B2647" s="15">
        <v>1</v>
      </c>
      <c r="C2647" s="16" t="s">
        <v>3409</v>
      </c>
      <c r="D2647" s="17" t="str">
        <f t="shared" si="279"/>
        <v>17x20</v>
      </c>
      <c r="E2647" s="18" t="s">
        <v>6</v>
      </c>
      <c r="F2647" s="19">
        <v>57.9</v>
      </c>
      <c r="G2647" s="19">
        <f t="shared" si="280"/>
        <v>24.607499999999998</v>
      </c>
      <c r="H2647" s="1">
        <f t="shared" si="281"/>
        <v>57.9</v>
      </c>
      <c r="I2647" s="21">
        <v>64</v>
      </c>
    </row>
    <row r="2648" spans="1:9" ht="14" x14ac:dyDescent="0.15">
      <c r="A2648" s="14" t="s">
        <v>953</v>
      </c>
      <c r="B2648" s="15">
        <v>1</v>
      </c>
      <c r="C2648" s="16" t="s">
        <v>6735</v>
      </c>
      <c r="D2648" s="17" t="str">
        <f t="shared" si="279"/>
        <v>10X10</v>
      </c>
      <c r="E2648" s="18" t="s">
        <v>6</v>
      </c>
      <c r="F2648" s="19">
        <v>24</v>
      </c>
      <c r="G2648" s="19">
        <f t="shared" si="280"/>
        <v>10.199999999999999</v>
      </c>
      <c r="H2648" s="1">
        <f t="shared" si="281"/>
        <v>24</v>
      </c>
      <c r="I2648" s="21">
        <v>18</v>
      </c>
    </row>
    <row r="2649" spans="1:9" ht="14" x14ac:dyDescent="0.15">
      <c r="A2649" s="14" t="s">
        <v>954</v>
      </c>
      <c r="B2649" s="15">
        <v>1</v>
      </c>
      <c r="C2649" s="16" t="s">
        <v>3701</v>
      </c>
      <c r="D2649" s="17" t="str">
        <f t="shared" si="279"/>
        <v>FULL</v>
      </c>
      <c r="E2649" s="18" t="s">
        <v>6</v>
      </c>
      <c r="F2649" s="43">
        <v>138.6</v>
      </c>
      <c r="G2649" s="19">
        <f t="shared" si="280"/>
        <v>58.904999999999994</v>
      </c>
      <c r="H2649" s="1">
        <f t="shared" si="281"/>
        <v>138.6</v>
      </c>
      <c r="I2649" s="26">
        <v>128</v>
      </c>
    </row>
    <row r="2650" spans="1:9" ht="14" x14ac:dyDescent="0.15">
      <c r="A2650" s="14" t="s">
        <v>955</v>
      </c>
      <c r="B2650" s="15">
        <v>1</v>
      </c>
      <c r="C2650" s="16" t="s">
        <v>3701</v>
      </c>
      <c r="D2650" s="17" t="str">
        <f t="shared" si="279"/>
        <v>17x20</v>
      </c>
      <c r="E2650" s="18" t="s">
        <v>6</v>
      </c>
      <c r="F2650" s="19">
        <v>71.25</v>
      </c>
      <c r="G2650" s="19">
        <f t="shared" si="280"/>
        <v>30.28125</v>
      </c>
      <c r="H2650" s="1">
        <f t="shared" si="281"/>
        <v>71.25</v>
      </c>
      <c r="I2650" s="21">
        <v>64</v>
      </c>
    </row>
    <row r="2651" spans="1:9" ht="14" x14ac:dyDescent="0.15">
      <c r="A2651" s="14" t="s">
        <v>956</v>
      </c>
      <c r="B2651" s="15">
        <v>1</v>
      </c>
      <c r="C2651" s="16" t="s">
        <v>6736</v>
      </c>
      <c r="D2651" s="17" t="str">
        <f t="shared" si="279"/>
        <v>10X10</v>
      </c>
      <c r="E2651" s="18" t="s">
        <v>6</v>
      </c>
      <c r="F2651" s="19">
        <v>23.5</v>
      </c>
      <c r="G2651" s="19">
        <f t="shared" si="280"/>
        <v>9.9874999999999989</v>
      </c>
      <c r="H2651" s="1">
        <f t="shared" si="281"/>
        <v>23.5</v>
      </c>
      <c r="I2651" s="21">
        <v>12</v>
      </c>
    </row>
    <row r="2652" spans="1:9" ht="14" x14ac:dyDescent="0.15">
      <c r="A2652" s="14" t="s">
        <v>957</v>
      </c>
      <c r="B2652" s="15">
        <v>1</v>
      </c>
      <c r="C2652" s="16" t="s">
        <v>3410</v>
      </c>
      <c r="D2652" s="17" t="str">
        <f t="shared" si="279"/>
        <v>17x20</v>
      </c>
      <c r="E2652" s="18" t="s">
        <v>6</v>
      </c>
      <c r="F2652" s="19">
        <v>67.900000000000006</v>
      </c>
      <c r="G2652" s="19">
        <f t="shared" si="280"/>
        <v>28.857500000000002</v>
      </c>
      <c r="H2652" s="1">
        <f t="shared" si="281"/>
        <v>67.900000000000006</v>
      </c>
      <c r="I2652" s="21">
        <v>44</v>
      </c>
    </row>
    <row r="2653" spans="1:9" x14ac:dyDescent="0.15">
      <c r="A2653" s="51" t="s">
        <v>6483</v>
      </c>
      <c r="B2653" s="33">
        <v>1</v>
      </c>
      <c r="C2653" s="20" t="s">
        <v>6487</v>
      </c>
      <c r="D2653" s="116" t="s">
        <v>6478</v>
      </c>
      <c r="F2653" s="60">
        <v>3</v>
      </c>
      <c r="G2653" s="60">
        <v>3</v>
      </c>
      <c r="H2653" s="60">
        <f>F2653</f>
        <v>3</v>
      </c>
      <c r="I2653" s="57">
        <v>3</v>
      </c>
    </row>
    <row r="2654" spans="1:9" ht="14" x14ac:dyDescent="0.15">
      <c r="A2654" s="14" t="s">
        <v>958</v>
      </c>
      <c r="B2654" s="15">
        <v>1</v>
      </c>
      <c r="C2654" s="16" t="s">
        <v>6737</v>
      </c>
      <c r="D2654" s="17" t="str">
        <f>VLOOKUP(RIGHT(A2654,4),N:O,2,0)</f>
        <v>10X10</v>
      </c>
      <c r="E2654" s="18" t="s">
        <v>6</v>
      </c>
      <c r="F2654" s="19">
        <v>26.4</v>
      </c>
      <c r="G2654" s="19">
        <f t="shared" ref="G2654:G2685" si="282">F2654*0.425</f>
        <v>11.219999999999999</v>
      </c>
      <c r="H2654" s="1">
        <f>B2654*F2654</f>
        <v>26.4</v>
      </c>
      <c r="I2654" s="21">
        <v>12</v>
      </c>
    </row>
    <row r="2655" spans="1:9" ht="14" x14ac:dyDescent="0.15">
      <c r="A2655" s="14" t="s">
        <v>959</v>
      </c>
      <c r="B2655" s="15">
        <v>1</v>
      </c>
      <c r="C2655" s="16" t="s">
        <v>3702</v>
      </c>
      <c r="D2655" s="17" t="str">
        <f>VLOOKUP(RIGHT(A2655,4),N:O,2,0)</f>
        <v>17x20</v>
      </c>
      <c r="E2655" s="18" t="s">
        <v>6</v>
      </c>
      <c r="F2655" s="19">
        <v>76.2</v>
      </c>
      <c r="G2655" s="19">
        <f t="shared" si="282"/>
        <v>32.384999999999998</v>
      </c>
      <c r="H2655" s="1">
        <f>B2655*F2655</f>
        <v>76.2</v>
      </c>
      <c r="I2655" s="21">
        <v>44</v>
      </c>
    </row>
    <row r="2656" spans="1:9" ht="14" x14ac:dyDescent="0.15">
      <c r="A2656" s="14" t="s">
        <v>1611</v>
      </c>
      <c r="B2656" s="15">
        <v>1</v>
      </c>
      <c r="C2656" s="16" t="s">
        <v>4027</v>
      </c>
      <c r="D2656" s="17" t="str">
        <f>VLOOKUP(RIGHT(A2656,4),N:O,2,0)</f>
        <v>Tube</v>
      </c>
      <c r="E2656" s="18" t="s">
        <v>5700</v>
      </c>
      <c r="F2656" s="19">
        <v>31.05</v>
      </c>
      <c r="G2656" s="19">
        <f t="shared" si="282"/>
        <v>13.196249999999999</v>
      </c>
      <c r="H2656" s="1">
        <f>B2656*F2656</f>
        <v>31.05</v>
      </c>
      <c r="I2656" s="21">
        <v>4</v>
      </c>
    </row>
    <row r="2657" spans="1:9" ht="14" x14ac:dyDescent="0.15">
      <c r="A2657" s="14" t="s">
        <v>1612</v>
      </c>
      <c r="B2657" s="15">
        <v>1</v>
      </c>
      <c r="C2657" s="16" t="s">
        <v>4028</v>
      </c>
      <c r="D2657" s="17" t="str">
        <f>VLOOKUP(RIGHT(A2657,4),N:O,2,0)</f>
        <v>Tube</v>
      </c>
      <c r="E2657" s="18" t="s">
        <v>5700</v>
      </c>
      <c r="F2657" s="19">
        <v>31.05</v>
      </c>
      <c r="G2657" s="19">
        <f t="shared" si="282"/>
        <v>13.196249999999999</v>
      </c>
      <c r="H2657" s="1">
        <f>B2657*F2657</f>
        <v>31.05</v>
      </c>
      <c r="I2657" s="21">
        <v>4</v>
      </c>
    </row>
    <row r="2658" spans="1:9" x14ac:dyDescent="0.15">
      <c r="A2658" s="51" t="s">
        <v>6529</v>
      </c>
      <c r="B2658" s="33">
        <v>1</v>
      </c>
      <c r="C2658" s="20" t="s">
        <v>6530</v>
      </c>
      <c r="D2658" s="116" t="s">
        <v>6196</v>
      </c>
      <c r="F2658" s="60">
        <v>31.05</v>
      </c>
      <c r="G2658" s="19">
        <f t="shared" si="282"/>
        <v>13.196249999999999</v>
      </c>
      <c r="H2658" s="60">
        <f>F2658</f>
        <v>31.05</v>
      </c>
      <c r="I2658" s="57">
        <v>4</v>
      </c>
    </row>
    <row r="2659" spans="1:9" ht="14" x14ac:dyDescent="0.15">
      <c r="A2659" s="14" t="s">
        <v>1610</v>
      </c>
      <c r="B2659" s="15">
        <v>1</v>
      </c>
      <c r="C2659" s="16" t="s">
        <v>4026</v>
      </c>
      <c r="D2659" s="17" t="str">
        <f>VLOOKUP(RIGHT(A2659,4),N:O,2,0)</f>
        <v>Tube</v>
      </c>
      <c r="E2659" s="18" t="s">
        <v>5700</v>
      </c>
      <c r="F2659" s="19">
        <v>31.05</v>
      </c>
      <c r="G2659" s="19">
        <f t="shared" si="282"/>
        <v>13.196249999999999</v>
      </c>
      <c r="H2659" s="1">
        <f t="shared" ref="H2659:H2690" si="283">B2659*F2659</f>
        <v>31.05</v>
      </c>
      <c r="I2659" s="21">
        <v>4</v>
      </c>
    </row>
    <row r="2660" spans="1:9" ht="14" x14ac:dyDescent="0.15">
      <c r="A2660" s="14" t="s">
        <v>1721</v>
      </c>
      <c r="B2660" s="15">
        <v>1</v>
      </c>
      <c r="C2660" s="16" t="s">
        <v>6870</v>
      </c>
      <c r="D2660" s="17" t="str">
        <f>VLOOKUP(RIGHT(A2660,4),N:O,2,0)</f>
        <v>1lb</v>
      </c>
      <c r="E2660" s="18" t="s">
        <v>5705</v>
      </c>
      <c r="F2660" s="19">
        <v>32.950000000000003</v>
      </c>
      <c r="G2660" s="19">
        <f t="shared" si="282"/>
        <v>14.00375</v>
      </c>
      <c r="H2660" s="1">
        <f t="shared" si="283"/>
        <v>32.950000000000003</v>
      </c>
      <c r="I2660" s="21">
        <v>18</v>
      </c>
    </row>
    <row r="2661" spans="1:9" x14ac:dyDescent="0.15">
      <c r="A2661" s="14" t="s">
        <v>6036</v>
      </c>
      <c r="B2661" s="15">
        <v>1</v>
      </c>
      <c r="C2661" s="16" t="s">
        <v>6738</v>
      </c>
      <c r="D2661" s="17" t="str">
        <f>VLOOKUP(RIGHT(A2661,4),N:O,2,0)</f>
        <v>10X10</v>
      </c>
      <c r="E2661" s="18"/>
      <c r="F2661" s="19">
        <v>19.5</v>
      </c>
      <c r="G2661" s="19">
        <f t="shared" si="282"/>
        <v>8.2874999999999996</v>
      </c>
      <c r="H2661" s="1">
        <f t="shared" si="283"/>
        <v>19.5</v>
      </c>
      <c r="I2661" s="21">
        <v>12</v>
      </c>
    </row>
    <row r="2662" spans="1:9" x14ac:dyDescent="0.15">
      <c r="A2662" s="14" t="s">
        <v>6037</v>
      </c>
      <c r="B2662" s="15">
        <v>1</v>
      </c>
      <c r="C2662" s="16" t="s">
        <v>6038</v>
      </c>
      <c r="D2662" s="17" t="s">
        <v>26</v>
      </c>
      <c r="E2662" s="18"/>
      <c r="F2662" s="19">
        <v>57.9</v>
      </c>
      <c r="G2662" s="19">
        <f t="shared" si="282"/>
        <v>24.607499999999998</v>
      </c>
      <c r="H2662" s="1">
        <f t="shared" si="283"/>
        <v>57.9</v>
      </c>
      <c r="I2662" s="21">
        <v>64</v>
      </c>
    </row>
    <row r="2663" spans="1:9" ht="14" x14ac:dyDescent="0.15">
      <c r="A2663" s="14" t="s">
        <v>3012</v>
      </c>
      <c r="B2663" s="15">
        <v>1</v>
      </c>
      <c r="C2663" s="16" t="s">
        <v>5361</v>
      </c>
      <c r="D2663" s="17" t="str">
        <f t="shared" ref="D2663:D2703" si="284">VLOOKUP(RIGHT(A2663,4),N:O,2,0)</f>
        <v>5oz</v>
      </c>
      <c r="E2663" s="18" t="s">
        <v>5</v>
      </c>
      <c r="F2663" s="43">
        <v>8.6999999999999993</v>
      </c>
      <c r="G2663" s="19">
        <f t="shared" si="282"/>
        <v>3.6974999999999998</v>
      </c>
      <c r="H2663" s="1">
        <f t="shared" si="283"/>
        <v>8.6999999999999993</v>
      </c>
      <c r="I2663" s="21">
        <v>6</v>
      </c>
    </row>
    <row r="2664" spans="1:9" ht="14" x14ac:dyDescent="0.15">
      <c r="A2664" s="14" t="s">
        <v>3016</v>
      </c>
      <c r="B2664" s="15">
        <v>1</v>
      </c>
      <c r="C2664" s="16" t="s">
        <v>5365</v>
      </c>
      <c r="D2664" s="17" t="str">
        <f t="shared" si="284"/>
        <v>1lb</v>
      </c>
      <c r="E2664" s="18" t="s">
        <v>5</v>
      </c>
      <c r="F2664" s="19">
        <v>21.5</v>
      </c>
      <c r="G2664" s="19">
        <f t="shared" si="282"/>
        <v>9.1374999999999993</v>
      </c>
      <c r="H2664" s="1">
        <f t="shared" si="283"/>
        <v>21.5</v>
      </c>
      <c r="I2664" s="21">
        <v>18</v>
      </c>
    </row>
    <row r="2665" spans="1:9" ht="14" x14ac:dyDescent="0.15">
      <c r="A2665" s="14" t="s">
        <v>3020</v>
      </c>
      <c r="B2665" s="15">
        <v>1</v>
      </c>
      <c r="C2665" s="16" t="s">
        <v>5369</v>
      </c>
      <c r="D2665" s="17" t="str">
        <f t="shared" si="284"/>
        <v>5lb</v>
      </c>
      <c r="E2665" s="18" t="s">
        <v>5</v>
      </c>
      <c r="F2665" s="19">
        <v>78.5</v>
      </c>
      <c r="G2665" s="19">
        <f t="shared" si="282"/>
        <v>33.362499999999997</v>
      </c>
      <c r="H2665" s="1">
        <f t="shared" si="283"/>
        <v>78.5</v>
      </c>
      <c r="I2665" s="21">
        <v>84</v>
      </c>
    </row>
    <row r="2666" spans="1:9" ht="14" x14ac:dyDescent="0.15">
      <c r="A2666" s="14" t="s">
        <v>3013</v>
      </c>
      <c r="B2666" s="15">
        <v>1</v>
      </c>
      <c r="C2666" s="16" t="s">
        <v>5362</v>
      </c>
      <c r="D2666" s="17" t="str">
        <f t="shared" si="284"/>
        <v>5oz</v>
      </c>
      <c r="E2666" s="18" t="s">
        <v>5</v>
      </c>
      <c r="F2666" s="43">
        <v>8.6999999999999993</v>
      </c>
      <c r="G2666" s="19">
        <f t="shared" si="282"/>
        <v>3.6974999999999998</v>
      </c>
      <c r="H2666" s="1">
        <f t="shared" si="283"/>
        <v>8.6999999999999993</v>
      </c>
      <c r="I2666" s="21">
        <v>6</v>
      </c>
    </row>
    <row r="2667" spans="1:9" ht="14" x14ac:dyDescent="0.15">
      <c r="A2667" s="14" t="s">
        <v>3017</v>
      </c>
      <c r="B2667" s="15">
        <v>1</v>
      </c>
      <c r="C2667" s="16" t="s">
        <v>5366</v>
      </c>
      <c r="D2667" s="17" t="str">
        <f t="shared" si="284"/>
        <v>1lb</v>
      </c>
      <c r="E2667" s="18" t="s">
        <v>5</v>
      </c>
      <c r="F2667" s="19">
        <v>21.5</v>
      </c>
      <c r="G2667" s="19">
        <f t="shared" si="282"/>
        <v>9.1374999999999993</v>
      </c>
      <c r="H2667" s="1">
        <f t="shared" si="283"/>
        <v>21.5</v>
      </c>
      <c r="I2667" s="21">
        <v>18</v>
      </c>
    </row>
    <row r="2668" spans="1:9" ht="14" x14ac:dyDescent="0.15">
      <c r="A2668" s="14" t="s">
        <v>3021</v>
      </c>
      <c r="B2668" s="15">
        <v>1</v>
      </c>
      <c r="C2668" s="16" t="s">
        <v>5370</v>
      </c>
      <c r="D2668" s="17" t="str">
        <f t="shared" si="284"/>
        <v>5lb</v>
      </c>
      <c r="E2668" s="18" t="s">
        <v>5</v>
      </c>
      <c r="F2668" s="19">
        <v>78.5</v>
      </c>
      <c r="G2668" s="19">
        <f t="shared" si="282"/>
        <v>33.362499999999997</v>
      </c>
      <c r="H2668" s="1">
        <f t="shared" si="283"/>
        <v>78.5</v>
      </c>
      <c r="I2668" s="21">
        <v>84</v>
      </c>
    </row>
    <row r="2669" spans="1:9" ht="14" x14ac:dyDescent="0.15">
      <c r="A2669" s="14" t="s">
        <v>3014</v>
      </c>
      <c r="B2669" s="15">
        <v>1</v>
      </c>
      <c r="C2669" s="16" t="s">
        <v>5363</v>
      </c>
      <c r="D2669" s="17" t="str">
        <f t="shared" si="284"/>
        <v>5oz</v>
      </c>
      <c r="E2669" s="18" t="s">
        <v>5</v>
      </c>
      <c r="F2669" s="43">
        <v>8.6999999999999993</v>
      </c>
      <c r="G2669" s="19">
        <f t="shared" si="282"/>
        <v>3.6974999999999998</v>
      </c>
      <c r="H2669" s="1">
        <f t="shared" si="283"/>
        <v>8.6999999999999993</v>
      </c>
      <c r="I2669" s="21">
        <v>6</v>
      </c>
    </row>
    <row r="2670" spans="1:9" ht="14" x14ac:dyDescent="0.15">
      <c r="A2670" s="14" t="s">
        <v>3018</v>
      </c>
      <c r="B2670" s="15">
        <v>1</v>
      </c>
      <c r="C2670" s="16" t="s">
        <v>5367</v>
      </c>
      <c r="D2670" s="17" t="str">
        <f t="shared" si="284"/>
        <v>1lb</v>
      </c>
      <c r="E2670" s="18" t="s">
        <v>5</v>
      </c>
      <c r="F2670" s="19">
        <v>21.5</v>
      </c>
      <c r="G2670" s="19">
        <f t="shared" si="282"/>
        <v>9.1374999999999993</v>
      </c>
      <c r="H2670" s="1">
        <f t="shared" si="283"/>
        <v>21.5</v>
      </c>
      <c r="I2670" s="21">
        <v>18</v>
      </c>
    </row>
    <row r="2671" spans="1:9" ht="14" x14ac:dyDescent="0.15">
      <c r="A2671" s="14" t="s">
        <v>3022</v>
      </c>
      <c r="B2671" s="15">
        <v>1</v>
      </c>
      <c r="C2671" s="16" t="s">
        <v>5371</v>
      </c>
      <c r="D2671" s="17" t="str">
        <f t="shared" si="284"/>
        <v>5lb</v>
      </c>
      <c r="E2671" s="18" t="s">
        <v>5</v>
      </c>
      <c r="F2671" s="19">
        <v>78.5</v>
      </c>
      <c r="G2671" s="19">
        <f t="shared" si="282"/>
        <v>33.362499999999997</v>
      </c>
      <c r="H2671" s="1">
        <f t="shared" si="283"/>
        <v>78.5</v>
      </c>
      <c r="I2671" s="21">
        <v>84</v>
      </c>
    </row>
    <row r="2672" spans="1:9" ht="14" x14ac:dyDescent="0.15">
      <c r="A2672" s="14" t="s">
        <v>3015</v>
      </c>
      <c r="B2672" s="15">
        <v>1</v>
      </c>
      <c r="C2672" s="16" t="s">
        <v>5364</v>
      </c>
      <c r="D2672" s="17" t="str">
        <f t="shared" si="284"/>
        <v>5oz</v>
      </c>
      <c r="E2672" s="18" t="s">
        <v>5</v>
      </c>
      <c r="F2672" s="43">
        <v>10.35</v>
      </c>
      <c r="G2672" s="19">
        <f t="shared" si="282"/>
        <v>4.3987499999999997</v>
      </c>
      <c r="H2672" s="1">
        <f t="shared" si="283"/>
        <v>10.35</v>
      </c>
      <c r="I2672" s="21">
        <v>6</v>
      </c>
    </row>
    <row r="2673" spans="1:9" ht="14" x14ac:dyDescent="0.15">
      <c r="A2673" s="14" t="s">
        <v>3019</v>
      </c>
      <c r="B2673" s="15">
        <v>1</v>
      </c>
      <c r="C2673" s="16" t="s">
        <v>5368</v>
      </c>
      <c r="D2673" s="17" t="str">
        <f t="shared" si="284"/>
        <v>1lb</v>
      </c>
      <c r="E2673" s="18" t="s">
        <v>5</v>
      </c>
      <c r="F2673" s="19">
        <v>26.8</v>
      </c>
      <c r="G2673" s="19">
        <f t="shared" si="282"/>
        <v>11.39</v>
      </c>
      <c r="H2673" s="1">
        <f t="shared" si="283"/>
        <v>26.8</v>
      </c>
      <c r="I2673" s="21">
        <v>18</v>
      </c>
    </row>
    <row r="2674" spans="1:9" ht="14" x14ac:dyDescent="0.15">
      <c r="A2674" s="14" t="s">
        <v>3023</v>
      </c>
      <c r="B2674" s="15">
        <v>1</v>
      </c>
      <c r="C2674" s="16" t="s">
        <v>5372</v>
      </c>
      <c r="D2674" s="17" t="str">
        <f t="shared" si="284"/>
        <v>5lb</v>
      </c>
      <c r="E2674" s="18" t="s">
        <v>5</v>
      </c>
      <c r="F2674" s="19">
        <v>104.8</v>
      </c>
      <c r="G2674" s="19">
        <f t="shared" si="282"/>
        <v>44.54</v>
      </c>
      <c r="H2674" s="1">
        <f t="shared" si="283"/>
        <v>104.8</v>
      </c>
      <c r="I2674" s="21">
        <v>84</v>
      </c>
    </row>
    <row r="2675" spans="1:9" ht="14" x14ac:dyDescent="0.15">
      <c r="A2675" s="14" t="s">
        <v>960</v>
      </c>
      <c r="B2675" s="15">
        <v>1</v>
      </c>
      <c r="C2675" s="131" t="s">
        <v>6739</v>
      </c>
      <c r="D2675" s="17" t="str">
        <f t="shared" si="284"/>
        <v>10X10</v>
      </c>
      <c r="E2675" s="18" t="s">
        <v>5</v>
      </c>
      <c r="F2675" s="19">
        <v>17.05</v>
      </c>
      <c r="G2675" s="19">
        <f t="shared" si="282"/>
        <v>7.2462499999999999</v>
      </c>
      <c r="H2675" s="1">
        <f t="shared" si="283"/>
        <v>17.05</v>
      </c>
      <c r="I2675" s="21">
        <v>18</v>
      </c>
    </row>
    <row r="2676" spans="1:9" ht="14" x14ac:dyDescent="0.15">
      <c r="A2676" s="14" t="s">
        <v>961</v>
      </c>
      <c r="B2676" s="15">
        <v>1</v>
      </c>
      <c r="C2676" s="16" t="s">
        <v>3703</v>
      </c>
      <c r="D2676" s="17" t="str">
        <f t="shared" si="284"/>
        <v>FULL</v>
      </c>
      <c r="E2676" s="18" t="s">
        <v>5</v>
      </c>
      <c r="F2676" s="19">
        <v>98.5</v>
      </c>
      <c r="G2676" s="19">
        <f t="shared" si="282"/>
        <v>41.862499999999997</v>
      </c>
      <c r="H2676" s="1">
        <f t="shared" si="283"/>
        <v>98.5</v>
      </c>
      <c r="I2676" s="26">
        <v>128</v>
      </c>
    </row>
    <row r="2677" spans="1:9" ht="14" x14ac:dyDescent="0.15">
      <c r="A2677" s="14" t="s">
        <v>962</v>
      </c>
      <c r="B2677" s="15">
        <v>1</v>
      </c>
      <c r="C2677" s="16" t="s">
        <v>3703</v>
      </c>
      <c r="D2677" s="17" t="str">
        <f t="shared" si="284"/>
        <v>17x20</v>
      </c>
      <c r="E2677" s="18" t="s">
        <v>5</v>
      </c>
      <c r="F2677" s="19">
        <v>50.65</v>
      </c>
      <c r="G2677" s="19">
        <f t="shared" si="282"/>
        <v>21.526249999999997</v>
      </c>
      <c r="H2677" s="1">
        <f t="shared" si="283"/>
        <v>50.65</v>
      </c>
      <c r="I2677" s="21">
        <v>64</v>
      </c>
    </row>
    <row r="2678" spans="1:9" ht="14" x14ac:dyDescent="0.15">
      <c r="A2678" s="14" t="s">
        <v>963</v>
      </c>
      <c r="B2678" s="15">
        <v>1</v>
      </c>
      <c r="C2678" s="131" t="s">
        <v>6740</v>
      </c>
      <c r="D2678" s="17" t="str">
        <f t="shared" si="284"/>
        <v>10X10</v>
      </c>
      <c r="E2678" s="18" t="s">
        <v>5</v>
      </c>
      <c r="F2678" s="19">
        <v>21.55</v>
      </c>
      <c r="G2678" s="19">
        <f t="shared" si="282"/>
        <v>9.1587499999999995</v>
      </c>
      <c r="H2678" s="1">
        <f t="shared" si="283"/>
        <v>21.55</v>
      </c>
      <c r="I2678" s="21">
        <v>18</v>
      </c>
    </row>
    <row r="2679" spans="1:9" ht="14" x14ac:dyDescent="0.15">
      <c r="A2679" s="14" t="s">
        <v>964</v>
      </c>
      <c r="B2679" s="15">
        <v>1</v>
      </c>
      <c r="C2679" s="16" t="s">
        <v>3704</v>
      </c>
      <c r="D2679" s="17" t="str">
        <f t="shared" si="284"/>
        <v>FULL</v>
      </c>
      <c r="E2679" s="18" t="s">
        <v>5</v>
      </c>
      <c r="F2679" s="19">
        <v>124.45</v>
      </c>
      <c r="G2679" s="19">
        <f t="shared" si="282"/>
        <v>52.891249999999999</v>
      </c>
      <c r="H2679" s="1">
        <f t="shared" si="283"/>
        <v>124.45</v>
      </c>
      <c r="I2679" s="26">
        <v>128</v>
      </c>
    </row>
    <row r="2680" spans="1:9" ht="14" x14ac:dyDescent="0.15">
      <c r="A2680" s="14" t="s">
        <v>965</v>
      </c>
      <c r="B2680" s="15">
        <v>1</v>
      </c>
      <c r="C2680" s="16" t="s">
        <v>3704</v>
      </c>
      <c r="D2680" s="17" t="str">
        <f t="shared" si="284"/>
        <v>17x20</v>
      </c>
      <c r="E2680" s="18" t="s">
        <v>5</v>
      </c>
      <c r="F2680" s="19">
        <v>64</v>
      </c>
      <c r="G2680" s="19">
        <f t="shared" si="282"/>
        <v>27.2</v>
      </c>
      <c r="H2680" s="1">
        <f t="shared" si="283"/>
        <v>64</v>
      </c>
      <c r="I2680" s="21">
        <v>64</v>
      </c>
    </row>
    <row r="2681" spans="1:9" ht="14" x14ac:dyDescent="0.15">
      <c r="A2681" s="14" t="s">
        <v>966</v>
      </c>
      <c r="B2681" s="15">
        <v>1</v>
      </c>
      <c r="C2681" s="131" t="s">
        <v>6741</v>
      </c>
      <c r="D2681" s="17" t="str">
        <f t="shared" si="284"/>
        <v>10X10</v>
      </c>
      <c r="E2681" s="18" t="s">
        <v>5</v>
      </c>
      <c r="F2681" s="19">
        <v>20.399999999999999</v>
      </c>
      <c r="G2681" s="19">
        <f t="shared" si="282"/>
        <v>8.67</v>
      </c>
      <c r="H2681" s="1">
        <f t="shared" si="283"/>
        <v>20.399999999999999</v>
      </c>
      <c r="I2681" s="21">
        <v>12</v>
      </c>
    </row>
    <row r="2682" spans="1:9" ht="14" x14ac:dyDescent="0.15">
      <c r="A2682" s="14" t="s">
        <v>967</v>
      </c>
      <c r="B2682" s="15">
        <v>1</v>
      </c>
      <c r="C2682" s="16" t="s">
        <v>3705</v>
      </c>
      <c r="D2682" s="17" t="str">
        <f t="shared" si="284"/>
        <v>17x20</v>
      </c>
      <c r="E2682" s="18" t="s">
        <v>5</v>
      </c>
      <c r="F2682" s="19">
        <v>58.85</v>
      </c>
      <c r="G2682" s="19">
        <f t="shared" si="282"/>
        <v>25.01125</v>
      </c>
      <c r="H2682" s="1">
        <f t="shared" si="283"/>
        <v>58.85</v>
      </c>
      <c r="I2682" s="21">
        <v>44</v>
      </c>
    </row>
    <row r="2683" spans="1:9" ht="14" x14ac:dyDescent="0.15">
      <c r="A2683" s="14" t="s">
        <v>968</v>
      </c>
      <c r="B2683" s="15">
        <v>1</v>
      </c>
      <c r="C2683" s="131" t="s">
        <v>6742</v>
      </c>
      <c r="D2683" s="17" t="str">
        <f t="shared" si="284"/>
        <v>10X10</v>
      </c>
      <c r="E2683" s="18" t="s">
        <v>5</v>
      </c>
      <c r="F2683" s="19">
        <v>23.2</v>
      </c>
      <c r="G2683" s="19">
        <f t="shared" si="282"/>
        <v>9.86</v>
      </c>
      <c r="H2683" s="1">
        <f t="shared" si="283"/>
        <v>23.2</v>
      </c>
      <c r="I2683" s="21">
        <v>12</v>
      </c>
    </row>
    <row r="2684" spans="1:9" ht="14" x14ac:dyDescent="0.15">
      <c r="A2684" s="14" t="s">
        <v>969</v>
      </c>
      <c r="B2684" s="15">
        <v>1</v>
      </c>
      <c r="C2684" s="16" t="s">
        <v>3706</v>
      </c>
      <c r="D2684" s="17" t="str">
        <f t="shared" si="284"/>
        <v>17x20</v>
      </c>
      <c r="E2684" s="18" t="s">
        <v>5</v>
      </c>
      <c r="F2684" s="19">
        <v>67.150000000000006</v>
      </c>
      <c r="G2684" s="19">
        <f t="shared" si="282"/>
        <v>28.53875</v>
      </c>
      <c r="H2684" s="1">
        <f t="shared" si="283"/>
        <v>67.150000000000006</v>
      </c>
      <c r="I2684" s="21">
        <v>44</v>
      </c>
    </row>
    <row r="2685" spans="1:9" ht="14" x14ac:dyDescent="0.15">
      <c r="A2685" s="14" t="s">
        <v>1722</v>
      </c>
      <c r="B2685" s="15">
        <v>1</v>
      </c>
      <c r="C2685" s="16" t="s">
        <v>6871</v>
      </c>
      <c r="D2685" s="17" t="str">
        <f t="shared" si="284"/>
        <v>1lb</v>
      </c>
      <c r="E2685" s="18" t="s">
        <v>5705</v>
      </c>
      <c r="F2685" s="19">
        <v>32.950000000000003</v>
      </c>
      <c r="G2685" s="19">
        <f t="shared" si="282"/>
        <v>14.00375</v>
      </c>
      <c r="H2685" s="1">
        <f t="shared" si="283"/>
        <v>32.950000000000003</v>
      </c>
      <c r="I2685" s="21">
        <v>18</v>
      </c>
    </row>
    <row r="2686" spans="1:9" ht="14" x14ac:dyDescent="0.15">
      <c r="A2686" s="14" t="s">
        <v>3024</v>
      </c>
      <c r="B2686" s="15">
        <v>1</v>
      </c>
      <c r="C2686" s="16" t="s">
        <v>5373</v>
      </c>
      <c r="D2686" s="17" t="str">
        <f t="shared" si="284"/>
        <v>5oz</v>
      </c>
      <c r="E2686" s="18" t="s">
        <v>5</v>
      </c>
      <c r="F2686" s="43">
        <v>8.6999999999999993</v>
      </c>
      <c r="G2686" s="19">
        <f t="shared" ref="G2686:G2717" si="285">F2686*0.425</f>
        <v>3.6974999999999998</v>
      </c>
      <c r="H2686" s="1">
        <f t="shared" si="283"/>
        <v>8.6999999999999993</v>
      </c>
      <c r="I2686" s="21">
        <v>6</v>
      </c>
    </row>
    <row r="2687" spans="1:9" ht="14" x14ac:dyDescent="0.15">
      <c r="A2687" s="14" t="s">
        <v>3028</v>
      </c>
      <c r="B2687" s="15">
        <v>1</v>
      </c>
      <c r="C2687" s="16" t="s">
        <v>5377</v>
      </c>
      <c r="D2687" s="17" t="str">
        <f t="shared" si="284"/>
        <v>1lb</v>
      </c>
      <c r="E2687" s="18" t="s">
        <v>5</v>
      </c>
      <c r="F2687" s="19">
        <v>21.5</v>
      </c>
      <c r="G2687" s="19">
        <f t="shared" si="285"/>
        <v>9.1374999999999993</v>
      </c>
      <c r="H2687" s="1">
        <f t="shared" si="283"/>
        <v>21.5</v>
      </c>
      <c r="I2687" s="21">
        <v>18</v>
      </c>
    </row>
    <row r="2688" spans="1:9" ht="14" x14ac:dyDescent="0.15">
      <c r="A2688" s="14" t="s">
        <v>3032</v>
      </c>
      <c r="B2688" s="15">
        <v>1</v>
      </c>
      <c r="C2688" s="16" t="s">
        <v>5381</v>
      </c>
      <c r="D2688" s="17" t="str">
        <f t="shared" si="284"/>
        <v>5lb</v>
      </c>
      <c r="E2688" s="18" t="s">
        <v>5</v>
      </c>
      <c r="F2688" s="19">
        <v>78.5</v>
      </c>
      <c r="G2688" s="19">
        <f t="shared" si="285"/>
        <v>33.362499999999997</v>
      </c>
      <c r="H2688" s="1">
        <f t="shared" si="283"/>
        <v>78.5</v>
      </c>
      <c r="I2688" s="21">
        <v>84</v>
      </c>
    </row>
    <row r="2689" spans="1:9" ht="14" x14ac:dyDescent="0.15">
      <c r="A2689" s="14" t="s">
        <v>3025</v>
      </c>
      <c r="B2689" s="15">
        <v>1</v>
      </c>
      <c r="C2689" s="16" t="s">
        <v>5374</v>
      </c>
      <c r="D2689" s="17" t="str">
        <f t="shared" si="284"/>
        <v>5oz</v>
      </c>
      <c r="E2689" s="18" t="s">
        <v>5</v>
      </c>
      <c r="F2689" s="43">
        <v>8.6999999999999993</v>
      </c>
      <c r="G2689" s="19">
        <f t="shared" si="285"/>
        <v>3.6974999999999998</v>
      </c>
      <c r="H2689" s="1">
        <f t="shared" si="283"/>
        <v>8.6999999999999993</v>
      </c>
      <c r="I2689" s="21">
        <v>6</v>
      </c>
    </row>
    <row r="2690" spans="1:9" ht="14" x14ac:dyDescent="0.15">
      <c r="A2690" s="14" t="s">
        <v>3029</v>
      </c>
      <c r="B2690" s="15">
        <v>1</v>
      </c>
      <c r="C2690" s="16" t="s">
        <v>5378</v>
      </c>
      <c r="D2690" s="17" t="str">
        <f t="shared" si="284"/>
        <v>1lb</v>
      </c>
      <c r="E2690" s="18" t="s">
        <v>5</v>
      </c>
      <c r="F2690" s="19">
        <v>21.5</v>
      </c>
      <c r="G2690" s="19">
        <f t="shared" si="285"/>
        <v>9.1374999999999993</v>
      </c>
      <c r="H2690" s="1">
        <f t="shared" si="283"/>
        <v>21.5</v>
      </c>
      <c r="I2690" s="21">
        <v>18</v>
      </c>
    </row>
    <row r="2691" spans="1:9" ht="14" x14ac:dyDescent="0.15">
      <c r="A2691" s="14" t="s">
        <v>3033</v>
      </c>
      <c r="B2691" s="15">
        <v>1</v>
      </c>
      <c r="C2691" s="16" t="s">
        <v>5382</v>
      </c>
      <c r="D2691" s="17" t="str">
        <f t="shared" si="284"/>
        <v>5lb</v>
      </c>
      <c r="E2691" s="18" t="s">
        <v>5</v>
      </c>
      <c r="F2691" s="19">
        <v>78.5</v>
      </c>
      <c r="G2691" s="19">
        <f t="shared" si="285"/>
        <v>33.362499999999997</v>
      </c>
      <c r="H2691" s="1">
        <f t="shared" ref="H2691:H2722" si="286">B2691*F2691</f>
        <v>78.5</v>
      </c>
      <c r="I2691" s="21">
        <v>84</v>
      </c>
    </row>
    <row r="2692" spans="1:9" ht="14" x14ac:dyDescent="0.15">
      <c r="A2692" s="14" t="s">
        <v>3026</v>
      </c>
      <c r="B2692" s="15">
        <v>1</v>
      </c>
      <c r="C2692" s="16" t="s">
        <v>5375</v>
      </c>
      <c r="D2692" s="17" t="str">
        <f t="shared" si="284"/>
        <v>5oz</v>
      </c>
      <c r="E2692" s="18" t="s">
        <v>5</v>
      </c>
      <c r="F2692" s="43">
        <v>8.6999999999999993</v>
      </c>
      <c r="G2692" s="19">
        <f t="shared" si="285"/>
        <v>3.6974999999999998</v>
      </c>
      <c r="H2692" s="1">
        <f t="shared" si="286"/>
        <v>8.6999999999999993</v>
      </c>
      <c r="I2692" s="21">
        <v>6</v>
      </c>
    </row>
    <row r="2693" spans="1:9" ht="14" x14ac:dyDescent="0.15">
      <c r="A2693" s="14" t="s">
        <v>3030</v>
      </c>
      <c r="B2693" s="15">
        <v>1</v>
      </c>
      <c r="C2693" s="16" t="s">
        <v>5379</v>
      </c>
      <c r="D2693" s="17" t="str">
        <f t="shared" si="284"/>
        <v>1lb</v>
      </c>
      <c r="E2693" s="18" t="s">
        <v>5</v>
      </c>
      <c r="F2693" s="19">
        <v>21.5</v>
      </c>
      <c r="G2693" s="19">
        <f t="shared" si="285"/>
        <v>9.1374999999999993</v>
      </c>
      <c r="H2693" s="1">
        <f t="shared" si="286"/>
        <v>21.5</v>
      </c>
      <c r="I2693" s="21">
        <v>18</v>
      </c>
    </row>
    <row r="2694" spans="1:9" ht="14" x14ac:dyDescent="0.15">
      <c r="A2694" s="14" t="s">
        <v>3034</v>
      </c>
      <c r="B2694" s="15">
        <v>1</v>
      </c>
      <c r="C2694" s="16" t="s">
        <v>5383</v>
      </c>
      <c r="D2694" s="17" t="str">
        <f t="shared" si="284"/>
        <v>5lb</v>
      </c>
      <c r="E2694" s="18" t="s">
        <v>5</v>
      </c>
      <c r="F2694" s="19">
        <v>78.5</v>
      </c>
      <c r="G2694" s="19">
        <f t="shared" si="285"/>
        <v>33.362499999999997</v>
      </c>
      <c r="H2694" s="1">
        <f t="shared" si="286"/>
        <v>78.5</v>
      </c>
      <c r="I2694" s="21">
        <v>84</v>
      </c>
    </row>
    <row r="2695" spans="1:9" ht="14" x14ac:dyDescent="0.15">
      <c r="A2695" s="14" t="s">
        <v>3027</v>
      </c>
      <c r="B2695" s="15">
        <v>1</v>
      </c>
      <c r="C2695" s="16" t="s">
        <v>5376</v>
      </c>
      <c r="D2695" s="17" t="str">
        <f t="shared" si="284"/>
        <v>5oz</v>
      </c>
      <c r="E2695" s="18" t="s">
        <v>5</v>
      </c>
      <c r="F2695" s="43">
        <v>10.35</v>
      </c>
      <c r="G2695" s="19">
        <f t="shared" si="285"/>
        <v>4.3987499999999997</v>
      </c>
      <c r="H2695" s="1">
        <f t="shared" si="286"/>
        <v>10.35</v>
      </c>
      <c r="I2695" s="21">
        <v>6</v>
      </c>
    </row>
    <row r="2696" spans="1:9" ht="14" x14ac:dyDescent="0.15">
      <c r="A2696" s="14" t="s">
        <v>3031</v>
      </c>
      <c r="B2696" s="15">
        <v>1</v>
      </c>
      <c r="C2696" s="16" t="s">
        <v>5380</v>
      </c>
      <c r="D2696" s="17" t="str">
        <f t="shared" si="284"/>
        <v>1lb</v>
      </c>
      <c r="E2696" s="18" t="s">
        <v>5</v>
      </c>
      <c r="F2696" s="19">
        <v>26.8</v>
      </c>
      <c r="G2696" s="19">
        <f t="shared" si="285"/>
        <v>11.39</v>
      </c>
      <c r="H2696" s="1">
        <f t="shared" si="286"/>
        <v>26.8</v>
      </c>
      <c r="I2696" s="21">
        <v>18</v>
      </c>
    </row>
    <row r="2697" spans="1:9" ht="14" x14ac:dyDescent="0.15">
      <c r="A2697" s="14" t="s">
        <v>3035</v>
      </c>
      <c r="B2697" s="15">
        <v>1</v>
      </c>
      <c r="C2697" s="16" t="s">
        <v>5384</v>
      </c>
      <c r="D2697" s="17" t="str">
        <f t="shared" si="284"/>
        <v>5lb</v>
      </c>
      <c r="E2697" s="18" t="s">
        <v>5</v>
      </c>
      <c r="F2697" s="19">
        <v>104.8</v>
      </c>
      <c r="G2697" s="19">
        <f t="shared" si="285"/>
        <v>44.54</v>
      </c>
      <c r="H2697" s="1">
        <f t="shared" si="286"/>
        <v>104.8</v>
      </c>
      <c r="I2697" s="21">
        <v>84</v>
      </c>
    </row>
    <row r="2698" spans="1:9" ht="14" x14ac:dyDescent="0.15">
      <c r="A2698" s="14" t="s">
        <v>970</v>
      </c>
      <c r="B2698" s="15">
        <v>1</v>
      </c>
      <c r="C2698" s="131" t="s">
        <v>6743</v>
      </c>
      <c r="D2698" s="17" t="str">
        <f t="shared" si="284"/>
        <v>10X10</v>
      </c>
      <c r="E2698" s="18" t="s">
        <v>5</v>
      </c>
      <c r="F2698" s="19">
        <v>17.05</v>
      </c>
      <c r="G2698" s="19">
        <f t="shared" si="285"/>
        <v>7.2462499999999999</v>
      </c>
      <c r="H2698" s="1">
        <f t="shared" si="286"/>
        <v>17.05</v>
      </c>
      <c r="I2698" s="21">
        <v>18</v>
      </c>
    </row>
    <row r="2699" spans="1:9" ht="14" x14ac:dyDescent="0.15">
      <c r="A2699" s="14" t="s">
        <v>971</v>
      </c>
      <c r="B2699" s="15">
        <v>1</v>
      </c>
      <c r="C2699" s="16" t="s">
        <v>3707</v>
      </c>
      <c r="D2699" s="17" t="str">
        <f t="shared" si="284"/>
        <v>FULL</v>
      </c>
      <c r="E2699" s="18" t="s">
        <v>5</v>
      </c>
      <c r="F2699" s="19">
        <v>98.5</v>
      </c>
      <c r="G2699" s="19">
        <f t="shared" si="285"/>
        <v>41.862499999999997</v>
      </c>
      <c r="H2699" s="1">
        <f t="shared" si="286"/>
        <v>98.5</v>
      </c>
      <c r="I2699" s="26">
        <v>128</v>
      </c>
    </row>
    <row r="2700" spans="1:9" ht="14" x14ac:dyDescent="0.15">
      <c r="A2700" s="14" t="s">
        <v>972</v>
      </c>
      <c r="B2700" s="15">
        <v>1</v>
      </c>
      <c r="C2700" s="16" t="s">
        <v>3707</v>
      </c>
      <c r="D2700" s="17" t="str">
        <f t="shared" si="284"/>
        <v>17x20</v>
      </c>
      <c r="E2700" s="18" t="s">
        <v>5</v>
      </c>
      <c r="F2700" s="19">
        <v>50.65</v>
      </c>
      <c r="G2700" s="19">
        <f t="shared" si="285"/>
        <v>21.526249999999997</v>
      </c>
      <c r="H2700" s="1">
        <f t="shared" si="286"/>
        <v>50.65</v>
      </c>
      <c r="I2700" s="21">
        <v>64</v>
      </c>
    </row>
    <row r="2701" spans="1:9" ht="14" x14ac:dyDescent="0.15">
      <c r="A2701" s="14" t="s">
        <v>973</v>
      </c>
      <c r="B2701" s="15">
        <v>1</v>
      </c>
      <c r="C2701" s="131" t="s">
        <v>6744</v>
      </c>
      <c r="D2701" s="17" t="str">
        <f t="shared" si="284"/>
        <v>10X10</v>
      </c>
      <c r="E2701" s="18" t="s">
        <v>5</v>
      </c>
      <c r="F2701" s="19">
        <v>21.55</v>
      </c>
      <c r="G2701" s="19">
        <f t="shared" si="285"/>
        <v>9.1587499999999995</v>
      </c>
      <c r="H2701" s="1">
        <f t="shared" si="286"/>
        <v>21.55</v>
      </c>
      <c r="I2701" s="21">
        <v>18</v>
      </c>
    </row>
    <row r="2702" spans="1:9" ht="14" x14ac:dyDescent="0.15">
      <c r="A2702" s="14" t="s">
        <v>974</v>
      </c>
      <c r="B2702" s="15">
        <v>1</v>
      </c>
      <c r="C2702" s="16" t="s">
        <v>3708</v>
      </c>
      <c r="D2702" s="17" t="str">
        <f t="shared" si="284"/>
        <v>FULL</v>
      </c>
      <c r="E2702" s="18" t="s">
        <v>5</v>
      </c>
      <c r="F2702" s="19">
        <v>124.45</v>
      </c>
      <c r="G2702" s="19">
        <f t="shared" si="285"/>
        <v>52.891249999999999</v>
      </c>
      <c r="H2702" s="1">
        <f t="shared" si="286"/>
        <v>124.45</v>
      </c>
      <c r="I2702" s="26">
        <v>128</v>
      </c>
    </row>
    <row r="2703" spans="1:9" ht="14" x14ac:dyDescent="0.15">
      <c r="A2703" s="14" t="s">
        <v>975</v>
      </c>
      <c r="B2703" s="15">
        <v>1</v>
      </c>
      <c r="C2703" s="16" t="s">
        <v>3708</v>
      </c>
      <c r="D2703" s="17" t="str">
        <f t="shared" si="284"/>
        <v>17x20</v>
      </c>
      <c r="E2703" s="18" t="s">
        <v>5</v>
      </c>
      <c r="F2703" s="19">
        <v>64</v>
      </c>
      <c r="G2703" s="19">
        <f t="shared" si="285"/>
        <v>27.2</v>
      </c>
      <c r="H2703" s="1">
        <f t="shared" si="286"/>
        <v>64</v>
      </c>
      <c r="I2703" s="21">
        <v>64</v>
      </c>
    </row>
    <row r="2704" spans="1:9" ht="14" x14ac:dyDescent="0.15">
      <c r="A2704" s="14" t="s">
        <v>6260</v>
      </c>
      <c r="B2704" s="15">
        <v>1</v>
      </c>
      <c r="C2704" s="131" t="s">
        <v>6745</v>
      </c>
      <c r="D2704" s="118" t="s">
        <v>15</v>
      </c>
      <c r="E2704" s="18" t="s">
        <v>6261</v>
      </c>
      <c r="F2704" s="19">
        <v>21.55</v>
      </c>
      <c r="G2704" s="19">
        <f t="shared" si="285"/>
        <v>9.1587499999999995</v>
      </c>
      <c r="H2704" s="1">
        <f t="shared" si="286"/>
        <v>21.55</v>
      </c>
      <c r="I2704" s="21">
        <v>18</v>
      </c>
    </row>
    <row r="2705" spans="1:9" ht="14" x14ac:dyDescent="0.15">
      <c r="A2705" s="22" t="s">
        <v>5957</v>
      </c>
      <c r="B2705" s="15">
        <v>1</v>
      </c>
      <c r="C2705" s="16" t="s">
        <v>5958</v>
      </c>
      <c r="D2705" s="17" t="str">
        <f>VLOOKUP(RIGHT(A2705,4),N:O,2,0)</f>
        <v>17x20</v>
      </c>
      <c r="E2705" s="18" t="s">
        <v>5</v>
      </c>
      <c r="F2705" s="19">
        <v>64</v>
      </c>
      <c r="G2705" s="19">
        <f t="shared" si="285"/>
        <v>27.2</v>
      </c>
      <c r="H2705" s="1">
        <f t="shared" si="286"/>
        <v>64</v>
      </c>
      <c r="I2705" s="21">
        <v>64</v>
      </c>
    </row>
    <row r="2706" spans="1:9" ht="14" x14ac:dyDescent="0.15">
      <c r="A2706" s="14" t="s">
        <v>976</v>
      </c>
      <c r="B2706" s="15">
        <v>1</v>
      </c>
      <c r="C2706" s="131" t="s">
        <v>6716</v>
      </c>
      <c r="D2706" s="118" t="s">
        <v>15</v>
      </c>
      <c r="E2706" s="18" t="s">
        <v>5</v>
      </c>
      <c r="F2706" s="19">
        <v>20.399999999999999</v>
      </c>
      <c r="G2706" s="19">
        <f t="shared" si="285"/>
        <v>8.67</v>
      </c>
      <c r="H2706" s="1">
        <f t="shared" si="286"/>
        <v>20.399999999999999</v>
      </c>
      <c r="I2706" s="21">
        <v>12</v>
      </c>
    </row>
    <row r="2707" spans="1:9" ht="14" x14ac:dyDescent="0.15">
      <c r="A2707" s="14" t="s">
        <v>977</v>
      </c>
      <c r="B2707" s="15">
        <v>1</v>
      </c>
      <c r="C2707" s="16" t="s">
        <v>3709</v>
      </c>
      <c r="D2707" s="17" t="str">
        <f t="shared" ref="D2707:D2738" si="287">VLOOKUP(RIGHT(A2707,4),N:O,2,0)</f>
        <v>17x20</v>
      </c>
      <c r="E2707" s="18" t="s">
        <v>5</v>
      </c>
      <c r="F2707" s="19">
        <v>58.85</v>
      </c>
      <c r="G2707" s="19">
        <f t="shared" si="285"/>
        <v>25.01125</v>
      </c>
      <c r="H2707" s="1">
        <f t="shared" si="286"/>
        <v>58.85</v>
      </c>
      <c r="I2707" s="21">
        <v>44</v>
      </c>
    </row>
    <row r="2708" spans="1:9" ht="14" x14ac:dyDescent="0.15">
      <c r="A2708" s="14" t="s">
        <v>978</v>
      </c>
      <c r="B2708" s="15">
        <v>1</v>
      </c>
      <c r="C2708" s="16" t="s">
        <v>6717</v>
      </c>
      <c r="D2708" s="17" t="str">
        <f t="shared" si="287"/>
        <v>10X10</v>
      </c>
      <c r="E2708" s="18" t="s">
        <v>5</v>
      </c>
      <c r="F2708" s="19">
        <v>23.2</v>
      </c>
      <c r="G2708" s="19">
        <f t="shared" si="285"/>
        <v>9.86</v>
      </c>
      <c r="H2708" s="1">
        <f t="shared" si="286"/>
        <v>23.2</v>
      </c>
      <c r="I2708" s="21">
        <v>12</v>
      </c>
    </row>
    <row r="2709" spans="1:9" ht="14" x14ac:dyDescent="0.15">
      <c r="A2709" s="14" t="s">
        <v>979</v>
      </c>
      <c r="B2709" s="15">
        <v>1</v>
      </c>
      <c r="C2709" s="16" t="s">
        <v>3710</v>
      </c>
      <c r="D2709" s="17" t="str">
        <f t="shared" si="287"/>
        <v>17x20</v>
      </c>
      <c r="E2709" s="18" t="s">
        <v>5</v>
      </c>
      <c r="F2709" s="19">
        <v>67.150000000000006</v>
      </c>
      <c r="G2709" s="19">
        <f t="shared" si="285"/>
        <v>28.53875</v>
      </c>
      <c r="H2709" s="1">
        <f t="shared" si="286"/>
        <v>67.150000000000006</v>
      </c>
      <c r="I2709" s="21">
        <v>44</v>
      </c>
    </row>
    <row r="2710" spans="1:9" ht="14" x14ac:dyDescent="0.15">
      <c r="A2710" s="14" t="s">
        <v>1613</v>
      </c>
      <c r="B2710" s="15">
        <v>1</v>
      </c>
      <c r="C2710" s="16" t="s">
        <v>4029</v>
      </c>
      <c r="D2710" s="17" t="str">
        <f t="shared" si="287"/>
        <v>Tube</v>
      </c>
      <c r="E2710" s="18" t="s">
        <v>5700</v>
      </c>
      <c r="F2710" s="19">
        <v>31.05</v>
      </c>
      <c r="G2710" s="19">
        <f t="shared" si="285"/>
        <v>13.196249999999999</v>
      </c>
      <c r="H2710" s="1">
        <f t="shared" si="286"/>
        <v>31.05</v>
      </c>
      <c r="I2710" s="21">
        <v>4</v>
      </c>
    </row>
    <row r="2711" spans="1:9" ht="14" x14ac:dyDescent="0.15">
      <c r="A2711" s="14" t="s">
        <v>1614</v>
      </c>
      <c r="B2711" s="15">
        <v>1</v>
      </c>
      <c r="C2711" s="16" t="s">
        <v>4030</v>
      </c>
      <c r="D2711" s="17" t="str">
        <f t="shared" si="287"/>
        <v>Tube</v>
      </c>
      <c r="E2711" s="18" t="s">
        <v>5700</v>
      </c>
      <c r="F2711" s="19">
        <v>31.05</v>
      </c>
      <c r="G2711" s="19">
        <f t="shared" si="285"/>
        <v>13.196249999999999</v>
      </c>
      <c r="H2711" s="1">
        <f t="shared" si="286"/>
        <v>31.05</v>
      </c>
      <c r="I2711" s="21">
        <v>4</v>
      </c>
    </row>
    <row r="2712" spans="1:9" ht="14" x14ac:dyDescent="0.15">
      <c r="A2712" s="14" t="s">
        <v>1723</v>
      </c>
      <c r="B2712" s="15">
        <v>1</v>
      </c>
      <c r="C2712" s="16" t="s">
        <v>6872</v>
      </c>
      <c r="D2712" s="17" t="str">
        <f t="shared" si="287"/>
        <v>1lb</v>
      </c>
      <c r="E2712" s="18" t="s">
        <v>5705</v>
      </c>
      <c r="F2712" s="19">
        <v>32.950000000000003</v>
      </c>
      <c r="G2712" s="19">
        <f t="shared" si="285"/>
        <v>14.00375</v>
      </c>
      <c r="H2712" s="1">
        <f t="shared" si="286"/>
        <v>32.950000000000003</v>
      </c>
      <c r="I2712" s="21">
        <v>18</v>
      </c>
    </row>
    <row r="2713" spans="1:9" ht="14" x14ac:dyDescent="0.15">
      <c r="A2713" s="14" t="s">
        <v>3036</v>
      </c>
      <c r="B2713" s="15">
        <v>1</v>
      </c>
      <c r="C2713" s="16" t="s">
        <v>5385</v>
      </c>
      <c r="D2713" s="17" t="str">
        <f t="shared" si="287"/>
        <v>5oz</v>
      </c>
      <c r="E2713" s="18" t="s">
        <v>5</v>
      </c>
      <c r="F2713" s="43">
        <v>8.6999999999999993</v>
      </c>
      <c r="G2713" s="19">
        <f t="shared" si="285"/>
        <v>3.6974999999999998</v>
      </c>
      <c r="H2713" s="1">
        <f t="shared" si="286"/>
        <v>8.6999999999999993</v>
      </c>
      <c r="I2713" s="21">
        <v>6</v>
      </c>
    </row>
    <row r="2714" spans="1:9" ht="14" x14ac:dyDescent="0.15">
      <c r="A2714" s="14" t="s">
        <v>3040</v>
      </c>
      <c r="B2714" s="15">
        <v>1</v>
      </c>
      <c r="C2714" s="16" t="s">
        <v>5389</v>
      </c>
      <c r="D2714" s="17" t="str">
        <f t="shared" si="287"/>
        <v>1lb</v>
      </c>
      <c r="E2714" s="18" t="s">
        <v>5</v>
      </c>
      <c r="F2714" s="19">
        <v>21.5</v>
      </c>
      <c r="G2714" s="19">
        <f t="shared" si="285"/>
        <v>9.1374999999999993</v>
      </c>
      <c r="H2714" s="1">
        <f t="shared" si="286"/>
        <v>21.5</v>
      </c>
      <c r="I2714" s="21">
        <v>18</v>
      </c>
    </row>
    <row r="2715" spans="1:9" ht="14" x14ac:dyDescent="0.15">
      <c r="A2715" s="14" t="s">
        <v>3044</v>
      </c>
      <c r="B2715" s="15">
        <v>1</v>
      </c>
      <c r="C2715" s="16" t="s">
        <v>5393</v>
      </c>
      <c r="D2715" s="17" t="str">
        <f t="shared" si="287"/>
        <v>5lb</v>
      </c>
      <c r="E2715" s="18" t="s">
        <v>5</v>
      </c>
      <c r="F2715" s="19">
        <v>78.5</v>
      </c>
      <c r="G2715" s="19">
        <f t="shared" si="285"/>
        <v>33.362499999999997</v>
      </c>
      <c r="H2715" s="1">
        <f t="shared" si="286"/>
        <v>78.5</v>
      </c>
      <c r="I2715" s="21">
        <v>84</v>
      </c>
    </row>
    <row r="2716" spans="1:9" ht="14" x14ac:dyDescent="0.15">
      <c r="A2716" s="14" t="s">
        <v>3037</v>
      </c>
      <c r="B2716" s="15">
        <v>1</v>
      </c>
      <c r="C2716" s="16" t="s">
        <v>5386</v>
      </c>
      <c r="D2716" s="17" t="str">
        <f t="shared" si="287"/>
        <v>5oz</v>
      </c>
      <c r="E2716" s="18" t="s">
        <v>5</v>
      </c>
      <c r="F2716" s="43">
        <v>8.6999999999999993</v>
      </c>
      <c r="G2716" s="19">
        <f t="shared" si="285"/>
        <v>3.6974999999999998</v>
      </c>
      <c r="H2716" s="1">
        <f t="shared" si="286"/>
        <v>8.6999999999999993</v>
      </c>
      <c r="I2716" s="21">
        <v>6</v>
      </c>
    </row>
    <row r="2717" spans="1:9" ht="14" x14ac:dyDescent="0.15">
      <c r="A2717" s="14" t="s">
        <v>3041</v>
      </c>
      <c r="B2717" s="15">
        <v>1</v>
      </c>
      <c r="C2717" s="16" t="s">
        <v>5390</v>
      </c>
      <c r="D2717" s="17" t="str">
        <f t="shared" si="287"/>
        <v>1lb</v>
      </c>
      <c r="E2717" s="18" t="s">
        <v>5</v>
      </c>
      <c r="F2717" s="19">
        <v>21.5</v>
      </c>
      <c r="G2717" s="19">
        <f t="shared" si="285"/>
        <v>9.1374999999999993</v>
      </c>
      <c r="H2717" s="1">
        <f t="shared" si="286"/>
        <v>21.5</v>
      </c>
      <c r="I2717" s="21">
        <v>18</v>
      </c>
    </row>
    <row r="2718" spans="1:9" ht="14" x14ac:dyDescent="0.15">
      <c r="A2718" s="14" t="s">
        <v>3045</v>
      </c>
      <c r="B2718" s="15">
        <v>1</v>
      </c>
      <c r="C2718" s="16" t="s">
        <v>5394</v>
      </c>
      <c r="D2718" s="17" t="str">
        <f t="shared" si="287"/>
        <v>5lb</v>
      </c>
      <c r="E2718" s="18" t="s">
        <v>5</v>
      </c>
      <c r="F2718" s="19">
        <v>78.5</v>
      </c>
      <c r="G2718" s="19">
        <f t="shared" ref="G2718:G2749" si="288">F2718*0.425</f>
        <v>33.362499999999997</v>
      </c>
      <c r="H2718" s="1">
        <f t="shared" si="286"/>
        <v>78.5</v>
      </c>
      <c r="I2718" s="21">
        <v>84</v>
      </c>
    </row>
    <row r="2719" spans="1:9" ht="14" x14ac:dyDescent="0.15">
      <c r="A2719" s="14" t="s">
        <v>3038</v>
      </c>
      <c r="B2719" s="15">
        <v>1</v>
      </c>
      <c r="C2719" s="16" t="s">
        <v>5387</v>
      </c>
      <c r="D2719" s="17" t="str">
        <f t="shared" si="287"/>
        <v>5oz</v>
      </c>
      <c r="E2719" s="18" t="s">
        <v>5</v>
      </c>
      <c r="F2719" s="43">
        <v>8.6999999999999993</v>
      </c>
      <c r="G2719" s="19">
        <f t="shared" si="288"/>
        <v>3.6974999999999998</v>
      </c>
      <c r="H2719" s="1">
        <f t="shared" si="286"/>
        <v>8.6999999999999993</v>
      </c>
      <c r="I2719" s="21">
        <v>6</v>
      </c>
    </row>
    <row r="2720" spans="1:9" ht="14" x14ac:dyDescent="0.15">
      <c r="A2720" s="14" t="s">
        <v>3042</v>
      </c>
      <c r="B2720" s="15">
        <v>1</v>
      </c>
      <c r="C2720" s="16" t="s">
        <v>5391</v>
      </c>
      <c r="D2720" s="17" t="str">
        <f t="shared" si="287"/>
        <v>1lb</v>
      </c>
      <c r="E2720" s="18" t="s">
        <v>5</v>
      </c>
      <c r="F2720" s="19">
        <v>21.5</v>
      </c>
      <c r="G2720" s="19">
        <f t="shared" si="288"/>
        <v>9.1374999999999993</v>
      </c>
      <c r="H2720" s="1">
        <f t="shared" si="286"/>
        <v>21.5</v>
      </c>
      <c r="I2720" s="21">
        <v>18</v>
      </c>
    </row>
    <row r="2721" spans="1:9" ht="14" x14ac:dyDescent="0.15">
      <c r="A2721" s="14" t="s">
        <v>3046</v>
      </c>
      <c r="B2721" s="15">
        <v>1</v>
      </c>
      <c r="C2721" s="16" t="s">
        <v>5395</v>
      </c>
      <c r="D2721" s="17" t="str">
        <f t="shared" si="287"/>
        <v>5lb</v>
      </c>
      <c r="E2721" s="18" t="s">
        <v>5</v>
      </c>
      <c r="F2721" s="19">
        <v>78.5</v>
      </c>
      <c r="G2721" s="19">
        <f t="shared" si="288"/>
        <v>33.362499999999997</v>
      </c>
      <c r="H2721" s="1">
        <f t="shared" si="286"/>
        <v>78.5</v>
      </c>
      <c r="I2721" s="21">
        <v>84</v>
      </c>
    </row>
    <row r="2722" spans="1:9" ht="14" x14ac:dyDescent="0.15">
      <c r="A2722" s="14" t="s">
        <v>3039</v>
      </c>
      <c r="B2722" s="15">
        <v>1</v>
      </c>
      <c r="C2722" s="16" t="s">
        <v>5388</v>
      </c>
      <c r="D2722" s="17" t="str">
        <f t="shared" si="287"/>
        <v>5oz</v>
      </c>
      <c r="E2722" s="18" t="s">
        <v>5</v>
      </c>
      <c r="F2722" s="43">
        <v>10.35</v>
      </c>
      <c r="G2722" s="19">
        <f t="shared" si="288"/>
        <v>4.3987499999999997</v>
      </c>
      <c r="H2722" s="1">
        <f t="shared" si="286"/>
        <v>10.35</v>
      </c>
      <c r="I2722" s="21">
        <v>6</v>
      </c>
    </row>
    <row r="2723" spans="1:9" ht="14" x14ac:dyDescent="0.15">
      <c r="A2723" s="14" t="s">
        <v>3043</v>
      </c>
      <c r="B2723" s="15">
        <v>1</v>
      </c>
      <c r="C2723" s="16" t="s">
        <v>5392</v>
      </c>
      <c r="D2723" s="17" t="str">
        <f t="shared" si="287"/>
        <v>1lb</v>
      </c>
      <c r="E2723" s="18" t="s">
        <v>5</v>
      </c>
      <c r="F2723" s="19">
        <v>26.8</v>
      </c>
      <c r="G2723" s="19">
        <f t="shared" si="288"/>
        <v>11.39</v>
      </c>
      <c r="H2723" s="1">
        <f t="shared" ref="H2723:H2754" si="289">B2723*F2723</f>
        <v>26.8</v>
      </c>
      <c r="I2723" s="21">
        <v>18</v>
      </c>
    </row>
    <row r="2724" spans="1:9" ht="14" x14ac:dyDescent="0.15">
      <c r="A2724" s="14" t="s">
        <v>3047</v>
      </c>
      <c r="B2724" s="15">
        <v>1</v>
      </c>
      <c r="C2724" s="16" t="s">
        <v>5396</v>
      </c>
      <c r="D2724" s="17" t="str">
        <f t="shared" si="287"/>
        <v>5lb</v>
      </c>
      <c r="E2724" s="18" t="s">
        <v>5</v>
      </c>
      <c r="F2724" s="19">
        <v>104.8</v>
      </c>
      <c r="G2724" s="19">
        <f t="shared" si="288"/>
        <v>44.54</v>
      </c>
      <c r="H2724" s="1">
        <f t="shared" si="289"/>
        <v>104.8</v>
      </c>
      <c r="I2724" s="21">
        <v>84</v>
      </c>
    </row>
    <row r="2725" spans="1:9" ht="14" x14ac:dyDescent="0.15">
      <c r="A2725" s="14" t="s">
        <v>980</v>
      </c>
      <c r="B2725" s="15">
        <v>1</v>
      </c>
      <c r="C2725" s="16" t="s">
        <v>6718</v>
      </c>
      <c r="D2725" s="17" t="str">
        <f t="shared" si="287"/>
        <v>10X10</v>
      </c>
      <c r="E2725" s="18" t="s">
        <v>5</v>
      </c>
      <c r="F2725" s="19">
        <v>17.05</v>
      </c>
      <c r="G2725" s="19">
        <f t="shared" si="288"/>
        <v>7.2462499999999999</v>
      </c>
      <c r="H2725" s="1">
        <f t="shared" si="289"/>
        <v>17.05</v>
      </c>
      <c r="I2725" s="21">
        <v>18</v>
      </c>
    </row>
    <row r="2726" spans="1:9" ht="14" x14ac:dyDescent="0.15">
      <c r="A2726" s="14" t="s">
        <v>981</v>
      </c>
      <c r="B2726" s="15">
        <v>1</v>
      </c>
      <c r="C2726" s="16" t="s">
        <v>3711</v>
      </c>
      <c r="D2726" s="17" t="str">
        <f t="shared" si="287"/>
        <v>FULL</v>
      </c>
      <c r="E2726" s="18" t="s">
        <v>5</v>
      </c>
      <c r="F2726" s="19">
        <v>98.5</v>
      </c>
      <c r="G2726" s="19">
        <f t="shared" si="288"/>
        <v>41.862499999999997</v>
      </c>
      <c r="H2726" s="1">
        <f t="shared" si="289"/>
        <v>98.5</v>
      </c>
      <c r="I2726" s="26">
        <v>128</v>
      </c>
    </row>
    <row r="2727" spans="1:9" ht="14" x14ac:dyDescent="0.15">
      <c r="A2727" s="14" t="s">
        <v>982</v>
      </c>
      <c r="B2727" s="15">
        <v>1</v>
      </c>
      <c r="C2727" s="16" t="s">
        <v>3711</v>
      </c>
      <c r="D2727" s="17" t="str">
        <f t="shared" si="287"/>
        <v>17x20</v>
      </c>
      <c r="E2727" s="18" t="s">
        <v>5</v>
      </c>
      <c r="F2727" s="19">
        <v>50.65</v>
      </c>
      <c r="G2727" s="19">
        <f t="shared" si="288"/>
        <v>21.526249999999997</v>
      </c>
      <c r="H2727" s="1">
        <f t="shared" si="289"/>
        <v>50.65</v>
      </c>
      <c r="I2727" s="21">
        <v>64</v>
      </c>
    </row>
    <row r="2728" spans="1:9" ht="14" x14ac:dyDescent="0.15">
      <c r="A2728" s="14" t="s">
        <v>983</v>
      </c>
      <c r="B2728" s="15">
        <v>1</v>
      </c>
      <c r="C2728" s="16" t="s">
        <v>6719</v>
      </c>
      <c r="D2728" s="17" t="str">
        <f t="shared" si="287"/>
        <v>10X10</v>
      </c>
      <c r="E2728" s="18" t="s">
        <v>5</v>
      </c>
      <c r="F2728" s="19">
        <v>21.55</v>
      </c>
      <c r="G2728" s="19">
        <f t="shared" si="288"/>
        <v>9.1587499999999995</v>
      </c>
      <c r="H2728" s="1">
        <f t="shared" si="289"/>
        <v>21.55</v>
      </c>
      <c r="I2728" s="21">
        <v>18</v>
      </c>
    </row>
    <row r="2729" spans="1:9" ht="14" x14ac:dyDescent="0.15">
      <c r="A2729" s="14" t="s">
        <v>984</v>
      </c>
      <c r="B2729" s="15">
        <v>1</v>
      </c>
      <c r="C2729" s="16" t="s">
        <v>3712</v>
      </c>
      <c r="D2729" s="17" t="str">
        <f t="shared" si="287"/>
        <v>FULL</v>
      </c>
      <c r="E2729" s="18" t="s">
        <v>5</v>
      </c>
      <c r="F2729" s="19">
        <v>124.45</v>
      </c>
      <c r="G2729" s="19">
        <f t="shared" si="288"/>
        <v>52.891249999999999</v>
      </c>
      <c r="H2729" s="1">
        <f t="shared" si="289"/>
        <v>124.45</v>
      </c>
      <c r="I2729" s="26">
        <v>128</v>
      </c>
    </row>
    <row r="2730" spans="1:9" ht="14" x14ac:dyDescent="0.15">
      <c r="A2730" s="14" t="s">
        <v>985</v>
      </c>
      <c r="B2730" s="15">
        <v>1</v>
      </c>
      <c r="C2730" s="16" t="s">
        <v>3712</v>
      </c>
      <c r="D2730" s="17" t="str">
        <f t="shared" si="287"/>
        <v>17x20</v>
      </c>
      <c r="E2730" s="18" t="s">
        <v>5</v>
      </c>
      <c r="F2730" s="19">
        <v>64</v>
      </c>
      <c r="G2730" s="19">
        <f t="shared" si="288"/>
        <v>27.2</v>
      </c>
      <c r="H2730" s="1">
        <f t="shared" si="289"/>
        <v>64</v>
      </c>
      <c r="I2730" s="21">
        <v>64</v>
      </c>
    </row>
    <row r="2731" spans="1:9" ht="14" x14ac:dyDescent="0.15">
      <c r="A2731" s="14" t="s">
        <v>986</v>
      </c>
      <c r="B2731" s="15">
        <v>1</v>
      </c>
      <c r="C2731" s="16" t="s">
        <v>6720</v>
      </c>
      <c r="D2731" s="17" t="str">
        <f t="shared" si="287"/>
        <v>10X10</v>
      </c>
      <c r="E2731" s="18" t="s">
        <v>5</v>
      </c>
      <c r="F2731" s="19">
        <v>20.399999999999999</v>
      </c>
      <c r="G2731" s="19">
        <f t="shared" si="288"/>
        <v>8.67</v>
      </c>
      <c r="H2731" s="1">
        <f t="shared" si="289"/>
        <v>20.399999999999999</v>
      </c>
      <c r="I2731" s="21">
        <v>12</v>
      </c>
    </row>
    <row r="2732" spans="1:9" ht="14" x14ac:dyDescent="0.15">
      <c r="A2732" s="14" t="s">
        <v>987</v>
      </c>
      <c r="B2732" s="15">
        <v>1</v>
      </c>
      <c r="C2732" s="16" t="s">
        <v>3713</v>
      </c>
      <c r="D2732" s="17" t="str">
        <f t="shared" si="287"/>
        <v>17x20</v>
      </c>
      <c r="E2732" s="18" t="s">
        <v>5</v>
      </c>
      <c r="F2732" s="19">
        <v>58.85</v>
      </c>
      <c r="G2732" s="19">
        <f t="shared" si="288"/>
        <v>25.01125</v>
      </c>
      <c r="H2732" s="1">
        <f t="shared" si="289"/>
        <v>58.85</v>
      </c>
      <c r="I2732" s="21">
        <v>44</v>
      </c>
    </row>
    <row r="2733" spans="1:9" ht="14" x14ac:dyDescent="0.15">
      <c r="A2733" s="14" t="s">
        <v>988</v>
      </c>
      <c r="B2733" s="15">
        <v>1</v>
      </c>
      <c r="C2733" s="16" t="s">
        <v>6721</v>
      </c>
      <c r="D2733" s="17" t="str">
        <f t="shared" si="287"/>
        <v>10X10</v>
      </c>
      <c r="E2733" s="18" t="s">
        <v>5</v>
      </c>
      <c r="F2733" s="19">
        <v>23.2</v>
      </c>
      <c r="G2733" s="19">
        <f t="shared" si="288"/>
        <v>9.86</v>
      </c>
      <c r="H2733" s="1">
        <f t="shared" si="289"/>
        <v>23.2</v>
      </c>
      <c r="I2733" s="21">
        <v>12</v>
      </c>
    </row>
    <row r="2734" spans="1:9" ht="14" x14ac:dyDescent="0.15">
      <c r="A2734" s="14" t="s">
        <v>989</v>
      </c>
      <c r="B2734" s="15">
        <v>1</v>
      </c>
      <c r="C2734" s="16" t="s">
        <v>3714</v>
      </c>
      <c r="D2734" s="17" t="str">
        <f t="shared" si="287"/>
        <v>17x20</v>
      </c>
      <c r="E2734" s="18" t="s">
        <v>5</v>
      </c>
      <c r="F2734" s="19">
        <v>67.150000000000006</v>
      </c>
      <c r="G2734" s="19">
        <f t="shared" si="288"/>
        <v>28.53875</v>
      </c>
      <c r="H2734" s="1">
        <f t="shared" si="289"/>
        <v>67.150000000000006</v>
      </c>
      <c r="I2734" s="21">
        <v>44</v>
      </c>
    </row>
    <row r="2735" spans="1:9" ht="14" x14ac:dyDescent="0.15">
      <c r="A2735" s="14" t="s">
        <v>1724</v>
      </c>
      <c r="B2735" s="15">
        <v>1</v>
      </c>
      <c r="C2735" s="16" t="s">
        <v>6873</v>
      </c>
      <c r="D2735" s="17" t="str">
        <f t="shared" si="287"/>
        <v>1lb</v>
      </c>
      <c r="E2735" s="18" t="s">
        <v>5705</v>
      </c>
      <c r="F2735" s="19">
        <v>32.950000000000003</v>
      </c>
      <c r="G2735" s="19">
        <f t="shared" si="288"/>
        <v>14.00375</v>
      </c>
      <c r="H2735" s="1">
        <f t="shared" si="289"/>
        <v>32.950000000000003</v>
      </c>
      <c r="I2735" s="21">
        <v>18</v>
      </c>
    </row>
    <row r="2736" spans="1:9" ht="14" x14ac:dyDescent="0.15">
      <c r="A2736" s="14" t="s">
        <v>3048</v>
      </c>
      <c r="B2736" s="15">
        <v>1</v>
      </c>
      <c r="C2736" s="16" t="s">
        <v>5397</v>
      </c>
      <c r="D2736" s="17" t="str">
        <f t="shared" si="287"/>
        <v>5oz</v>
      </c>
      <c r="E2736" s="18" t="s">
        <v>5</v>
      </c>
      <c r="F2736" s="43">
        <v>8.6999999999999993</v>
      </c>
      <c r="G2736" s="19">
        <f t="shared" si="288"/>
        <v>3.6974999999999998</v>
      </c>
      <c r="H2736" s="1">
        <f t="shared" si="289"/>
        <v>8.6999999999999993</v>
      </c>
      <c r="I2736" s="21">
        <v>6</v>
      </c>
    </row>
    <row r="2737" spans="1:9" ht="14" x14ac:dyDescent="0.15">
      <c r="A2737" s="14" t="s">
        <v>3052</v>
      </c>
      <c r="B2737" s="15">
        <v>1</v>
      </c>
      <c r="C2737" s="16" t="s">
        <v>5401</v>
      </c>
      <c r="D2737" s="17" t="str">
        <f t="shared" si="287"/>
        <v>1lb</v>
      </c>
      <c r="E2737" s="18" t="s">
        <v>5</v>
      </c>
      <c r="F2737" s="19">
        <v>21.5</v>
      </c>
      <c r="G2737" s="19">
        <f t="shared" si="288"/>
        <v>9.1374999999999993</v>
      </c>
      <c r="H2737" s="1">
        <f t="shared" si="289"/>
        <v>21.5</v>
      </c>
      <c r="I2737" s="21">
        <v>18</v>
      </c>
    </row>
    <row r="2738" spans="1:9" ht="14" x14ac:dyDescent="0.15">
      <c r="A2738" s="14" t="s">
        <v>3056</v>
      </c>
      <c r="B2738" s="15">
        <v>1</v>
      </c>
      <c r="C2738" s="16" t="s">
        <v>5405</v>
      </c>
      <c r="D2738" s="17" t="str">
        <f t="shared" si="287"/>
        <v>5lb</v>
      </c>
      <c r="E2738" s="18" t="s">
        <v>5</v>
      </c>
      <c r="F2738" s="19">
        <v>78.5</v>
      </c>
      <c r="G2738" s="19">
        <f t="shared" si="288"/>
        <v>33.362499999999997</v>
      </c>
      <c r="H2738" s="1">
        <f t="shared" si="289"/>
        <v>78.5</v>
      </c>
      <c r="I2738" s="21">
        <v>84</v>
      </c>
    </row>
    <row r="2739" spans="1:9" ht="14" x14ac:dyDescent="0.15">
      <c r="A2739" s="14" t="s">
        <v>3049</v>
      </c>
      <c r="B2739" s="15">
        <v>1</v>
      </c>
      <c r="C2739" s="16" t="s">
        <v>5398</v>
      </c>
      <c r="D2739" s="17" t="str">
        <f t="shared" ref="D2739:D2770" si="290">VLOOKUP(RIGHT(A2739,4),N:O,2,0)</f>
        <v>5oz</v>
      </c>
      <c r="E2739" s="18" t="s">
        <v>5</v>
      </c>
      <c r="F2739" s="43">
        <v>8.6999999999999993</v>
      </c>
      <c r="G2739" s="19">
        <f t="shared" si="288"/>
        <v>3.6974999999999998</v>
      </c>
      <c r="H2739" s="1">
        <f t="shared" si="289"/>
        <v>8.6999999999999993</v>
      </c>
      <c r="I2739" s="21">
        <v>6</v>
      </c>
    </row>
    <row r="2740" spans="1:9" ht="14" x14ac:dyDescent="0.15">
      <c r="A2740" s="14" t="s">
        <v>3053</v>
      </c>
      <c r="B2740" s="15">
        <v>1</v>
      </c>
      <c r="C2740" s="16" t="s">
        <v>5402</v>
      </c>
      <c r="D2740" s="17" t="str">
        <f t="shared" si="290"/>
        <v>1lb</v>
      </c>
      <c r="E2740" s="18" t="s">
        <v>5</v>
      </c>
      <c r="F2740" s="19">
        <v>21.5</v>
      </c>
      <c r="G2740" s="19">
        <f t="shared" si="288"/>
        <v>9.1374999999999993</v>
      </c>
      <c r="H2740" s="1">
        <f t="shared" si="289"/>
        <v>21.5</v>
      </c>
      <c r="I2740" s="21">
        <v>18</v>
      </c>
    </row>
    <row r="2741" spans="1:9" ht="14" x14ac:dyDescent="0.15">
      <c r="A2741" s="14" t="s">
        <v>3057</v>
      </c>
      <c r="B2741" s="15">
        <v>1</v>
      </c>
      <c r="C2741" s="16" t="s">
        <v>5406</v>
      </c>
      <c r="D2741" s="17" t="str">
        <f t="shared" si="290"/>
        <v>5lb</v>
      </c>
      <c r="E2741" s="18" t="s">
        <v>5</v>
      </c>
      <c r="F2741" s="19">
        <v>78.5</v>
      </c>
      <c r="G2741" s="19">
        <f t="shared" si="288"/>
        <v>33.362499999999997</v>
      </c>
      <c r="H2741" s="1">
        <f t="shared" si="289"/>
        <v>78.5</v>
      </c>
      <c r="I2741" s="21">
        <v>84</v>
      </c>
    </row>
    <row r="2742" spans="1:9" ht="14" x14ac:dyDescent="0.15">
      <c r="A2742" s="14" t="s">
        <v>3050</v>
      </c>
      <c r="B2742" s="15">
        <v>1</v>
      </c>
      <c r="C2742" s="16" t="s">
        <v>5399</v>
      </c>
      <c r="D2742" s="17" t="str">
        <f t="shared" si="290"/>
        <v>5oz</v>
      </c>
      <c r="E2742" s="18" t="s">
        <v>5</v>
      </c>
      <c r="F2742" s="43">
        <v>8.6999999999999993</v>
      </c>
      <c r="G2742" s="19">
        <f t="shared" si="288"/>
        <v>3.6974999999999998</v>
      </c>
      <c r="H2742" s="1">
        <f t="shared" si="289"/>
        <v>8.6999999999999993</v>
      </c>
      <c r="I2742" s="21">
        <v>6</v>
      </c>
    </row>
    <row r="2743" spans="1:9" ht="14" x14ac:dyDescent="0.15">
      <c r="A2743" s="14" t="s">
        <v>3054</v>
      </c>
      <c r="B2743" s="15">
        <v>1</v>
      </c>
      <c r="C2743" s="16" t="s">
        <v>5403</v>
      </c>
      <c r="D2743" s="17" t="str">
        <f t="shared" si="290"/>
        <v>1lb</v>
      </c>
      <c r="E2743" s="18" t="s">
        <v>5</v>
      </c>
      <c r="F2743" s="19">
        <v>21.5</v>
      </c>
      <c r="G2743" s="19">
        <f t="shared" si="288"/>
        <v>9.1374999999999993</v>
      </c>
      <c r="H2743" s="1">
        <f t="shared" si="289"/>
        <v>21.5</v>
      </c>
      <c r="I2743" s="21">
        <v>18</v>
      </c>
    </row>
    <row r="2744" spans="1:9" ht="14" x14ac:dyDescent="0.15">
      <c r="A2744" s="14" t="s">
        <v>3058</v>
      </c>
      <c r="B2744" s="15">
        <v>1</v>
      </c>
      <c r="C2744" s="16" t="s">
        <v>5407</v>
      </c>
      <c r="D2744" s="17" t="str">
        <f t="shared" si="290"/>
        <v>5lb</v>
      </c>
      <c r="E2744" s="18" t="s">
        <v>5</v>
      </c>
      <c r="F2744" s="19">
        <v>78.5</v>
      </c>
      <c r="G2744" s="19">
        <f t="shared" si="288"/>
        <v>33.362499999999997</v>
      </c>
      <c r="H2744" s="1">
        <f t="shared" si="289"/>
        <v>78.5</v>
      </c>
      <c r="I2744" s="21">
        <v>84</v>
      </c>
    </row>
    <row r="2745" spans="1:9" ht="14" x14ac:dyDescent="0.15">
      <c r="A2745" s="14" t="s">
        <v>3051</v>
      </c>
      <c r="B2745" s="15">
        <v>1</v>
      </c>
      <c r="C2745" s="16" t="s">
        <v>5400</v>
      </c>
      <c r="D2745" s="17" t="str">
        <f t="shared" si="290"/>
        <v>5oz</v>
      </c>
      <c r="E2745" s="18" t="s">
        <v>5</v>
      </c>
      <c r="F2745" s="43">
        <v>10.35</v>
      </c>
      <c r="G2745" s="19">
        <f t="shared" si="288"/>
        <v>4.3987499999999997</v>
      </c>
      <c r="H2745" s="1">
        <f t="shared" si="289"/>
        <v>10.35</v>
      </c>
      <c r="I2745" s="21">
        <v>6</v>
      </c>
    </row>
    <row r="2746" spans="1:9" ht="14" x14ac:dyDescent="0.15">
      <c r="A2746" s="14" t="s">
        <v>3055</v>
      </c>
      <c r="B2746" s="15">
        <v>1</v>
      </c>
      <c r="C2746" s="16" t="s">
        <v>5404</v>
      </c>
      <c r="D2746" s="17" t="str">
        <f t="shared" si="290"/>
        <v>1lb</v>
      </c>
      <c r="E2746" s="18" t="s">
        <v>5</v>
      </c>
      <c r="F2746" s="19">
        <v>26.8</v>
      </c>
      <c r="G2746" s="19">
        <f t="shared" si="288"/>
        <v>11.39</v>
      </c>
      <c r="H2746" s="1">
        <f t="shared" si="289"/>
        <v>26.8</v>
      </c>
      <c r="I2746" s="21">
        <v>18</v>
      </c>
    </row>
    <row r="2747" spans="1:9" ht="14" x14ac:dyDescent="0.15">
      <c r="A2747" s="14" t="s">
        <v>3059</v>
      </c>
      <c r="B2747" s="15">
        <v>1</v>
      </c>
      <c r="C2747" s="16" t="s">
        <v>5408</v>
      </c>
      <c r="D2747" s="17" t="str">
        <f t="shared" si="290"/>
        <v>5lb</v>
      </c>
      <c r="E2747" s="18" t="s">
        <v>5</v>
      </c>
      <c r="F2747" s="19">
        <v>104.8</v>
      </c>
      <c r="G2747" s="19">
        <f t="shared" si="288"/>
        <v>44.54</v>
      </c>
      <c r="H2747" s="1">
        <f t="shared" si="289"/>
        <v>104.8</v>
      </c>
      <c r="I2747" s="21">
        <v>84</v>
      </c>
    </row>
    <row r="2748" spans="1:9" ht="14" x14ac:dyDescent="0.15">
      <c r="A2748" s="14" t="s">
        <v>990</v>
      </c>
      <c r="B2748" s="15">
        <v>1</v>
      </c>
      <c r="C2748" s="16" t="s">
        <v>6722</v>
      </c>
      <c r="D2748" s="17" t="str">
        <f t="shared" si="290"/>
        <v>10X10</v>
      </c>
      <c r="E2748" s="18" t="s">
        <v>5</v>
      </c>
      <c r="F2748" s="19">
        <v>17.05</v>
      </c>
      <c r="G2748" s="19">
        <f t="shared" si="288"/>
        <v>7.2462499999999999</v>
      </c>
      <c r="H2748" s="1">
        <f t="shared" si="289"/>
        <v>17.05</v>
      </c>
      <c r="I2748" s="21">
        <v>18</v>
      </c>
    </row>
    <row r="2749" spans="1:9" ht="14" x14ac:dyDescent="0.15">
      <c r="A2749" s="14" t="s">
        <v>991</v>
      </c>
      <c r="B2749" s="15">
        <v>1</v>
      </c>
      <c r="C2749" s="16" t="s">
        <v>3715</v>
      </c>
      <c r="D2749" s="17" t="str">
        <f t="shared" si="290"/>
        <v>FULL</v>
      </c>
      <c r="E2749" s="18" t="s">
        <v>5</v>
      </c>
      <c r="F2749" s="19">
        <v>98.5</v>
      </c>
      <c r="G2749" s="19">
        <f t="shared" si="288"/>
        <v>41.862499999999997</v>
      </c>
      <c r="H2749" s="1">
        <f t="shared" si="289"/>
        <v>98.5</v>
      </c>
      <c r="I2749" s="26">
        <v>128</v>
      </c>
    </row>
    <row r="2750" spans="1:9" ht="14" x14ac:dyDescent="0.15">
      <c r="A2750" s="14" t="s">
        <v>992</v>
      </c>
      <c r="B2750" s="15">
        <v>1</v>
      </c>
      <c r="C2750" s="16" t="s">
        <v>3715</v>
      </c>
      <c r="D2750" s="17" t="str">
        <f t="shared" si="290"/>
        <v>17x20</v>
      </c>
      <c r="E2750" s="18" t="s">
        <v>5</v>
      </c>
      <c r="F2750" s="19">
        <v>50.65</v>
      </c>
      <c r="G2750" s="19">
        <f t="shared" ref="G2750:G2781" si="291">F2750*0.425</f>
        <v>21.526249999999997</v>
      </c>
      <c r="H2750" s="1">
        <f t="shared" si="289"/>
        <v>50.65</v>
      </c>
      <c r="I2750" s="21">
        <v>64</v>
      </c>
    </row>
    <row r="2751" spans="1:9" ht="14" x14ac:dyDescent="0.15">
      <c r="A2751" s="14" t="s">
        <v>993</v>
      </c>
      <c r="B2751" s="15">
        <v>1</v>
      </c>
      <c r="C2751" s="16" t="s">
        <v>6723</v>
      </c>
      <c r="D2751" s="17" t="str">
        <f t="shared" si="290"/>
        <v>10X10</v>
      </c>
      <c r="E2751" s="18" t="s">
        <v>5</v>
      </c>
      <c r="F2751" s="19">
        <v>21.55</v>
      </c>
      <c r="G2751" s="19">
        <f t="shared" si="291"/>
        <v>9.1587499999999995</v>
      </c>
      <c r="H2751" s="1">
        <f t="shared" si="289"/>
        <v>21.55</v>
      </c>
      <c r="I2751" s="21">
        <v>18</v>
      </c>
    </row>
    <row r="2752" spans="1:9" ht="14" x14ac:dyDescent="0.15">
      <c r="A2752" s="14" t="s">
        <v>994</v>
      </c>
      <c r="B2752" s="15">
        <v>1</v>
      </c>
      <c r="C2752" s="16" t="s">
        <v>3716</v>
      </c>
      <c r="D2752" s="17" t="str">
        <f t="shared" si="290"/>
        <v>FULL</v>
      </c>
      <c r="E2752" s="18" t="s">
        <v>5</v>
      </c>
      <c r="F2752" s="19">
        <v>124.45</v>
      </c>
      <c r="G2752" s="19">
        <f t="shared" si="291"/>
        <v>52.891249999999999</v>
      </c>
      <c r="H2752" s="1">
        <f t="shared" si="289"/>
        <v>124.45</v>
      </c>
      <c r="I2752" s="26">
        <v>128</v>
      </c>
    </row>
    <row r="2753" spans="1:9" ht="14" x14ac:dyDescent="0.15">
      <c r="A2753" s="14" t="s">
        <v>995</v>
      </c>
      <c r="B2753" s="15">
        <v>1</v>
      </c>
      <c r="C2753" s="16" t="s">
        <v>3716</v>
      </c>
      <c r="D2753" s="17" t="str">
        <f t="shared" si="290"/>
        <v>17x20</v>
      </c>
      <c r="E2753" s="18" t="s">
        <v>5</v>
      </c>
      <c r="F2753" s="19">
        <v>64</v>
      </c>
      <c r="G2753" s="19">
        <f t="shared" si="291"/>
        <v>27.2</v>
      </c>
      <c r="H2753" s="1">
        <f t="shared" si="289"/>
        <v>64</v>
      </c>
      <c r="I2753" s="21">
        <v>64</v>
      </c>
    </row>
    <row r="2754" spans="1:9" ht="14" x14ac:dyDescent="0.15">
      <c r="A2754" s="14" t="s">
        <v>996</v>
      </c>
      <c r="B2754" s="15">
        <v>1</v>
      </c>
      <c r="C2754" s="16" t="s">
        <v>6724</v>
      </c>
      <c r="D2754" s="17" t="str">
        <f t="shared" si="290"/>
        <v>10X10</v>
      </c>
      <c r="E2754" s="18" t="s">
        <v>5</v>
      </c>
      <c r="F2754" s="19">
        <v>20.399999999999999</v>
      </c>
      <c r="G2754" s="19">
        <f t="shared" si="291"/>
        <v>8.67</v>
      </c>
      <c r="H2754" s="1">
        <f t="shared" si="289"/>
        <v>20.399999999999999</v>
      </c>
      <c r="I2754" s="21">
        <v>12</v>
      </c>
    </row>
    <row r="2755" spans="1:9" ht="14" x14ac:dyDescent="0.15">
      <c r="A2755" s="14" t="s">
        <v>997</v>
      </c>
      <c r="B2755" s="15">
        <v>1</v>
      </c>
      <c r="C2755" s="16" t="s">
        <v>3717</v>
      </c>
      <c r="D2755" s="17" t="str">
        <f t="shared" si="290"/>
        <v>17x20</v>
      </c>
      <c r="E2755" s="18" t="s">
        <v>5</v>
      </c>
      <c r="F2755" s="19">
        <v>58.85</v>
      </c>
      <c r="G2755" s="19">
        <f t="shared" si="291"/>
        <v>25.01125</v>
      </c>
      <c r="H2755" s="1">
        <f t="shared" ref="H2755:H2782" si="292">B2755*F2755</f>
        <v>58.85</v>
      </c>
      <c r="I2755" s="21">
        <v>44</v>
      </c>
    </row>
    <row r="2756" spans="1:9" ht="14" x14ac:dyDescent="0.15">
      <c r="A2756" s="14" t="s">
        <v>998</v>
      </c>
      <c r="B2756" s="15">
        <v>1</v>
      </c>
      <c r="C2756" s="16" t="s">
        <v>6725</v>
      </c>
      <c r="D2756" s="17" t="str">
        <f t="shared" si="290"/>
        <v>10X10</v>
      </c>
      <c r="E2756" s="18" t="s">
        <v>5</v>
      </c>
      <c r="F2756" s="19">
        <v>23.2</v>
      </c>
      <c r="G2756" s="19">
        <f t="shared" si="291"/>
        <v>9.86</v>
      </c>
      <c r="H2756" s="1">
        <f t="shared" si="292"/>
        <v>23.2</v>
      </c>
      <c r="I2756" s="21">
        <v>12</v>
      </c>
    </row>
    <row r="2757" spans="1:9" ht="14" x14ac:dyDescent="0.15">
      <c r="A2757" s="14" t="s">
        <v>999</v>
      </c>
      <c r="B2757" s="15">
        <v>1</v>
      </c>
      <c r="C2757" s="16" t="s">
        <v>3718</v>
      </c>
      <c r="D2757" s="17" t="str">
        <f t="shared" si="290"/>
        <v>17x20</v>
      </c>
      <c r="E2757" s="18" t="s">
        <v>5</v>
      </c>
      <c r="F2757" s="19">
        <v>67.150000000000006</v>
      </c>
      <c r="G2757" s="19">
        <f t="shared" si="291"/>
        <v>28.53875</v>
      </c>
      <c r="H2757" s="1">
        <f t="shared" si="292"/>
        <v>67.150000000000006</v>
      </c>
      <c r="I2757" s="21">
        <v>44</v>
      </c>
    </row>
    <row r="2758" spans="1:9" ht="14" x14ac:dyDescent="0.15">
      <c r="A2758" s="14" t="s">
        <v>1725</v>
      </c>
      <c r="B2758" s="15">
        <v>1</v>
      </c>
      <c r="C2758" s="16" t="s">
        <v>6874</v>
      </c>
      <c r="D2758" s="17" t="str">
        <f t="shared" si="290"/>
        <v>1lb</v>
      </c>
      <c r="E2758" s="18" t="s">
        <v>5705</v>
      </c>
      <c r="F2758" s="19">
        <v>32.950000000000003</v>
      </c>
      <c r="G2758" s="19">
        <f t="shared" si="291"/>
        <v>14.00375</v>
      </c>
      <c r="H2758" s="1">
        <f t="shared" si="292"/>
        <v>32.950000000000003</v>
      </c>
      <c r="I2758" s="21">
        <v>18</v>
      </c>
    </row>
    <row r="2759" spans="1:9" ht="14" x14ac:dyDescent="0.15">
      <c r="A2759" s="14" t="s">
        <v>3060</v>
      </c>
      <c r="B2759" s="15">
        <v>1</v>
      </c>
      <c r="C2759" s="16" t="s">
        <v>5409</v>
      </c>
      <c r="D2759" s="17" t="str">
        <f t="shared" si="290"/>
        <v>5oz</v>
      </c>
      <c r="E2759" s="18" t="s">
        <v>5698</v>
      </c>
      <c r="F2759" s="19">
        <v>10.75</v>
      </c>
      <c r="G2759" s="19">
        <f t="shared" si="291"/>
        <v>4.5687499999999996</v>
      </c>
      <c r="H2759" s="1">
        <f t="shared" si="292"/>
        <v>10.75</v>
      </c>
      <c r="I2759" s="21">
        <v>6</v>
      </c>
    </row>
    <row r="2760" spans="1:9" ht="14" x14ac:dyDescent="0.15">
      <c r="A2760" s="14" t="s">
        <v>3064</v>
      </c>
      <c r="B2760" s="15">
        <v>1</v>
      </c>
      <c r="C2760" s="16" t="s">
        <v>5413</v>
      </c>
      <c r="D2760" s="17" t="str">
        <f t="shared" si="290"/>
        <v>1lb</v>
      </c>
      <c r="E2760" s="18" t="s">
        <v>5698</v>
      </c>
      <c r="F2760" s="19">
        <v>28.05</v>
      </c>
      <c r="G2760" s="19">
        <f t="shared" si="291"/>
        <v>11.921250000000001</v>
      </c>
      <c r="H2760" s="1">
        <f t="shared" si="292"/>
        <v>28.05</v>
      </c>
      <c r="I2760" s="21">
        <v>18</v>
      </c>
    </row>
    <row r="2761" spans="1:9" ht="14" x14ac:dyDescent="0.15">
      <c r="A2761" s="14" t="s">
        <v>3068</v>
      </c>
      <c r="B2761" s="15">
        <v>1</v>
      </c>
      <c r="C2761" s="16" t="s">
        <v>5417</v>
      </c>
      <c r="D2761" s="17" t="str">
        <f t="shared" si="290"/>
        <v>5lb</v>
      </c>
      <c r="E2761" s="18" t="s">
        <v>5698</v>
      </c>
      <c r="F2761" s="19">
        <v>111.1</v>
      </c>
      <c r="G2761" s="19">
        <f t="shared" si="291"/>
        <v>47.217499999999994</v>
      </c>
      <c r="H2761" s="1">
        <f t="shared" si="292"/>
        <v>111.1</v>
      </c>
      <c r="I2761" s="21">
        <v>84</v>
      </c>
    </row>
    <row r="2762" spans="1:9" ht="14" x14ac:dyDescent="0.15">
      <c r="A2762" s="14" t="s">
        <v>3061</v>
      </c>
      <c r="B2762" s="15">
        <v>1</v>
      </c>
      <c r="C2762" s="16" t="s">
        <v>5410</v>
      </c>
      <c r="D2762" s="17" t="str">
        <f t="shared" si="290"/>
        <v>5oz</v>
      </c>
      <c r="E2762" s="18" t="s">
        <v>5698</v>
      </c>
      <c r="F2762" s="19">
        <v>10.75</v>
      </c>
      <c r="G2762" s="19">
        <f t="shared" si="291"/>
        <v>4.5687499999999996</v>
      </c>
      <c r="H2762" s="1">
        <f t="shared" si="292"/>
        <v>10.75</v>
      </c>
      <c r="I2762" s="21">
        <v>6</v>
      </c>
    </row>
    <row r="2763" spans="1:9" ht="14" x14ac:dyDescent="0.15">
      <c r="A2763" s="14" t="s">
        <v>3065</v>
      </c>
      <c r="B2763" s="15">
        <v>1</v>
      </c>
      <c r="C2763" s="16" t="s">
        <v>5414</v>
      </c>
      <c r="D2763" s="17" t="str">
        <f t="shared" si="290"/>
        <v>1lb</v>
      </c>
      <c r="E2763" s="18" t="s">
        <v>5698</v>
      </c>
      <c r="F2763" s="19">
        <v>28.05</v>
      </c>
      <c r="G2763" s="19">
        <f t="shared" si="291"/>
        <v>11.921250000000001</v>
      </c>
      <c r="H2763" s="1">
        <f t="shared" si="292"/>
        <v>28.05</v>
      </c>
      <c r="I2763" s="21">
        <v>18</v>
      </c>
    </row>
    <row r="2764" spans="1:9" ht="14" x14ac:dyDescent="0.15">
      <c r="A2764" s="14" t="s">
        <v>3069</v>
      </c>
      <c r="B2764" s="15">
        <v>1</v>
      </c>
      <c r="C2764" s="16" t="s">
        <v>5418</v>
      </c>
      <c r="D2764" s="17" t="str">
        <f t="shared" si="290"/>
        <v>5lb</v>
      </c>
      <c r="E2764" s="18" t="s">
        <v>5698</v>
      </c>
      <c r="F2764" s="19">
        <v>111.1</v>
      </c>
      <c r="G2764" s="19">
        <f t="shared" si="291"/>
        <v>47.217499999999994</v>
      </c>
      <c r="H2764" s="1">
        <f t="shared" si="292"/>
        <v>111.1</v>
      </c>
      <c r="I2764" s="21">
        <v>84</v>
      </c>
    </row>
    <row r="2765" spans="1:9" ht="14" x14ac:dyDescent="0.15">
      <c r="A2765" s="14" t="s">
        <v>3062</v>
      </c>
      <c r="B2765" s="15">
        <v>1</v>
      </c>
      <c r="C2765" s="16" t="s">
        <v>5411</v>
      </c>
      <c r="D2765" s="17" t="str">
        <f t="shared" si="290"/>
        <v>5oz</v>
      </c>
      <c r="E2765" s="18" t="s">
        <v>5698</v>
      </c>
      <c r="F2765" s="19">
        <v>10.75</v>
      </c>
      <c r="G2765" s="19">
        <f t="shared" si="291"/>
        <v>4.5687499999999996</v>
      </c>
      <c r="H2765" s="1">
        <f t="shared" si="292"/>
        <v>10.75</v>
      </c>
      <c r="I2765" s="21">
        <v>6</v>
      </c>
    </row>
    <row r="2766" spans="1:9" ht="14" x14ac:dyDescent="0.15">
      <c r="A2766" s="14" t="s">
        <v>3066</v>
      </c>
      <c r="B2766" s="15">
        <v>1</v>
      </c>
      <c r="C2766" s="16" t="s">
        <v>5415</v>
      </c>
      <c r="D2766" s="17" t="str">
        <f t="shared" si="290"/>
        <v>1lb</v>
      </c>
      <c r="E2766" s="18" t="s">
        <v>5698</v>
      </c>
      <c r="F2766" s="19">
        <v>28.05</v>
      </c>
      <c r="G2766" s="19">
        <f t="shared" si="291"/>
        <v>11.921250000000001</v>
      </c>
      <c r="H2766" s="1">
        <f t="shared" si="292"/>
        <v>28.05</v>
      </c>
      <c r="I2766" s="21">
        <v>18</v>
      </c>
    </row>
    <row r="2767" spans="1:9" ht="14" x14ac:dyDescent="0.15">
      <c r="A2767" s="14" t="s">
        <v>3070</v>
      </c>
      <c r="B2767" s="15">
        <v>1</v>
      </c>
      <c r="C2767" s="16" t="s">
        <v>5419</v>
      </c>
      <c r="D2767" s="17" t="str">
        <f t="shared" si="290"/>
        <v>5lb</v>
      </c>
      <c r="E2767" s="18" t="s">
        <v>5698</v>
      </c>
      <c r="F2767" s="19">
        <v>111.1</v>
      </c>
      <c r="G2767" s="19">
        <f t="shared" si="291"/>
        <v>47.217499999999994</v>
      </c>
      <c r="H2767" s="1">
        <f t="shared" si="292"/>
        <v>111.1</v>
      </c>
      <c r="I2767" s="21">
        <v>84</v>
      </c>
    </row>
    <row r="2768" spans="1:9" ht="14" x14ac:dyDescent="0.15">
      <c r="A2768" s="14" t="s">
        <v>3063</v>
      </c>
      <c r="B2768" s="15">
        <v>1</v>
      </c>
      <c r="C2768" s="16" t="s">
        <v>5412</v>
      </c>
      <c r="D2768" s="17" t="str">
        <f t="shared" si="290"/>
        <v>5oz</v>
      </c>
      <c r="E2768" s="18" t="s">
        <v>5698</v>
      </c>
      <c r="F2768" s="19">
        <v>12.35</v>
      </c>
      <c r="G2768" s="19">
        <f t="shared" si="291"/>
        <v>5.2487499999999994</v>
      </c>
      <c r="H2768" s="1">
        <f t="shared" si="292"/>
        <v>12.35</v>
      </c>
      <c r="I2768" s="21">
        <v>6</v>
      </c>
    </row>
    <row r="2769" spans="1:9" ht="14" x14ac:dyDescent="0.15">
      <c r="A2769" s="14" t="s">
        <v>3067</v>
      </c>
      <c r="B2769" s="15">
        <v>1</v>
      </c>
      <c r="C2769" s="16" t="s">
        <v>5416</v>
      </c>
      <c r="D2769" s="17" t="str">
        <f t="shared" si="290"/>
        <v>1lb</v>
      </c>
      <c r="E2769" s="18" t="s">
        <v>5698</v>
      </c>
      <c r="F2769" s="19">
        <v>33.299999999999997</v>
      </c>
      <c r="G2769" s="19">
        <f t="shared" si="291"/>
        <v>14.152499999999998</v>
      </c>
      <c r="H2769" s="1">
        <f t="shared" si="292"/>
        <v>33.299999999999997</v>
      </c>
      <c r="I2769" s="21">
        <v>18</v>
      </c>
    </row>
    <row r="2770" spans="1:9" ht="14" x14ac:dyDescent="0.15">
      <c r="A2770" s="14" t="s">
        <v>3071</v>
      </c>
      <c r="B2770" s="15">
        <v>1</v>
      </c>
      <c r="C2770" s="16" t="s">
        <v>5420</v>
      </c>
      <c r="D2770" s="17" t="str">
        <f t="shared" si="290"/>
        <v>5lb</v>
      </c>
      <c r="E2770" s="18" t="s">
        <v>5698</v>
      </c>
      <c r="F2770" s="19">
        <v>137.35</v>
      </c>
      <c r="G2770" s="19">
        <f t="shared" si="291"/>
        <v>58.373749999999994</v>
      </c>
      <c r="H2770" s="1">
        <f t="shared" si="292"/>
        <v>137.35</v>
      </c>
      <c r="I2770" s="21">
        <v>84</v>
      </c>
    </row>
    <row r="2771" spans="1:9" ht="14" x14ac:dyDescent="0.15">
      <c r="A2771" s="14" t="s">
        <v>1000</v>
      </c>
      <c r="B2771" s="15">
        <v>1</v>
      </c>
      <c r="C2771" s="16" t="s">
        <v>6726</v>
      </c>
      <c r="D2771" s="17" t="str">
        <f t="shared" ref="D2771:D2782" si="293">VLOOKUP(RIGHT(A2771,4),N:O,2,0)</f>
        <v>10X10</v>
      </c>
      <c r="E2771" s="18" t="s">
        <v>5698</v>
      </c>
      <c r="F2771" s="19">
        <v>26.8</v>
      </c>
      <c r="G2771" s="19">
        <f t="shared" si="291"/>
        <v>11.39</v>
      </c>
      <c r="H2771" s="1">
        <f t="shared" si="292"/>
        <v>26.8</v>
      </c>
      <c r="I2771" s="21">
        <v>18</v>
      </c>
    </row>
    <row r="2772" spans="1:9" ht="14" x14ac:dyDescent="0.15">
      <c r="A2772" s="14" t="s">
        <v>1001</v>
      </c>
      <c r="B2772" s="15">
        <v>1</v>
      </c>
      <c r="C2772" s="16" t="s">
        <v>3719</v>
      </c>
      <c r="D2772" s="17" t="str">
        <f t="shared" si="293"/>
        <v>FULL</v>
      </c>
      <c r="E2772" s="18" t="s">
        <v>5698</v>
      </c>
      <c r="F2772" s="19">
        <v>154.55000000000001</v>
      </c>
      <c r="G2772" s="19">
        <f t="shared" si="291"/>
        <v>65.683750000000003</v>
      </c>
      <c r="H2772" s="1">
        <f t="shared" si="292"/>
        <v>154.55000000000001</v>
      </c>
      <c r="I2772" s="26">
        <v>128</v>
      </c>
    </row>
    <row r="2773" spans="1:9" ht="14" x14ac:dyDescent="0.15">
      <c r="A2773" s="14" t="s">
        <v>1002</v>
      </c>
      <c r="B2773" s="15">
        <v>1</v>
      </c>
      <c r="C2773" s="16" t="s">
        <v>3719</v>
      </c>
      <c r="D2773" s="17" t="str">
        <f t="shared" si="293"/>
        <v>17x20</v>
      </c>
      <c r="E2773" s="18" t="s">
        <v>5698</v>
      </c>
      <c r="F2773" s="19">
        <v>79.45</v>
      </c>
      <c r="G2773" s="19">
        <f t="shared" si="291"/>
        <v>33.766249999999999</v>
      </c>
      <c r="H2773" s="1">
        <f t="shared" si="292"/>
        <v>79.45</v>
      </c>
      <c r="I2773" s="21">
        <v>64</v>
      </c>
    </row>
    <row r="2774" spans="1:9" ht="14" x14ac:dyDescent="0.15">
      <c r="A2774" s="14" t="s">
        <v>1003</v>
      </c>
      <c r="B2774" s="15">
        <v>1</v>
      </c>
      <c r="C2774" s="16" t="s">
        <v>6727</v>
      </c>
      <c r="D2774" s="17" t="str">
        <f t="shared" si="293"/>
        <v>10X10</v>
      </c>
      <c r="E2774" s="18" t="s">
        <v>5698</v>
      </c>
      <c r="F2774" s="19">
        <v>31.25</v>
      </c>
      <c r="G2774" s="19">
        <f t="shared" si="291"/>
        <v>13.28125</v>
      </c>
      <c r="H2774" s="1">
        <f t="shared" si="292"/>
        <v>31.25</v>
      </c>
      <c r="I2774" s="21">
        <v>18</v>
      </c>
    </row>
    <row r="2775" spans="1:9" ht="14" x14ac:dyDescent="0.15">
      <c r="A2775" s="14" t="s">
        <v>1004</v>
      </c>
      <c r="B2775" s="15">
        <v>1</v>
      </c>
      <c r="C2775" s="16" t="s">
        <v>3720</v>
      </c>
      <c r="D2775" s="17" t="str">
        <f t="shared" si="293"/>
        <v>FULL</v>
      </c>
      <c r="E2775" s="18" t="s">
        <v>5698</v>
      </c>
      <c r="F2775" s="19">
        <v>180.5</v>
      </c>
      <c r="G2775" s="19">
        <f t="shared" si="291"/>
        <v>76.712499999999991</v>
      </c>
      <c r="H2775" s="1">
        <f t="shared" si="292"/>
        <v>180.5</v>
      </c>
      <c r="I2775" s="26">
        <v>128</v>
      </c>
    </row>
    <row r="2776" spans="1:9" ht="14" x14ac:dyDescent="0.15">
      <c r="A2776" s="14" t="s">
        <v>1005</v>
      </c>
      <c r="B2776" s="15">
        <v>1</v>
      </c>
      <c r="C2776" s="16" t="s">
        <v>3720</v>
      </c>
      <c r="D2776" s="17" t="str">
        <f t="shared" si="293"/>
        <v>17x20</v>
      </c>
      <c r="E2776" s="18" t="s">
        <v>5698</v>
      </c>
      <c r="F2776" s="19">
        <v>92.8</v>
      </c>
      <c r="G2776" s="19">
        <f t="shared" si="291"/>
        <v>39.44</v>
      </c>
      <c r="H2776" s="1">
        <f t="shared" si="292"/>
        <v>92.8</v>
      </c>
      <c r="I2776" s="21">
        <v>64</v>
      </c>
    </row>
    <row r="2777" spans="1:9" ht="14" x14ac:dyDescent="0.15">
      <c r="A2777" s="14" t="s">
        <v>1006</v>
      </c>
      <c r="B2777" s="15">
        <v>1</v>
      </c>
      <c r="C2777" s="16" t="s">
        <v>6728</v>
      </c>
      <c r="D2777" s="17" t="str">
        <f t="shared" si="293"/>
        <v>10X10</v>
      </c>
      <c r="E2777" s="18" t="s">
        <v>5698</v>
      </c>
      <c r="F2777" s="19">
        <v>32.799999999999997</v>
      </c>
      <c r="G2777" s="19">
        <f t="shared" si="291"/>
        <v>13.939999999999998</v>
      </c>
      <c r="H2777" s="1">
        <f t="shared" si="292"/>
        <v>32.799999999999997</v>
      </c>
      <c r="I2777" s="21">
        <v>12</v>
      </c>
    </row>
    <row r="2778" spans="1:9" ht="14" x14ac:dyDescent="0.15">
      <c r="A2778" s="14" t="s">
        <v>1007</v>
      </c>
      <c r="B2778" s="15">
        <v>1</v>
      </c>
      <c r="C2778" s="16" t="s">
        <v>3721</v>
      </c>
      <c r="D2778" s="17" t="str">
        <f t="shared" si="293"/>
        <v>17x20</v>
      </c>
      <c r="E2778" s="18" t="s">
        <v>5698</v>
      </c>
      <c r="F2778" s="19">
        <v>94.75</v>
      </c>
      <c r="G2778" s="19">
        <f t="shared" si="291"/>
        <v>40.268749999999997</v>
      </c>
      <c r="H2778" s="1">
        <f t="shared" si="292"/>
        <v>94.75</v>
      </c>
      <c r="I2778" s="21">
        <v>44</v>
      </c>
    </row>
    <row r="2779" spans="1:9" ht="14" x14ac:dyDescent="0.15">
      <c r="A2779" s="14" t="s">
        <v>1008</v>
      </c>
      <c r="B2779" s="15">
        <v>1</v>
      </c>
      <c r="C2779" s="16" t="s">
        <v>6729</v>
      </c>
      <c r="D2779" s="17" t="str">
        <f t="shared" si="293"/>
        <v>10X10</v>
      </c>
      <c r="E2779" s="18" t="s">
        <v>5698</v>
      </c>
      <c r="F2779" s="19">
        <v>35.700000000000003</v>
      </c>
      <c r="G2779" s="19">
        <f t="shared" si="291"/>
        <v>15.172500000000001</v>
      </c>
      <c r="H2779" s="1">
        <f t="shared" si="292"/>
        <v>35.700000000000003</v>
      </c>
      <c r="I2779" s="21">
        <v>12</v>
      </c>
    </row>
    <row r="2780" spans="1:9" ht="14" x14ac:dyDescent="0.15">
      <c r="A2780" s="14" t="s">
        <v>1009</v>
      </c>
      <c r="B2780" s="15">
        <v>1</v>
      </c>
      <c r="C2780" s="16" t="s">
        <v>3722</v>
      </c>
      <c r="D2780" s="17" t="str">
        <f t="shared" si="293"/>
        <v>17x20</v>
      </c>
      <c r="E2780" s="18" t="s">
        <v>5698</v>
      </c>
      <c r="F2780" s="19">
        <v>103.05</v>
      </c>
      <c r="G2780" s="19">
        <f t="shared" si="291"/>
        <v>43.796250000000001</v>
      </c>
      <c r="H2780" s="1">
        <f t="shared" si="292"/>
        <v>103.05</v>
      </c>
      <c r="I2780" s="21">
        <v>44</v>
      </c>
    </row>
    <row r="2781" spans="1:9" ht="14" x14ac:dyDescent="0.15">
      <c r="A2781" s="14" t="s">
        <v>1615</v>
      </c>
      <c r="B2781" s="15">
        <v>1</v>
      </c>
      <c r="C2781" s="16" t="s">
        <v>4031</v>
      </c>
      <c r="D2781" s="17" t="str">
        <f t="shared" si="293"/>
        <v>Tube</v>
      </c>
      <c r="E2781" s="18" t="s">
        <v>5700</v>
      </c>
      <c r="F2781" s="19">
        <v>31.05</v>
      </c>
      <c r="G2781" s="19">
        <f t="shared" si="291"/>
        <v>13.196249999999999</v>
      </c>
      <c r="H2781" s="1">
        <f t="shared" si="292"/>
        <v>31.05</v>
      </c>
      <c r="I2781" s="21">
        <v>4</v>
      </c>
    </row>
    <row r="2782" spans="1:9" ht="14" x14ac:dyDescent="0.15">
      <c r="A2782" s="14" t="s">
        <v>1616</v>
      </c>
      <c r="B2782" s="15">
        <v>1</v>
      </c>
      <c r="C2782" s="16" t="s">
        <v>4032</v>
      </c>
      <c r="D2782" s="17" t="str">
        <f t="shared" si="293"/>
        <v>Tube</v>
      </c>
      <c r="E2782" s="18" t="s">
        <v>5700</v>
      </c>
      <c r="F2782" s="19">
        <v>31.05</v>
      </c>
      <c r="G2782" s="19">
        <f t="shared" ref="G2782:G2805" si="294">F2782*0.425</f>
        <v>13.196249999999999</v>
      </c>
      <c r="H2782" s="1">
        <f t="shared" si="292"/>
        <v>31.05</v>
      </c>
      <c r="I2782" s="21">
        <v>4</v>
      </c>
    </row>
    <row r="2783" spans="1:9" x14ac:dyDescent="0.15">
      <c r="A2783" s="51" t="s">
        <v>6531</v>
      </c>
      <c r="B2783" s="33">
        <v>1</v>
      </c>
      <c r="C2783" s="20" t="s">
        <v>6532</v>
      </c>
      <c r="D2783" s="116" t="s">
        <v>6196</v>
      </c>
      <c r="F2783" s="60">
        <v>31.05</v>
      </c>
      <c r="G2783" s="19">
        <f t="shared" si="294"/>
        <v>13.196249999999999</v>
      </c>
      <c r="H2783" s="60">
        <f>F2783</f>
        <v>31.05</v>
      </c>
      <c r="I2783" s="57">
        <v>4</v>
      </c>
    </row>
    <row r="2784" spans="1:9" ht="14" x14ac:dyDescent="0.15">
      <c r="A2784" s="14" t="s">
        <v>1726</v>
      </c>
      <c r="B2784" s="15">
        <v>1</v>
      </c>
      <c r="C2784" s="16" t="s">
        <v>6875</v>
      </c>
      <c r="D2784" s="17" t="str">
        <f t="shared" ref="D2784:D2799" si="295">VLOOKUP(RIGHT(A2784,4),N:O,2,0)</f>
        <v>1lb</v>
      </c>
      <c r="E2784" s="18" t="s">
        <v>5703</v>
      </c>
      <c r="F2784" s="19">
        <v>43.35</v>
      </c>
      <c r="G2784" s="19">
        <f t="shared" si="294"/>
        <v>18.423750000000002</v>
      </c>
      <c r="H2784" s="1">
        <f t="shared" ref="H2784:H2805" si="296">B2784*F2784</f>
        <v>43.35</v>
      </c>
      <c r="I2784" s="21">
        <v>18</v>
      </c>
    </row>
    <row r="2785" spans="1:9" ht="14" x14ac:dyDescent="0.15">
      <c r="A2785" s="14" t="s">
        <v>3072</v>
      </c>
      <c r="B2785" s="15">
        <v>1</v>
      </c>
      <c r="C2785" s="16" t="s">
        <v>5421</v>
      </c>
      <c r="D2785" s="17" t="str">
        <f t="shared" si="295"/>
        <v>5oz</v>
      </c>
      <c r="E2785" s="18" t="s">
        <v>5</v>
      </c>
      <c r="F2785" s="43">
        <v>8.6999999999999993</v>
      </c>
      <c r="G2785" s="19">
        <f t="shared" si="294"/>
        <v>3.6974999999999998</v>
      </c>
      <c r="H2785" s="1">
        <f t="shared" si="296"/>
        <v>8.6999999999999993</v>
      </c>
      <c r="I2785" s="21">
        <v>6</v>
      </c>
    </row>
    <row r="2786" spans="1:9" ht="14" x14ac:dyDescent="0.15">
      <c r="A2786" s="14" t="s">
        <v>3076</v>
      </c>
      <c r="B2786" s="15">
        <v>1</v>
      </c>
      <c r="C2786" s="16" t="s">
        <v>5425</v>
      </c>
      <c r="D2786" s="17" t="str">
        <f t="shared" si="295"/>
        <v>1lb</v>
      </c>
      <c r="E2786" s="18" t="s">
        <v>5</v>
      </c>
      <c r="F2786" s="19">
        <v>21.5</v>
      </c>
      <c r="G2786" s="19">
        <f t="shared" si="294"/>
        <v>9.1374999999999993</v>
      </c>
      <c r="H2786" s="1">
        <f t="shared" si="296"/>
        <v>21.5</v>
      </c>
      <c r="I2786" s="21">
        <v>18</v>
      </c>
    </row>
    <row r="2787" spans="1:9" ht="14" x14ac:dyDescent="0.15">
      <c r="A2787" s="14" t="s">
        <v>3080</v>
      </c>
      <c r="B2787" s="15">
        <v>1</v>
      </c>
      <c r="C2787" s="16" t="s">
        <v>5429</v>
      </c>
      <c r="D2787" s="17" t="str">
        <f t="shared" si="295"/>
        <v>5lb</v>
      </c>
      <c r="E2787" s="18" t="s">
        <v>5</v>
      </c>
      <c r="F2787" s="19">
        <v>78.5</v>
      </c>
      <c r="G2787" s="19">
        <f t="shared" si="294"/>
        <v>33.362499999999997</v>
      </c>
      <c r="H2787" s="1">
        <f t="shared" si="296"/>
        <v>78.5</v>
      </c>
      <c r="I2787" s="21">
        <v>84</v>
      </c>
    </row>
    <row r="2788" spans="1:9" ht="14" x14ac:dyDescent="0.15">
      <c r="A2788" s="14" t="s">
        <v>3073</v>
      </c>
      <c r="B2788" s="15">
        <v>1</v>
      </c>
      <c r="C2788" s="16" t="s">
        <v>5422</v>
      </c>
      <c r="D2788" s="17" t="str">
        <f t="shared" si="295"/>
        <v>5oz</v>
      </c>
      <c r="E2788" s="18" t="s">
        <v>5</v>
      </c>
      <c r="F2788" s="43">
        <v>8.6999999999999993</v>
      </c>
      <c r="G2788" s="19">
        <f t="shared" si="294"/>
        <v>3.6974999999999998</v>
      </c>
      <c r="H2788" s="1">
        <f t="shared" si="296"/>
        <v>8.6999999999999993</v>
      </c>
      <c r="I2788" s="21">
        <v>6</v>
      </c>
    </row>
    <row r="2789" spans="1:9" ht="14" x14ac:dyDescent="0.15">
      <c r="A2789" s="14" t="s">
        <v>3077</v>
      </c>
      <c r="B2789" s="15">
        <v>1</v>
      </c>
      <c r="C2789" s="16" t="s">
        <v>5426</v>
      </c>
      <c r="D2789" s="17" t="str">
        <f t="shared" si="295"/>
        <v>1lb</v>
      </c>
      <c r="E2789" s="18" t="s">
        <v>5</v>
      </c>
      <c r="F2789" s="19">
        <v>21.5</v>
      </c>
      <c r="G2789" s="19">
        <f t="shared" si="294"/>
        <v>9.1374999999999993</v>
      </c>
      <c r="H2789" s="1">
        <f t="shared" si="296"/>
        <v>21.5</v>
      </c>
      <c r="I2789" s="21">
        <v>18</v>
      </c>
    </row>
    <row r="2790" spans="1:9" ht="14" x14ac:dyDescent="0.15">
      <c r="A2790" s="14" t="s">
        <v>3081</v>
      </c>
      <c r="B2790" s="15">
        <v>1</v>
      </c>
      <c r="C2790" s="16" t="s">
        <v>5430</v>
      </c>
      <c r="D2790" s="17" t="str">
        <f t="shared" si="295"/>
        <v>5lb</v>
      </c>
      <c r="E2790" s="18" t="s">
        <v>5</v>
      </c>
      <c r="F2790" s="19">
        <v>78.5</v>
      </c>
      <c r="G2790" s="19">
        <f t="shared" si="294"/>
        <v>33.362499999999997</v>
      </c>
      <c r="H2790" s="1">
        <f t="shared" si="296"/>
        <v>78.5</v>
      </c>
      <c r="I2790" s="21">
        <v>84</v>
      </c>
    </row>
    <row r="2791" spans="1:9" ht="14" x14ac:dyDescent="0.15">
      <c r="A2791" s="14" t="s">
        <v>3074</v>
      </c>
      <c r="B2791" s="15">
        <v>1</v>
      </c>
      <c r="C2791" s="16" t="s">
        <v>5423</v>
      </c>
      <c r="D2791" s="17" t="str">
        <f t="shared" si="295"/>
        <v>5oz</v>
      </c>
      <c r="E2791" s="18" t="s">
        <v>5</v>
      </c>
      <c r="F2791" s="43">
        <v>8.6999999999999993</v>
      </c>
      <c r="G2791" s="19">
        <f t="shared" si="294"/>
        <v>3.6974999999999998</v>
      </c>
      <c r="H2791" s="1">
        <f t="shared" si="296"/>
        <v>8.6999999999999993</v>
      </c>
      <c r="I2791" s="21">
        <v>6</v>
      </c>
    </row>
    <row r="2792" spans="1:9" ht="14" x14ac:dyDescent="0.15">
      <c r="A2792" s="14" t="s">
        <v>3078</v>
      </c>
      <c r="B2792" s="15">
        <v>1</v>
      </c>
      <c r="C2792" s="16" t="s">
        <v>5427</v>
      </c>
      <c r="D2792" s="17" t="str">
        <f t="shared" si="295"/>
        <v>1lb</v>
      </c>
      <c r="E2792" s="18" t="s">
        <v>5</v>
      </c>
      <c r="F2792" s="19">
        <v>21.5</v>
      </c>
      <c r="G2792" s="19">
        <f t="shared" si="294"/>
        <v>9.1374999999999993</v>
      </c>
      <c r="H2792" s="1">
        <f t="shared" si="296"/>
        <v>21.5</v>
      </c>
      <c r="I2792" s="21">
        <v>18</v>
      </c>
    </row>
    <row r="2793" spans="1:9" ht="14" x14ac:dyDescent="0.15">
      <c r="A2793" s="14" t="s">
        <v>3082</v>
      </c>
      <c r="B2793" s="15">
        <v>1</v>
      </c>
      <c r="C2793" s="16" t="s">
        <v>5431</v>
      </c>
      <c r="D2793" s="17" t="str">
        <f t="shared" si="295"/>
        <v>5lb</v>
      </c>
      <c r="E2793" s="18" t="s">
        <v>5</v>
      </c>
      <c r="F2793" s="19">
        <v>78.5</v>
      </c>
      <c r="G2793" s="19">
        <f t="shared" si="294"/>
        <v>33.362499999999997</v>
      </c>
      <c r="H2793" s="1">
        <f t="shared" si="296"/>
        <v>78.5</v>
      </c>
      <c r="I2793" s="21">
        <v>84</v>
      </c>
    </row>
    <row r="2794" spans="1:9" ht="14" x14ac:dyDescent="0.15">
      <c r="A2794" s="14" t="s">
        <v>3075</v>
      </c>
      <c r="B2794" s="15">
        <v>1</v>
      </c>
      <c r="C2794" s="16" t="s">
        <v>5424</v>
      </c>
      <c r="D2794" s="17" t="str">
        <f t="shared" si="295"/>
        <v>5oz</v>
      </c>
      <c r="E2794" s="18" t="s">
        <v>5</v>
      </c>
      <c r="F2794" s="43">
        <v>10.35</v>
      </c>
      <c r="G2794" s="19">
        <f t="shared" si="294"/>
        <v>4.3987499999999997</v>
      </c>
      <c r="H2794" s="1">
        <f t="shared" si="296"/>
        <v>10.35</v>
      </c>
      <c r="I2794" s="21">
        <v>6</v>
      </c>
    </row>
    <row r="2795" spans="1:9" ht="14" x14ac:dyDescent="0.15">
      <c r="A2795" s="14" t="s">
        <v>3079</v>
      </c>
      <c r="B2795" s="15">
        <v>1</v>
      </c>
      <c r="C2795" s="16" t="s">
        <v>5428</v>
      </c>
      <c r="D2795" s="17" t="str">
        <f t="shared" si="295"/>
        <v>1lb</v>
      </c>
      <c r="E2795" s="18" t="s">
        <v>5</v>
      </c>
      <c r="F2795" s="19">
        <v>26.8</v>
      </c>
      <c r="G2795" s="19">
        <f t="shared" si="294"/>
        <v>11.39</v>
      </c>
      <c r="H2795" s="1">
        <f t="shared" si="296"/>
        <v>26.8</v>
      </c>
      <c r="I2795" s="21">
        <v>18</v>
      </c>
    </row>
    <row r="2796" spans="1:9" ht="14" x14ac:dyDescent="0.15">
      <c r="A2796" s="14" t="s">
        <v>3083</v>
      </c>
      <c r="B2796" s="15">
        <v>1</v>
      </c>
      <c r="C2796" s="16" t="s">
        <v>5432</v>
      </c>
      <c r="D2796" s="17" t="str">
        <f t="shared" si="295"/>
        <v>5lb</v>
      </c>
      <c r="E2796" s="18" t="s">
        <v>5</v>
      </c>
      <c r="F2796" s="19">
        <v>104.8</v>
      </c>
      <c r="G2796" s="19">
        <f t="shared" si="294"/>
        <v>44.54</v>
      </c>
      <c r="H2796" s="1">
        <f t="shared" si="296"/>
        <v>104.8</v>
      </c>
      <c r="I2796" s="21">
        <v>84</v>
      </c>
    </row>
    <row r="2797" spans="1:9" ht="14" x14ac:dyDescent="0.15">
      <c r="A2797" s="14" t="s">
        <v>1010</v>
      </c>
      <c r="B2797" s="15">
        <v>1</v>
      </c>
      <c r="C2797" s="16" t="s">
        <v>6706</v>
      </c>
      <c r="D2797" s="17" t="str">
        <f t="shared" si="295"/>
        <v>10X10</v>
      </c>
      <c r="E2797" s="18" t="s">
        <v>5</v>
      </c>
      <c r="F2797" s="19">
        <v>17.05</v>
      </c>
      <c r="G2797" s="19">
        <f t="shared" si="294"/>
        <v>7.2462499999999999</v>
      </c>
      <c r="H2797" s="1">
        <f t="shared" si="296"/>
        <v>17.05</v>
      </c>
      <c r="I2797" s="21">
        <v>18</v>
      </c>
    </row>
    <row r="2798" spans="1:9" ht="14" x14ac:dyDescent="0.15">
      <c r="A2798" s="14" t="s">
        <v>1011</v>
      </c>
      <c r="B2798" s="15">
        <v>1</v>
      </c>
      <c r="C2798" s="16" t="s">
        <v>3723</v>
      </c>
      <c r="D2798" s="17" t="str">
        <f t="shared" si="295"/>
        <v>FULL</v>
      </c>
      <c r="E2798" s="18" t="s">
        <v>5</v>
      </c>
      <c r="F2798" s="19">
        <v>98.5</v>
      </c>
      <c r="G2798" s="19">
        <f t="shared" si="294"/>
        <v>41.862499999999997</v>
      </c>
      <c r="H2798" s="1">
        <f t="shared" si="296"/>
        <v>98.5</v>
      </c>
      <c r="I2798" s="26">
        <v>128</v>
      </c>
    </row>
    <row r="2799" spans="1:9" ht="14" x14ac:dyDescent="0.15">
      <c r="A2799" s="14" t="s">
        <v>1012</v>
      </c>
      <c r="B2799" s="15">
        <v>1</v>
      </c>
      <c r="C2799" s="16" t="s">
        <v>3723</v>
      </c>
      <c r="D2799" s="17" t="str">
        <f t="shared" si="295"/>
        <v>17x20</v>
      </c>
      <c r="E2799" s="18" t="s">
        <v>5</v>
      </c>
      <c r="F2799" s="19">
        <v>50.65</v>
      </c>
      <c r="G2799" s="19">
        <f t="shared" si="294"/>
        <v>21.526249999999997</v>
      </c>
      <c r="H2799" s="1">
        <f t="shared" si="296"/>
        <v>50.65</v>
      </c>
      <c r="I2799" s="21">
        <v>64</v>
      </c>
    </row>
    <row r="2800" spans="1:9" x14ac:dyDescent="0.15">
      <c r="A2800" s="134" t="s">
        <v>1012</v>
      </c>
      <c r="B2800" s="15">
        <v>1</v>
      </c>
      <c r="C2800" s="16" t="s">
        <v>5818</v>
      </c>
      <c r="D2800" s="17" t="s">
        <v>5819</v>
      </c>
      <c r="E2800" s="18"/>
      <c r="F2800" s="19">
        <v>71.25</v>
      </c>
      <c r="G2800" s="19">
        <f t="shared" si="294"/>
        <v>30.28125</v>
      </c>
      <c r="H2800" s="1">
        <f t="shared" si="296"/>
        <v>71.25</v>
      </c>
      <c r="I2800" s="21">
        <v>64</v>
      </c>
    </row>
    <row r="2801" spans="1:9" ht="14" x14ac:dyDescent="0.15">
      <c r="A2801" s="14" t="s">
        <v>1013</v>
      </c>
      <c r="B2801" s="15">
        <v>1</v>
      </c>
      <c r="C2801" s="16" t="s">
        <v>6707</v>
      </c>
      <c r="D2801" s="17" t="str">
        <f>VLOOKUP(RIGHT(A2801,4),N:O,2,0)</f>
        <v>10X10</v>
      </c>
      <c r="E2801" s="18" t="s">
        <v>5</v>
      </c>
      <c r="F2801" s="19">
        <v>21.55</v>
      </c>
      <c r="G2801" s="19">
        <f t="shared" si="294"/>
        <v>9.1587499999999995</v>
      </c>
      <c r="H2801" s="1">
        <f t="shared" si="296"/>
        <v>21.55</v>
      </c>
      <c r="I2801" s="21">
        <v>18</v>
      </c>
    </row>
    <row r="2802" spans="1:9" ht="14" x14ac:dyDescent="0.15">
      <c r="A2802" s="14" t="s">
        <v>1014</v>
      </c>
      <c r="B2802" s="15">
        <v>1</v>
      </c>
      <c r="C2802" s="16" t="s">
        <v>3724</v>
      </c>
      <c r="D2802" s="17" t="str">
        <f>VLOOKUP(RIGHT(A2802,4),N:O,2,0)</f>
        <v>FULL</v>
      </c>
      <c r="E2802" s="18" t="s">
        <v>5</v>
      </c>
      <c r="F2802" s="19">
        <v>124.45</v>
      </c>
      <c r="G2802" s="19">
        <f t="shared" si="294"/>
        <v>52.891249999999999</v>
      </c>
      <c r="H2802" s="1">
        <f t="shared" si="296"/>
        <v>124.45</v>
      </c>
      <c r="I2802" s="26">
        <v>128</v>
      </c>
    </row>
    <row r="2803" spans="1:9" ht="14" x14ac:dyDescent="0.15">
      <c r="A2803" s="14" t="s">
        <v>1015</v>
      </c>
      <c r="B2803" s="15">
        <v>1</v>
      </c>
      <c r="C2803" s="16" t="s">
        <v>3724</v>
      </c>
      <c r="D2803" s="17" t="str">
        <f>VLOOKUP(RIGHT(A2803,4),N:O,2,0)</f>
        <v>17x20</v>
      </c>
      <c r="E2803" s="18" t="s">
        <v>5</v>
      </c>
      <c r="F2803" s="19">
        <v>64</v>
      </c>
      <c r="G2803" s="19">
        <f t="shared" si="294"/>
        <v>27.2</v>
      </c>
      <c r="H2803" s="1">
        <f t="shared" si="296"/>
        <v>64</v>
      </c>
      <c r="I2803" s="21">
        <v>64</v>
      </c>
    </row>
    <row r="2804" spans="1:9" ht="14" x14ac:dyDescent="0.15">
      <c r="A2804" s="14" t="s">
        <v>1016</v>
      </c>
      <c r="B2804" s="15">
        <v>1</v>
      </c>
      <c r="C2804" s="16" t="s">
        <v>6708</v>
      </c>
      <c r="D2804" s="17" t="str">
        <f>VLOOKUP(RIGHT(A2804,4),N:O,2,0)</f>
        <v>10X10</v>
      </c>
      <c r="E2804" s="18" t="s">
        <v>5</v>
      </c>
      <c r="F2804" s="19">
        <v>20.399999999999999</v>
      </c>
      <c r="G2804" s="19">
        <f t="shared" si="294"/>
        <v>8.67</v>
      </c>
      <c r="H2804" s="1">
        <f t="shared" si="296"/>
        <v>20.399999999999999</v>
      </c>
      <c r="I2804" s="21">
        <v>12</v>
      </c>
    </row>
    <row r="2805" spans="1:9" ht="14" x14ac:dyDescent="0.15">
      <c r="A2805" s="14" t="s">
        <v>1017</v>
      </c>
      <c r="B2805" s="15">
        <v>1</v>
      </c>
      <c r="C2805" s="16" t="s">
        <v>3725</v>
      </c>
      <c r="D2805" s="17" t="str">
        <f>VLOOKUP(RIGHT(A2805,4),N:O,2,0)</f>
        <v>17x20</v>
      </c>
      <c r="E2805" s="18" t="s">
        <v>5</v>
      </c>
      <c r="F2805" s="19">
        <v>58.85</v>
      </c>
      <c r="G2805" s="19">
        <f t="shared" si="294"/>
        <v>25.01125</v>
      </c>
      <c r="H2805" s="1">
        <f t="shared" si="296"/>
        <v>58.85</v>
      </c>
      <c r="I2805" s="21">
        <v>44</v>
      </c>
    </row>
    <row r="2806" spans="1:9" x14ac:dyDescent="0.15">
      <c r="A2806" s="51" t="s">
        <v>6476</v>
      </c>
      <c r="B2806" s="33">
        <v>1</v>
      </c>
      <c r="C2806" s="20" t="s">
        <v>6477</v>
      </c>
      <c r="D2806" s="116" t="s">
        <v>6478</v>
      </c>
      <c r="F2806" s="60">
        <v>3</v>
      </c>
      <c r="G2806" s="60">
        <v>3</v>
      </c>
      <c r="H2806" s="60">
        <f>F2806</f>
        <v>3</v>
      </c>
      <c r="I2806" s="57">
        <v>3</v>
      </c>
    </row>
    <row r="2807" spans="1:9" ht="14" x14ac:dyDescent="0.15">
      <c r="A2807" s="14" t="s">
        <v>1018</v>
      </c>
      <c r="B2807" s="15">
        <v>1</v>
      </c>
      <c r="C2807" s="16" t="s">
        <v>6709</v>
      </c>
      <c r="D2807" s="17" t="str">
        <f t="shared" ref="D2807:D2838" si="297">VLOOKUP(RIGHT(A2807,4),N:O,2,0)</f>
        <v>10X10</v>
      </c>
      <c r="E2807" s="18" t="s">
        <v>5</v>
      </c>
      <c r="F2807" s="19">
        <v>23.2</v>
      </c>
      <c r="G2807" s="19">
        <f t="shared" ref="G2807:G2870" si="298">F2807*0.425</f>
        <v>9.86</v>
      </c>
      <c r="H2807" s="1">
        <f t="shared" ref="H2807:H2838" si="299">B2807*F2807</f>
        <v>23.2</v>
      </c>
      <c r="I2807" s="21">
        <v>12</v>
      </c>
    </row>
    <row r="2808" spans="1:9" ht="14" x14ac:dyDescent="0.15">
      <c r="A2808" s="14" t="s">
        <v>1019</v>
      </c>
      <c r="B2808" s="15">
        <v>1</v>
      </c>
      <c r="C2808" s="16" t="s">
        <v>3726</v>
      </c>
      <c r="D2808" s="17" t="str">
        <f t="shared" si="297"/>
        <v>17x20</v>
      </c>
      <c r="E2808" s="18" t="s">
        <v>5</v>
      </c>
      <c r="F2808" s="19">
        <v>67.150000000000006</v>
      </c>
      <c r="G2808" s="19">
        <f t="shared" si="298"/>
        <v>28.53875</v>
      </c>
      <c r="H2808" s="1">
        <f t="shared" si="299"/>
        <v>67.150000000000006</v>
      </c>
      <c r="I2808" s="21">
        <v>44</v>
      </c>
    </row>
    <row r="2809" spans="1:9" ht="14" x14ac:dyDescent="0.15">
      <c r="A2809" s="14" t="s">
        <v>3084</v>
      </c>
      <c r="B2809" s="15">
        <v>1</v>
      </c>
      <c r="C2809" s="16" t="s">
        <v>5433</v>
      </c>
      <c r="D2809" s="17" t="str">
        <f t="shared" si="297"/>
        <v>5oz</v>
      </c>
      <c r="E2809" s="18" t="s">
        <v>5</v>
      </c>
      <c r="F2809" s="43">
        <v>8.6999999999999993</v>
      </c>
      <c r="G2809" s="19">
        <f t="shared" si="298"/>
        <v>3.6974999999999998</v>
      </c>
      <c r="H2809" s="1">
        <f t="shared" si="299"/>
        <v>8.6999999999999993</v>
      </c>
      <c r="I2809" s="21">
        <v>6</v>
      </c>
    </row>
    <row r="2810" spans="1:9" ht="14" x14ac:dyDescent="0.15">
      <c r="A2810" s="14" t="s">
        <v>3088</v>
      </c>
      <c r="B2810" s="15">
        <v>1</v>
      </c>
      <c r="C2810" s="16" t="s">
        <v>5437</v>
      </c>
      <c r="D2810" s="17" t="str">
        <f t="shared" si="297"/>
        <v>1lb</v>
      </c>
      <c r="E2810" s="18" t="s">
        <v>5</v>
      </c>
      <c r="F2810" s="19">
        <v>21.5</v>
      </c>
      <c r="G2810" s="19">
        <f t="shared" si="298"/>
        <v>9.1374999999999993</v>
      </c>
      <c r="H2810" s="1">
        <f t="shared" si="299"/>
        <v>21.5</v>
      </c>
      <c r="I2810" s="21">
        <v>18</v>
      </c>
    </row>
    <row r="2811" spans="1:9" ht="14" x14ac:dyDescent="0.15">
      <c r="A2811" s="14" t="s">
        <v>3092</v>
      </c>
      <c r="B2811" s="15">
        <v>1</v>
      </c>
      <c r="C2811" s="16" t="s">
        <v>5441</v>
      </c>
      <c r="D2811" s="17" t="str">
        <f t="shared" si="297"/>
        <v>5lb</v>
      </c>
      <c r="E2811" s="18" t="s">
        <v>5</v>
      </c>
      <c r="F2811" s="19">
        <v>78.5</v>
      </c>
      <c r="G2811" s="19">
        <f t="shared" si="298"/>
        <v>33.362499999999997</v>
      </c>
      <c r="H2811" s="1">
        <f t="shared" si="299"/>
        <v>78.5</v>
      </c>
      <c r="I2811" s="21">
        <v>84</v>
      </c>
    </row>
    <row r="2812" spans="1:9" ht="14" x14ac:dyDescent="0.15">
      <c r="A2812" s="14" t="s">
        <v>3085</v>
      </c>
      <c r="B2812" s="15">
        <v>1</v>
      </c>
      <c r="C2812" s="16" t="s">
        <v>5434</v>
      </c>
      <c r="D2812" s="17" t="str">
        <f t="shared" si="297"/>
        <v>5oz</v>
      </c>
      <c r="E2812" s="18" t="s">
        <v>5</v>
      </c>
      <c r="F2812" s="43">
        <v>8.6999999999999993</v>
      </c>
      <c r="G2812" s="19">
        <f t="shared" si="298"/>
        <v>3.6974999999999998</v>
      </c>
      <c r="H2812" s="1">
        <f t="shared" si="299"/>
        <v>8.6999999999999993</v>
      </c>
      <c r="I2812" s="21">
        <v>6</v>
      </c>
    </row>
    <row r="2813" spans="1:9" ht="14" x14ac:dyDescent="0.15">
      <c r="A2813" s="14" t="s">
        <v>3089</v>
      </c>
      <c r="B2813" s="15">
        <v>1</v>
      </c>
      <c r="C2813" s="16" t="s">
        <v>5438</v>
      </c>
      <c r="D2813" s="17" t="str">
        <f t="shared" si="297"/>
        <v>1lb</v>
      </c>
      <c r="E2813" s="18" t="s">
        <v>5</v>
      </c>
      <c r="F2813" s="19">
        <v>21.5</v>
      </c>
      <c r="G2813" s="19">
        <f t="shared" si="298"/>
        <v>9.1374999999999993</v>
      </c>
      <c r="H2813" s="1">
        <f t="shared" si="299"/>
        <v>21.5</v>
      </c>
      <c r="I2813" s="21">
        <v>18</v>
      </c>
    </row>
    <row r="2814" spans="1:9" ht="14" x14ac:dyDescent="0.15">
      <c r="A2814" s="14" t="s">
        <v>3093</v>
      </c>
      <c r="B2814" s="15">
        <v>1</v>
      </c>
      <c r="C2814" s="16" t="s">
        <v>5442</v>
      </c>
      <c r="D2814" s="17" t="str">
        <f t="shared" si="297"/>
        <v>5lb</v>
      </c>
      <c r="E2814" s="18" t="s">
        <v>5</v>
      </c>
      <c r="F2814" s="19">
        <v>78.5</v>
      </c>
      <c r="G2814" s="19">
        <f t="shared" si="298"/>
        <v>33.362499999999997</v>
      </c>
      <c r="H2814" s="1">
        <f t="shared" si="299"/>
        <v>78.5</v>
      </c>
      <c r="I2814" s="21">
        <v>84</v>
      </c>
    </row>
    <row r="2815" spans="1:9" ht="14" x14ac:dyDescent="0.15">
      <c r="A2815" s="14" t="s">
        <v>3086</v>
      </c>
      <c r="B2815" s="15">
        <v>1</v>
      </c>
      <c r="C2815" s="16" t="s">
        <v>5435</v>
      </c>
      <c r="D2815" s="17" t="str">
        <f t="shared" si="297"/>
        <v>5oz</v>
      </c>
      <c r="E2815" s="18" t="s">
        <v>5</v>
      </c>
      <c r="F2815" s="43">
        <v>8.6999999999999993</v>
      </c>
      <c r="G2815" s="19">
        <f t="shared" si="298"/>
        <v>3.6974999999999998</v>
      </c>
      <c r="H2815" s="1">
        <f t="shared" si="299"/>
        <v>8.6999999999999993</v>
      </c>
      <c r="I2815" s="21">
        <v>6</v>
      </c>
    </row>
    <row r="2816" spans="1:9" ht="14" x14ac:dyDescent="0.15">
      <c r="A2816" s="14" t="s">
        <v>3090</v>
      </c>
      <c r="B2816" s="15">
        <v>1</v>
      </c>
      <c r="C2816" s="16" t="s">
        <v>5439</v>
      </c>
      <c r="D2816" s="17" t="str">
        <f t="shared" si="297"/>
        <v>1lb</v>
      </c>
      <c r="E2816" s="18" t="s">
        <v>5</v>
      </c>
      <c r="F2816" s="19">
        <v>21.5</v>
      </c>
      <c r="G2816" s="19">
        <f t="shared" si="298"/>
        <v>9.1374999999999993</v>
      </c>
      <c r="H2816" s="1">
        <f t="shared" si="299"/>
        <v>21.5</v>
      </c>
      <c r="I2816" s="21">
        <v>18</v>
      </c>
    </row>
    <row r="2817" spans="1:9" ht="14" x14ac:dyDescent="0.15">
      <c r="A2817" s="14" t="s">
        <v>3094</v>
      </c>
      <c r="B2817" s="15">
        <v>1</v>
      </c>
      <c r="C2817" s="16" t="s">
        <v>5443</v>
      </c>
      <c r="D2817" s="17" t="str">
        <f t="shared" si="297"/>
        <v>5lb</v>
      </c>
      <c r="E2817" s="18" t="s">
        <v>5</v>
      </c>
      <c r="F2817" s="19">
        <v>78.5</v>
      </c>
      <c r="G2817" s="19">
        <f t="shared" si="298"/>
        <v>33.362499999999997</v>
      </c>
      <c r="H2817" s="1">
        <f t="shared" si="299"/>
        <v>78.5</v>
      </c>
      <c r="I2817" s="21">
        <v>84</v>
      </c>
    </row>
    <row r="2818" spans="1:9" ht="14" x14ac:dyDescent="0.15">
      <c r="A2818" s="14" t="s">
        <v>3087</v>
      </c>
      <c r="B2818" s="15">
        <v>1</v>
      </c>
      <c r="C2818" s="16" t="s">
        <v>5436</v>
      </c>
      <c r="D2818" s="17" t="str">
        <f t="shared" si="297"/>
        <v>5oz</v>
      </c>
      <c r="E2818" s="18" t="s">
        <v>5</v>
      </c>
      <c r="F2818" s="43">
        <v>10.35</v>
      </c>
      <c r="G2818" s="19">
        <f t="shared" si="298"/>
        <v>4.3987499999999997</v>
      </c>
      <c r="H2818" s="1">
        <f t="shared" si="299"/>
        <v>10.35</v>
      </c>
      <c r="I2818" s="21">
        <v>6</v>
      </c>
    </row>
    <row r="2819" spans="1:9" ht="14" x14ac:dyDescent="0.15">
      <c r="A2819" s="14" t="s">
        <v>3091</v>
      </c>
      <c r="B2819" s="15">
        <v>1</v>
      </c>
      <c r="C2819" s="16" t="s">
        <v>5440</v>
      </c>
      <c r="D2819" s="17" t="str">
        <f t="shared" si="297"/>
        <v>1lb</v>
      </c>
      <c r="E2819" s="18" t="s">
        <v>5</v>
      </c>
      <c r="F2819" s="19">
        <v>26.8</v>
      </c>
      <c r="G2819" s="19">
        <f t="shared" si="298"/>
        <v>11.39</v>
      </c>
      <c r="H2819" s="1">
        <f t="shared" si="299"/>
        <v>26.8</v>
      </c>
      <c r="I2819" s="21">
        <v>18</v>
      </c>
    </row>
    <row r="2820" spans="1:9" ht="14" x14ac:dyDescent="0.15">
      <c r="A2820" s="14" t="s">
        <v>3095</v>
      </c>
      <c r="B2820" s="15">
        <v>1</v>
      </c>
      <c r="C2820" s="16" t="s">
        <v>5444</v>
      </c>
      <c r="D2820" s="17" t="str">
        <f t="shared" si="297"/>
        <v>5lb</v>
      </c>
      <c r="E2820" s="18" t="s">
        <v>5</v>
      </c>
      <c r="F2820" s="19">
        <v>104.8</v>
      </c>
      <c r="G2820" s="19">
        <f t="shared" si="298"/>
        <v>44.54</v>
      </c>
      <c r="H2820" s="1">
        <f t="shared" si="299"/>
        <v>104.8</v>
      </c>
      <c r="I2820" s="21">
        <v>84</v>
      </c>
    </row>
    <row r="2821" spans="1:9" ht="14" x14ac:dyDescent="0.15">
      <c r="A2821" s="14" t="s">
        <v>1020</v>
      </c>
      <c r="B2821" s="15">
        <v>1</v>
      </c>
      <c r="C2821" s="16" t="s">
        <v>6710</v>
      </c>
      <c r="D2821" s="17" t="str">
        <f t="shared" si="297"/>
        <v>10X10</v>
      </c>
      <c r="E2821" s="18" t="s">
        <v>5</v>
      </c>
      <c r="F2821" s="19">
        <v>17.05</v>
      </c>
      <c r="G2821" s="19">
        <f t="shared" si="298"/>
        <v>7.2462499999999999</v>
      </c>
      <c r="H2821" s="1">
        <f t="shared" si="299"/>
        <v>17.05</v>
      </c>
      <c r="I2821" s="21">
        <v>18</v>
      </c>
    </row>
    <row r="2822" spans="1:9" ht="14" x14ac:dyDescent="0.15">
      <c r="A2822" s="14" t="s">
        <v>1021</v>
      </c>
      <c r="B2822" s="15">
        <v>1</v>
      </c>
      <c r="C2822" s="16" t="s">
        <v>3727</v>
      </c>
      <c r="D2822" s="17" t="str">
        <f t="shared" si="297"/>
        <v>FULL</v>
      </c>
      <c r="E2822" s="18" t="s">
        <v>5</v>
      </c>
      <c r="F2822" s="19">
        <v>98.5</v>
      </c>
      <c r="G2822" s="19">
        <f t="shared" si="298"/>
        <v>41.862499999999997</v>
      </c>
      <c r="H2822" s="1">
        <f t="shared" si="299"/>
        <v>98.5</v>
      </c>
      <c r="I2822" s="26">
        <v>128</v>
      </c>
    </row>
    <row r="2823" spans="1:9" ht="14" x14ac:dyDescent="0.15">
      <c r="A2823" s="14" t="s">
        <v>1022</v>
      </c>
      <c r="B2823" s="15">
        <v>1</v>
      </c>
      <c r="C2823" s="16" t="s">
        <v>3727</v>
      </c>
      <c r="D2823" s="17" t="str">
        <f t="shared" si="297"/>
        <v>17x20</v>
      </c>
      <c r="E2823" s="18" t="s">
        <v>5</v>
      </c>
      <c r="F2823" s="19">
        <v>50.65</v>
      </c>
      <c r="G2823" s="19">
        <f t="shared" si="298"/>
        <v>21.526249999999997</v>
      </c>
      <c r="H2823" s="1">
        <f t="shared" si="299"/>
        <v>50.65</v>
      </c>
      <c r="I2823" s="21">
        <v>64</v>
      </c>
    </row>
    <row r="2824" spans="1:9" ht="14" x14ac:dyDescent="0.15">
      <c r="A2824" s="14" t="s">
        <v>1023</v>
      </c>
      <c r="B2824" s="15">
        <v>1</v>
      </c>
      <c r="C2824" s="16" t="s">
        <v>6711</v>
      </c>
      <c r="D2824" s="17" t="str">
        <f t="shared" si="297"/>
        <v>10X10</v>
      </c>
      <c r="E2824" s="18" t="s">
        <v>5</v>
      </c>
      <c r="F2824" s="19">
        <v>21.55</v>
      </c>
      <c r="G2824" s="19">
        <f t="shared" si="298"/>
        <v>9.1587499999999995</v>
      </c>
      <c r="H2824" s="1">
        <f t="shared" si="299"/>
        <v>21.55</v>
      </c>
      <c r="I2824" s="21">
        <v>18</v>
      </c>
    </row>
    <row r="2825" spans="1:9" ht="14" x14ac:dyDescent="0.15">
      <c r="A2825" s="14" t="s">
        <v>1024</v>
      </c>
      <c r="B2825" s="15">
        <v>1</v>
      </c>
      <c r="C2825" s="16" t="s">
        <v>3728</v>
      </c>
      <c r="D2825" s="17" t="str">
        <f t="shared" si="297"/>
        <v>FULL</v>
      </c>
      <c r="E2825" s="18" t="s">
        <v>5</v>
      </c>
      <c r="F2825" s="19">
        <v>124.45</v>
      </c>
      <c r="G2825" s="19">
        <f t="shared" si="298"/>
        <v>52.891249999999999</v>
      </c>
      <c r="H2825" s="1">
        <f t="shared" si="299"/>
        <v>124.45</v>
      </c>
      <c r="I2825" s="26">
        <v>128</v>
      </c>
    </row>
    <row r="2826" spans="1:9" ht="14" x14ac:dyDescent="0.15">
      <c r="A2826" s="14" t="s">
        <v>1025</v>
      </c>
      <c r="B2826" s="15">
        <v>1</v>
      </c>
      <c r="C2826" s="16" t="s">
        <v>3728</v>
      </c>
      <c r="D2826" s="17" t="str">
        <f t="shared" si="297"/>
        <v>17x20</v>
      </c>
      <c r="E2826" s="18" t="s">
        <v>5</v>
      </c>
      <c r="F2826" s="19">
        <v>64</v>
      </c>
      <c r="G2826" s="19">
        <f t="shared" si="298"/>
        <v>27.2</v>
      </c>
      <c r="H2826" s="1">
        <f t="shared" si="299"/>
        <v>64</v>
      </c>
      <c r="I2826" s="21">
        <v>64</v>
      </c>
    </row>
    <row r="2827" spans="1:9" ht="14" x14ac:dyDescent="0.15">
      <c r="A2827" s="14" t="s">
        <v>1026</v>
      </c>
      <c r="B2827" s="15">
        <v>1</v>
      </c>
      <c r="C2827" s="16" t="s">
        <v>6712</v>
      </c>
      <c r="D2827" s="17" t="str">
        <f t="shared" si="297"/>
        <v>10X10</v>
      </c>
      <c r="E2827" s="18" t="s">
        <v>5</v>
      </c>
      <c r="F2827" s="19">
        <v>20.399999999999999</v>
      </c>
      <c r="G2827" s="19">
        <f t="shared" si="298"/>
        <v>8.67</v>
      </c>
      <c r="H2827" s="1">
        <f t="shared" si="299"/>
        <v>20.399999999999999</v>
      </c>
      <c r="I2827" s="21">
        <v>12</v>
      </c>
    </row>
    <row r="2828" spans="1:9" ht="14" x14ac:dyDescent="0.15">
      <c r="A2828" s="14" t="s">
        <v>1027</v>
      </c>
      <c r="B2828" s="15">
        <v>1</v>
      </c>
      <c r="C2828" s="16" t="s">
        <v>3729</v>
      </c>
      <c r="D2828" s="17" t="str">
        <f t="shared" si="297"/>
        <v>17x20</v>
      </c>
      <c r="E2828" s="18" t="s">
        <v>5</v>
      </c>
      <c r="F2828" s="19">
        <v>58.85</v>
      </c>
      <c r="G2828" s="19">
        <f t="shared" si="298"/>
        <v>25.01125</v>
      </c>
      <c r="H2828" s="1">
        <f t="shared" si="299"/>
        <v>58.85</v>
      </c>
      <c r="I2828" s="21">
        <v>44</v>
      </c>
    </row>
    <row r="2829" spans="1:9" ht="14" x14ac:dyDescent="0.15">
      <c r="A2829" s="14" t="s">
        <v>1028</v>
      </c>
      <c r="B2829" s="15">
        <v>1</v>
      </c>
      <c r="C2829" s="16" t="s">
        <v>6713</v>
      </c>
      <c r="D2829" s="17" t="str">
        <f t="shared" si="297"/>
        <v>10X10</v>
      </c>
      <c r="E2829" s="18" t="s">
        <v>5</v>
      </c>
      <c r="F2829" s="19">
        <v>23.2</v>
      </c>
      <c r="G2829" s="19">
        <f t="shared" si="298"/>
        <v>9.86</v>
      </c>
      <c r="H2829" s="1">
        <f t="shared" si="299"/>
        <v>23.2</v>
      </c>
      <c r="I2829" s="21">
        <v>12</v>
      </c>
    </row>
    <row r="2830" spans="1:9" ht="14" x14ac:dyDescent="0.15">
      <c r="A2830" s="14" t="s">
        <v>1029</v>
      </c>
      <c r="B2830" s="15">
        <v>1</v>
      </c>
      <c r="C2830" s="16" t="s">
        <v>3730</v>
      </c>
      <c r="D2830" s="17" t="str">
        <f t="shared" si="297"/>
        <v>17x20</v>
      </c>
      <c r="E2830" s="18" t="s">
        <v>5</v>
      </c>
      <c r="F2830" s="19">
        <v>67.150000000000006</v>
      </c>
      <c r="G2830" s="19">
        <f t="shared" si="298"/>
        <v>28.53875</v>
      </c>
      <c r="H2830" s="1">
        <f t="shared" si="299"/>
        <v>67.150000000000006</v>
      </c>
      <c r="I2830" s="21">
        <v>44</v>
      </c>
    </row>
    <row r="2831" spans="1:9" ht="14" x14ac:dyDescent="0.15">
      <c r="A2831" s="14" t="s">
        <v>3096</v>
      </c>
      <c r="B2831" s="15">
        <v>1</v>
      </c>
      <c r="C2831" s="16" t="s">
        <v>5445</v>
      </c>
      <c r="D2831" s="17" t="str">
        <f t="shared" si="297"/>
        <v>5oz</v>
      </c>
      <c r="E2831" s="18" t="s">
        <v>5</v>
      </c>
      <c r="F2831" s="43">
        <v>8.6999999999999993</v>
      </c>
      <c r="G2831" s="19">
        <f t="shared" si="298"/>
        <v>3.6974999999999998</v>
      </c>
      <c r="H2831" s="1">
        <f t="shared" si="299"/>
        <v>8.6999999999999993</v>
      </c>
      <c r="I2831" s="21">
        <v>6</v>
      </c>
    </row>
    <row r="2832" spans="1:9" ht="14" x14ac:dyDescent="0.15">
      <c r="A2832" s="14" t="s">
        <v>3100</v>
      </c>
      <c r="B2832" s="15">
        <v>1</v>
      </c>
      <c r="C2832" s="16" t="s">
        <v>5449</v>
      </c>
      <c r="D2832" s="17" t="str">
        <f t="shared" si="297"/>
        <v>1lb</v>
      </c>
      <c r="E2832" s="18" t="s">
        <v>5</v>
      </c>
      <c r="F2832" s="19">
        <v>21.5</v>
      </c>
      <c r="G2832" s="19">
        <f t="shared" si="298"/>
        <v>9.1374999999999993</v>
      </c>
      <c r="H2832" s="1">
        <f t="shared" si="299"/>
        <v>21.5</v>
      </c>
      <c r="I2832" s="21">
        <v>18</v>
      </c>
    </row>
    <row r="2833" spans="1:9" ht="14" x14ac:dyDescent="0.15">
      <c r="A2833" s="14" t="s">
        <v>3104</v>
      </c>
      <c r="B2833" s="15">
        <v>1</v>
      </c>
      <c r="C2833" s="16" t="s">
        <v>5453</v>
      </c>
      <c r="D2833" s="17" t="str">
        <f t="shared" si="297"/>
        <v>5lb</v>
      </c>
      <c r="E2833" s="18" t="s">
        <v>5</v>
      </c>
      <c r="F2833" s="19">
        <v>78.5</v>
      </c>
      <c r="G2833" s="19">
        <f t="shared" si="298"/>
        <v>33.362499999999997</v>
      </c>
      <c r="H2833" s="1">
        <f t="shared" si="299"/>
        <v>78.5</v>
      </c>
      <c r="I2833" s="21">
        <v>84</v>
      </c>
    </row>
    <row r="2834" spans="1:9" ht="14" x14ac:dyDescent="0.15">
      <c r="A2834" s="14" t="s">
        <v>3097</v>
      </c>
      <c r="B2834" s="15">
        <v>1</v>
      </c>
      <c r="C2834" s="16" t="s">
        <v>5446</v>
      </c>
      <c r="D2834" s="17" t="str">
        <f t="shared" si="297"/>
        <v>5oz</v>
      </c>
      <c r="E2834" s="18" t="s">
        <v>5</v>
      </c>
      <c r="F2834" s="43">
        <v>8.6999999999999993</v>
      </c>
      <c r="G2834" s="19">
        <f t="shared" si="298"/>
        <v>3.6974999999999998</v>
      </c>
      <c r="H2834" s="1">
        <f t="shared" si="299"/>
        <v>8.6999999999999993</v>
      </c>
      <c r="I2834" s="21">
        <v>6</v>
      </c>
    </row>
    <row r="2835" spans="1:9" ht="14" x14ac:dyDescent="0.15">
      <c r="A2835" s="14" t="s">
        <v>3101</v>
      </c>
      <c r="B2835" s="15">
        <v>1</v>
      </c>
      <c r="C2835" s="16" t="s">
        <v>5450</v>
      </c>
      <c r="D2835" s="17" t="str">
        <f t="shared" si="297"/>
        <v>1lb</v>
      </c>
      <c r="E2835" s="18" t="s">
        <v>5</v>
      </c>
      <c r="F2835" s="19">
        <v>21.5</v>
      </c>
      <c r="G2835" s="19">
        <f t="shared" si="298"/>
        <v>9.1374999999999993</v>
      </c>
      <c r="H2835" s="1">
        <f t="shared" si="299"/>
        <v>21.5</v>
      </c>
      <c r="I2835" s="21">
        <v>18</v>
      </c>
    </row>
    <row r="2836" spans="1:9" ht="14" x14ac:dyDescent="0.15">
      <c r="A2836" s="14" t="s">
        <v>3105</v>
      </c>
      <c r="B2836" s="15">
        <v>1</v>
      </c>
      <c r="C2836" s="16" t="s">
        <v>5454</v>
      </c>
      <c r="D2836" s="17" t="str">
        <f t="shared" si="297"/>
        <v>5lb</v>
      </c>
      <c r="E2836" s="18" t="s">
        <v>5</v>
      </c>
      <c r="F2836" s="19">
        <v>78.5</v>
      </c>
      <c r="G2836" s="19">
        <f t="shared" si="298"/>
        <v>33.362499999999997</v>
      </c>
      <c r="H2836" s="1">
        <f t="shared" si="299"/>
        <v>78.5</v>
      </c>
      <c r="I2836" s="21">
        <v>84</v>
      </c>
    </row>
    <row r="2837" spans="1:9" ht="14" x14ac:dyDescent="0.15">
      <c r="A2837" s="14" t="s">
        <v>3098</v>
      </c>
      <c r="B2837" s="15">
        <v>1</v>
      </c>
      <c r="C2837" s="16" t="s">
        <v>5447</v>
      </c>
      <c r="D2837" s="17" t="str">
        <f t="shared" si="297"/>
        <v>5oz</v>
      </c>
      <c r="E2837" s="18" t="s">
        <v>5</v>
      </c>
      <c r="F2837" s="43">
        <v>8.6999999999999993</v>
      </c>
      <c r="G2837" s="19">
        <f t="shared" si="298"/>
        <v>3.6974999999999998</v>
      </c>
      <c r="H2837" s="1">
        <f t="shared" si="299"/>
        <v>8.6999999999999993</v>
      </c>
      <c r="I2837" s="21">
        <v>6</v>
      </c>
    </row>
    <row r="2838" spans="1:9" ht="14" x14ac:dyDescent="0.15">
      <c r="A2838" s="14" t="s">
        <v>3102</v>
      </c>
      <c r="B2838" s="15">
        <v>1</v>
      </c>
      <c r="C2838" s="16" t="s">
        <v>5451</v>
      </c>
      <c r="D2838" s="17" t="str">
        <f t="shared" si="297"/>
        <v>1lb</v>
      </c>
      <c r="E2838" s="18" t="s">
        <v>5</v>
      </c>
      <c r="F2838" s="19">
        <v>21.5</v>
      </c>
      <c r="G2838" s="19">
        <f t="shared" si="298"/>
        <v>9.1374999999999993</v>
      </c>
      <c r="H2838" s="1">
        <f t="shared" si="299"/>
        <v>21.5</v>
      </c>
      <c r="I2838" s="21">
        <v>18</v>
      </c>
    </row>
    <row r="2839" spans="1:9" ht="14" x14ac:dyDescent="0.15">
      <c r="A2839" s="14" t="s">
        <v>3106</v>
      </c>
      <c r="B2839" s="15">
        <v>1</v>
      </c>
      <c r="C2839" s="16" t="s">
        <v>5455</v>
      </c>
      <c r="D2839" s="17" t="str">
        <f t="shared" ref="D2839:D2870" si="300">VLOOKUP(RIGHT(A2839,4),N:O,2,0)</f>
        <v>5lb</v>
      </c>
      <c r="E2839" s="18" t="s">
        <v>5</v>
      </c>
      <c r="F2839" s="19">
        <v>78.5</v>
      </c>
      <c r="G2839" s="19">
        <f t="shared" si="298"/>
        <v>33.362499999999997</v>
      </c>
      <c r="H2839" s="1">
        <f t="shared" ref="H2839:H2870" si="301">B2839*F2839</f>
        <v>78.5</v>
      </c>
      <c r="I2839" s="21">
        <v>84</v>
      </c>
    </row>
    <row r="2840" spans="1:9" ht="14" x14ac:dyDescent="0.15">
      <c r="A2840" s="14" t="s">
        <v>3099</v>
      </c>
      <c r="B2840" s="15">
        <v>1</v>
      </c>
      <c r="C2840" s="16" t="s">
        <v>5448</v>
      </c>
      <c r="D2840" s="17" t="str">
        <f t="shared" si="300"/>
        <v>5oz</v>
      </c>
      <c r="E2840" s="18" t="s">
        <v>5</v>
      </c>
      <c r="F2840" s="43">
        <v>10.35</v>
      </c>
      <c r="G2840" s="19">
        <f t="shared" si="298"/>
        <v>4.3987499999999997</v>
      </c>
      <c r="H2840" s="1">
        <f t="shared" si="301"/>
        <v>10.35</v>
      </c>
      <c r="I2840" s="21">
        <v>6</v>
      </c>
    </row>
    <row r="2841" spans="1:9" ht="14" x14ac:dyDescent="0.15">
      <c r="A2841" s="14" t="s">
        <v>3103</v>
      </c>
      <c r="B2841" s="15">
        <v>1</v>
      </c>
      <c r="C2841" s="16" t="s">
        <v>5452</v>
      </c>
      <c r="D2841" s="17" t="str">
        <f t="shared" si="300"/>
        <v>1lb</v>
      </c>
      <c r="E2841" s="18" t="s">
        <v>5</v>
      </c>
      <c r="F2841" s="19">
        <v>26.8</v>
      </c>
      <c r="G2841" s="19">
        <f t="shared" si="298"/>
        <v>11.39</v>
      </c>
      <c r="H2841" s="1">
        <f t="shared" si="301"/>
        <v>26.8</v>
      </c>
      <c r="I2841" s="21">
        <v>18</v>
      </c>
    </row>
    <row r="2842" spans="1:9" ht="14" x14ac:dyDescent="0.15">
      <c r="A2842" s="14" t="s">
        <v>3107</v>
      </c>
      <c r="B2842" s="15">
        <v>1</v>
      </c>
      <c r="C2842" s="16" t="s">
        <v>5456</v>
      </c>
      <c r="D2842" s="17" t="str">
        <f t="shared" si="300"/>
        <v>5lb</v>
      </c>
      <c r="E2842" s="18" t="s">
        <v>5</v>
      </c>
      <c r="F2842" s="19">
        <v>104.8</v>
      </c>
      <c r="G2842" s="19">
        <f t="shared" si="298"/>
        <v>44.54</v>
      </c>
      <c r="H2842" s="1">
        <f t="shared" si="301"/>
        <v>104.8</v>
      </c>
      <c r="I2842" s="21">
        <v>84</v>
      </c>
    </row>
    <row r="2843" spans="1:9" ht="14" x14ac:dyDescent="0.15">
      <c r="A2843" s="14" t="s">
        <v>1030</v>
      </c>
      <c r="B2843" s="15">
        <v>1</v>
      </c>
      <c r="C2843" s="16" t="s">
        <v>6714</v>
      </c>
      <c r="D2843" s="17" t="str">
        <f t="shared" si="300"/>
        <v>10X10</v>
      </c>
      <c r="E2843" s="18" t="s">
        <v>5</v>
      </c>
      <c r="F2843" s="19">
        <v>17.05</v>
      </c>
      <c r="G2843" s="19">
        <f t="shared" si="298"/>
        <v>7.2462499999999999</v>
      </c>
      <c r="H2843" s="1">
        <f t="shared" si="301"/>
        <v>17.05</v>
      </c>
      <c r="I2843" s="21">
        <v>18</v>
      </c>
    </row>
    <row r="2844" spans="1:9" ht="14" x14ac:dyDescent="0.15">
      <c r="A2844" s="14" t="s">
        <v>1031</v>
      </c>
      <c r="B2844" s="15">
        <v>1</v>
      </c>
      <c r="C2844" s="16" t="s">
        <v>3731</v>
      </c>
      <c r="D2844" s="17" t="str">
        <f t="shared" si="300"/>
        <v>FULL</v>
      </c>
      <c r="E2844" s="18" t="s">
        <v>5</v>
      </c>
      <c r="F2844" s="19">
        <v>98.5</v>
      </c>
      <c r="G2844" s="19">
        <f t="shared" si="298"/>
        <v>41.862499999999997</v>
      </c>
      <c r="H2844" s="1">
        <f t="shared" si="301"/>
        <v>98.5</v>
      </c>
      <c r="I2844" s="26">
        <v>128</v>
      </c>
    </row>
    <row r="2845" spans="1:9" ht="14" x14ac:dyDescent="0.15">
      <c r="A2845" s="14" t="s">
        <v>1032</v>
      </c>
      <c r="B2845" s="15">
        <v>1</v>
      </c>
      <c r="C2845" s="16" t="s">
        <v>3731</v>
      </c>
      <c r="D2845" s="17" t="str">
        <f t="shared" si="300"/>
        <v>17x20</v>
      </c>
      <c r="E2845" s="18" t="s">
        <v>5</v>
      </c>
      <c r="F2845" s="19">
        <v>50.65</v>
      </c>
      <c r="G2845" s="19">
        <f t="shared" si="298"/>
        <v>21.526249999999997</v>
      </c>
      <c r="H2845" s="1">
        <f t="shared" si="301"/>
        <v>50.65</v>
      </c>
      <c r="I2845" s="21">
        <v>64</v>
      </c>
    </row>
    <row r="2846" spans="1:9" ht="14" x14ac:dyDescent="0.15">
      <c r="A2846" s="14" t="s">
        <v>1033</v>
      </c>
      <c r="B2846" s="15">
        <v>1</v>
      </c>
      <c r="C2846" s="16" t="s">
        <v>6715</v>
      </c>
      <c r="D2846" s="17" t="str">
        <f t="shared" si="300"/>
        <v>10X10</v>
      </c>
      <c r="E2846" s="18" t="s">
        <v>5</v>
      </c>
      <c r="F2846" s="19">
        <v>21.55</v>
      </c>
      <c r="G2846" s="19">
        <f t="shared" si="298"/>
        <v>9.1587499999999995</v>
      </c>
      <c r="H2846" s="1">
        <f t="shared" si="301"/>
        <v>21.55</v>
      </c>
      <c r="I2846" s="21">
        <v>18</v>
      </c>
    </row>
    <row r="2847" spans="1:9" ht="14" x14ac:dyDescent="0.15">
      <c r="A2847" s="14" t="s">
        <v>1034</v>
      </c>
      <c r="B2847" s="15">
        <v>1</v>
      </c>
      <c r="C2847" s="16" t="s">
        <v>3732</v>
      </c>
      <c r="D2847" s="17" t="str">
        <f t="shared" si="300"/>
        <v>FULL</v>
      </c>
      <c r="E2847" s="18" t="s">
        <v>5</v>
      </c>
      <c r="F2847" s="19">
        <v>124.45</v>
      </c>
      <c r="G2847" s="19">
        <f t="shared" si="298"/>
        <v>52.891249999999999</v>
      </c>
      <c r="H2847" s="1">
        <f t="shared" si="301"/>
        <v>124.45</v>
      </c>
      <c r="I2847" s="26">
        <v>128</v>
      </c>
    </row>
    <row r="2848" spans="1:9" ht="14" x14ac:dyDescent="0.15">
      <c r="A2848" s="14" t="s">
        <v>1035</v>
      </c>
      <c r="B2848" s="15">
        <v>1</v>
      </c>
      <c r="C2848" s="16" t="s">
        <v>3732</v>
      </c>
      <c r="D2848" s="17" t="str">
        <f t="shared" si="300"/>
        <v>17x20</v>
      </c>
      <c r="E2848" s="18" t="s">
        <v>5</v>
      </c>
      <c r="F2848" s="19">
        <v>64</v>
      </c>
      <c r="G2848" s="19">
        <f t="shared" si="298"/>
        <v>27.2</v>
      </c>
      <c r="H2848" s="1">
        <f t="shared" si="301"/>
        <v>64</v>
      </c>
      <c r="I2848" s="21">
        <v>64</v>
      </c>
    </row>
    <row r="2849" spans="1:9" ht="14" x14ac:dyDescent="0.15">
      <c r="A2849" s="14" t="s">
        <v>1036</v>
      </c>
      <c r="B2849" s="15">
        <v>1</v>
      </c>
      <c r="C2849" s="16" t="s">
        <v>6704</v>
      </c>
      <c r="D2849" s="17" t="str">
        <f t="shared" si="300"/>
        <v>10X10</v>
      </c>
      <c r="E2849" s="18" t="s">
        <v>5</v>
      </c>
      <c r="F2849" s="19">
        <v>20.399999999999999</v>
      </c>
      <c r="G2849" s="19">
        <f t="shared" si="298"/>
        <v>8.67</v>
      </c>
      <c r="H2849" s="1">
        <f t="shared" si="301"/>
        <v>20.399999999999999</v>
      </c>
      <c r="I2849" s="21">
        <v>12</v>
      </c>
    </row>
    <row r="2850" spans="1:9" ht="14" x14ac:dyDescent="0.15">
      <c r="A2850" s="14" t="s">
        <v>1037</v>
      </c>
      <c r="B2850" s="15">
        <v>1</v>
      </c>
      <c r="C2850" s="16" t="s">
        <v>3733</v>
      </c>
      <c r="D2850" s="17" t="str">
        <f t="shared" si="300"/>
        <v>17x20</v>
      </c>
      <c r="E2850" s="18" t="s">
        <v>5</v>
      </c>
      <c r="F2850" s="19">
        <v>58.85</v>
      </c>
      <c r="G2850" s="19">
        <f t="shared" si="298"/>
        <v>25.01125</v>
      </c>
      <c r="H2850" s="1">
        <f t="shared" si="301"/>
        <v>58.85</v>
      </c>
      <c r="I2850" s="21">
        <v>44</v>
      </c>
    </row>
    <row r="2851" spans="1:9" ht="14" x14ac:dyDescent="0.15">
      <c r="A2851" s="14" t="s">
        <v>1038</v>
      </c>
      <c r="B2851" s="15">
        <v>1</v>
      </c>
      <c r="C2851" s="16" t="s">
        <v>6705</v>
      </c>
      <c r="D2851" s="17" t="str">
        <f t="shared" si="300"/>
        <v>10X10</v>
      </c>
      <c r="E2851" s="18" t="s">
        <v>5</v>
      </c>
      <c r="F2851" s="19">
        <v>23.2</v>
      </c>
      <c r="G2851" s="19">
        <f t="shared" si="298"/>
        <v>9.86</v>
      </c>
      <c r="H2851" s="1">
        <f t="shared" si="301"/>
        <v>23.2</v>
      </c>
      <c r="I2851" s="21">
        <v>12</v>
      </c>
    </row>
    <row r="2852" spans="1:9" ht="14" x14ac:dyDescent="0.15">
      <c r="A2852" s="14" t="s">
        <v>1039</v>
      </c>
      <c r="B2852" s="15">
        <v>1</v>
      </c>
      <c r="C2852" s="16" t="s">
        <v>3734</v>
      </c>
      <c r="D2852" s="17" t="str">
        <f t="shared" si="300"/>
        <v>17x20</v>
      </c>
      <c r="E2852" s="18" t="s">
        <v>5</v>
      </c>
      <c r="F2852" s="19">
        <v>67.150000000000006</v>
      </c>
      <c r="G2852" s="19">
        <f t="shared" si="298"/>
        <v>28.53875</v>
      </c>
      <c r="H2852" s="1">
        <f t="shared" si="301"/>
        <v>67.150000000000006</v>
      </c>
      <c r="I2852" s="21">
        <v>44</v>
      </c>
    </row>
    <row r="2853" spans="1:9" ht="14" x14ac:dyDescent="0.15">
      <c r="A2853" s="14" t="s">
        <v>1727</v>
      </c>
      <c r="B2853" s="15">
        <v>1</v>
      </c>
      <c r="C2853" s="16" t="s">
        <v>6876</v>
      </c>
      <c r="D2853" s="17" t="str">
        <f t="shared" si="300"/>
        <v>1lb</v>
      </c>
      <c r="E2853" s="18" t="s">
        <v>5705</v>
      </c>
      <c r="F2853" s="19">
        <v>32.950000000000003</v>
      </c>
      <c r="G2853" s="19">
        <f t="shared" si="298"/>
        <v>14.00375</v>
      </c>
      <c r="H2853" s="1">
        <f t="shared" si="301"/>
        <v>32.950000000000003</v>
      </c>
      <c r="I2853" s="21">
        <v>18</v>
      </c>
    </row>
    <row r="2854" spans="1:9" ht="14" x14ac:dyDescent="0.15">
      <c r="A2854" s="14" t="s">
        <v>1728</v>
      </c>
      <c r="B2854" s="15">
        <v>1</v>
      </c>
      <c r="C2854" s="16" t="s">
        <v>6877</v>
      </c>
      <c r="D2854" s="17" t="str">
        <f t="shared" si="300"/>
        <v>1lb</v>
      </c>
      <c r="E2854" s="18" t="s">
        <v>5705</v>
      </c>
      <c r="F2854" s="19">
        <v>32.950000000000003</v>
      </c>
      <c r="G2854" s="19">
        <f t="shared" si="298"/>
        <v>14.00375</v>
      </c>
      <c r="H2854" s="1">
        <f t="shared" si="301"/>
        <v>32.950000000000003</v>
      </c>
      <c r="I2854" s="21">
        <v>18</v>
      </c>
    </row>
    <row r="2855" spans="1:9" ht="14" x14ac:dyDescent="0.15">
      <c r="A2855" s="14" t="s">
        <v>1729</v>
      </c>
      <c r="B2855" s="15">
        <v>1</v>
      </c>
      <c r="C2855" s="16" t="s">
        <v>6878</v>
      </c>
      <c r="D2855" s="17" t="str">
        <f t="shared" si="300"/>
        <v>1lb</v>
      </c>
      <c r="E2855" s="18" t="s">
        <v>5705</v>
      </c>
      <c r="F2855" s="19">
        <v>32.950000000000003</v>
      </c>
      <c r="G2855" s="19">
        <f t="shared" si="298"/>
        <v>14.00375</v>
      </c>
      <c r="H2855" s="1">
        <f t="shared" si="301"/>
        <v>32.950000000000003</v>
      </c>
      <c r="I2855" s="21">
        <v>18</v>
      </c>
    </row>
    <row r="2856" spans="1:9" ht="14" x14ac:dyDescent="0.15">
      <c r="A2856" s="14" t="s">
        <v>1730</v>
      </c>
      <c r="B2856" s="15">
        <v>1</v>
      </c>
      <c r="C2856" s="16" t="s">
        <v>6879</v>
      </c>
      <c r="D2856" s="17" t="str">
        <f t="shared" si="300"/>
        <v>1lb</v>
      </c>
      <c r="E2856" s="18" t="s">
        <v>5705</v>
      </c>
      <c r="F2856" s="19">
        <v>32.950000000000003</v>
      </c>
      <c r="G2856" s="19">
        <f t="shared" si="298"/>
        <v>14.00375</v>
      </c>
      <c r="H2856" s="1">
        <f t="shared" si="301"/>
        <v>32.950000000000003</v>
      </c>
      <c r="I2856" s="21">
        <v>18</v>
      </c>
    </row>
    <row r="2857" spans="1:9" ht="14" x14ac:dyDescent="0.15">
      <c r="A2857" s="14" t="s">
        <v>1731</v>
      </c>
      <c r="B2857" s="15">
        <v>1</v>
      </c>
      <c r="C2857" s="16" t="s">
        <v>6880</v>
      </c>
      <c r="D2857" s="17" t="str">
        <f t="shared" si="300"/>
        <v>1lb</v>
      </c>
      <c r="E2857" s="18" t="s">
        <v>5708</v>
      </c>
      <c r="F2857" s="19">
        <v>81.75</v>
      </c>
      <c r="G2857" s="19">
        <f t="shared" si="298"/>
        <v>34.743749999999999</v>
      </c>
      <c r="H2857" s="1">
        <f t="shared" si="301"/>
        <v>81.75</v>
      </c>
      <c r="I2857" s="21">
        <v>18</v>
      </c>
    </row>
    <row r="2858" spans="1:9" ht="14" x14ac:dyDescent="0.15">
      <c r="A2858" s="14" t="s">
        <v>1732</v>
      </c>
      <c r="B2858" s="15">
        <v>1</v>
      </c>
      <c r="C2858" s="16" t="s">
        <v>6881</v>
      </c>
      <c r="D2858" s="17" t="str">
        <f t="shared" si="300"/>
        <v>1lb</v>
      </c>
      <c r="E2858" s="18" t="s">
        <v>5708</v>
      </c>
      <c r="F2858" s="19">
        <v>81.75</v>
      </c>
      <c r="G2858" s="19">
        <f t="shared" si="298"/>
        <v>34.743749999999999</v>
      </c>
      <c r="H2858" s="1">
        <f t="shared" si="301"/>
        <v>81.75</v>
      </c>
      <c r="I2858" s="21">
        <v>18</v>
      </c>
    </row>
    <row r="2859" spans="1:9" ht="14" x14ac:dyDescent="0.15">
      <c r="A2859" s="14" t="s">
        <v>1733</v>
      </c>
      <c r="B2859" s="15">
        <v>1</v>
      </c>
      <c r="C2859" s="16" t="s">
        <v>6882</v>
      </c>
      <c r="D2859" s="17" t="str">
        <f t="shared" si="300"/>
        <v>1lb</v>
      </c>
      <c r="E2859" s="18" t="s">
        <v>5708</v>
      </c>
      <c r="F2859" s="19">
        <v>81.75</v>
      </c>
      <c r="G2859" s="19">
        <f t="shared" si="298"/>
        <v>34.743749999999999</v>
      </c>
      <c r="H2859" s="1">
        <f t="shared" si="301"/>
        <v>81.75</v>
      </c>
      <c r="I2859" s="21">
        <v>18</v>
      </c>
    </row>
    <row r="2860" spans="1:9" ht="14" x14ac:dyDescent="0.15">
      <c r="A2860" s="14" t="s">
        <v>1734</v>
      </c>
      <c r="B2860" s="15">
        <v>1</v>
      </c>
      <c r="C2860" s="16" t="s">
        <v>6883</v>
      </c>
      <c r="D2860" s="17" t="str">
        <f t="shared" si="300"/>
        <v>1lb</v>
      </c>
      <c r="E2860" s="18" t="s">
        <v>5708</v>
      </c>
      <c r="F2860" s="19">
        <v>81.75</v>
      </c>
      <c r="G2860" s="19">
        <f t="shared" si="298"/>
        <v>34.743749999999999</v>
      </c>
      <c r="H2860" s="1">
        <f t="shared" si="301"/>
        <v>81.75</v>
      </c>
      <c r="I2860" s="21">
        <v>18</v>
      </c>
    </row>
    <row r="2861" spans="1:9" ht="14" x14ac:dyDescent="0.15">
      <c r="A2861" s="14" t="s">
        <v>3108</v>
      </c>
      <c r="B2861" s="15">
        <v>1</v>
      </c>
      <c r="C2861" s="16" t="s">
        <v>5457</v>
      </c>
      <c r="D2861" s="17" t="str">
        <f t="shared" si="300"/>
        <v>5oz</v>
      </c>
      <c r="E2861" s="18" t="s">
        <v>5</v>
      </c>
      <c r="F2861" s="43">
        <v>8.6999999999999993</v>
      </c>
      <c r="G2861" s="19">
        <f t="shared" si="298"/>
        <v>3.6974999999999998</v>
      </c>
      <c r="H2861" s="1">
        <f t="shared" si="301"/>
        <v>8.6999999999999993</v>
      </c>
      <c r="I2861" s="21">
        <v>6</v>
      </c>
    </row>
    <row r="2862" spans="1:9" ht="14" x14ac:dyDescent="0.15">
      <c r="A2862" s="14" t="s">
        <v>3112</v>
      </c>
      <c r="B2862" s="15">
        <v>1</v>
      </c>
      <c r="C2862" s="16" t="s">
        <v>5461</v>
      </c>
      <c r="D2862" s="17" t="str">
        <f t="shared" si="300"/>
        <v>1lb</v>
      </c>
      <c r="E2862" s="18" t="s">
        <v>5</v>
      </c>
      <c r="F2862" s="19">
        <v>21.5</v>
      </c>
      <c r="G2862" s="19">
        <f t="shared" si="298"/>
        <v>9.1374999999999993</v>
      </c>
      <c r="H2862" s="1">
        <f t="shared" si="301"/>
        <v>21.5</v>
      </c>
      <c r="I2862" s="21">
        <v>18</v>
      </c>
    </row>
    <row r="2863" spans="1:9" ht="14" x14ac:dyDescent="0.15">
      <c r="A2863" s="14" t="s">
        <v>3116</v>
      </c>
      <c r="B2863" s="15">
        <v>1</v>
      </c>
      <c r="C2863" s="16" t="s">
        <v>5465</v>
      </c>
      <c r="D2863" s="17" t="str">
        <f t="shared" si="300"/>
        <v>5lb</v>
      </c>
      <c r="E2863" s="18" t="s">
        <v>5</v>
      </c>
      <c r="F2863" s="19">
        <v>78.5</v>
      </c>
      <c r="G2863" s="19">
        <f t="shared" si="298"/>
        <v>33.362499999999997</v>
      </c>
      <c r="H2863" s="1">
        <f t="shared" si="301"/>
        <v>78.5</v>
      </c>
      <c r="I2863" s="21">
        <v>84</v>
      </c>
    </row>
    <row r="2864" spans="1:9" ht="14" x14ac:dyDescent="0.15">
      <c r="A2864" s="14" t="s">
        <v>3109</v>
      </c>
      <c r="B2864" s="15">
        <v>1</v>
      </c>
      <c r="C2864" s="16" t="s">
        <v>5458</v>
      </c>
      <c r="D2864" s="17" t="str">
        <f t="shared" si="300"/>
        <v>5oz</v>
      </c>
      <c r="E2864" s="18" t="s">
        <v>5</v>
      </c>
      <c r="F2864" s="43">
        <v>8.6999999999999993</v>
      </c>
      <c r="G2864" s="19">
        <f t="shared" si="298"/>
        <v>3.6974999999999998</v>
      </c>
      <c r="H2864" s="1">
        <f t="shared" si="301"/>
        <v>8.6999999999999993</v>
      </c>
      <c r="I2864" s="21">
        <v>6</v>
      </c>
    </row>
    <row r="2865" spans="1:9" ht="14" x14ac:dyDescent="0.15">
      <c r="A2865" s="14" t="s">
        <v>3113</v>
      </c>
      <c r="B2865" s="15">
        <v>1</v>
      </c>
      <c r="C2865" s="16" t="s">
        <v>5462</v>
      </c>
      <c r="D2865" s="17" t="str">
        <f t="shared" si="300"/>
        <v>1lb</v>
      </c>
      <c r="E2865" s="18" t="s">
        <v>5</v>
      </c>
      <c r="F2865" s="19">
        <v>21.5</v>
      </c>
      <c r="G2865" s="19">
        <f t="shared" si="298"/>
        <v>9.1374999999999993</v>
      </c>
      <c r="H2865" s="1">
        <f t="shared" si="301"/>
        <v>21.5</v>
      </c>
      <c r="I2865" s="21">
        <v>18</v>
      </c>
    </row>
    <row r="2866" spans="1:9" ht="14" x14ac:dyDescent="0.15">
      <c r="A2866" s="14" t="s">
        <v>3117</v>
      </c>
      <c r="B2866" s="15">
        <v>1</v>
      </c>
      <c r="C2866" s="16" t="s">
        <v>5466</v>
      </c>
      <c r="D2866" s="17" t="str">
        <f t="shared" si="300"/>
        <v>5lb</v>
      </c>
      <c r="E2866" s="18" t="s">
        <v>5</v>
      </c>
      <c r="F2866" s="19">
        <v>78.5</v>
      </c>
      <c r="G2866" s="19">
        <f t="shared" si="298"/>
        <v>33.362499999999997</v>
      </c>
      <c r="H2866" s="1">
        <f t="shared" si="301"/>
        <v>78.5</v>
      </c>
      <c r="I2866" s="21">
        <v>84</v>
      </c>
    </row>
    <row r="2867" spans="1:9" ht="14" x14ac:dyDescent="0.15">
      <c r="A2867" s="14" t="s">
        <v>3110</v>
      </c>
      <c r="B2867" s="15">
        <v>1</v>
      </c>
      <c r="C2867" s="16" t="s">
        <v>5459</v>
      </c>
      <c r="D2867" s="17" t="str">
        <f t="shared" si="300"/>
        <v>5oz</v>
      </c>
      <c r="E2867" s="18" t="s">
        <v>5</v>
      </c>
      <c r="F2867" s="43">
        <v>8.6999999999999993</v>
      </c>
      <c r="G2867" s="19">
        <f t="shared" si="298"/>
        <v>3.6974999999999998</v>
      </c>
      <c r="H2867" s="1">
        <f t="shared" si="301"/>
        <v>8.6999999999999993</v>
      </c>
      <c r="I2867" s="21">
        <v>6</v>
      </c>
    </row>
    <row r="2868" spans="1:9" ht="14" x14ac:dyDescent="0.15">
      <c r="A2868" s="14" t="s">
        <v>3114</v>
      </c>
      <c r="B2868" s="15">
        <v>1</v>
      </c>
      <c r="C2868" s="16" t="s">
        <v>5463</v>
      </c>
      <c r="D2868" s="17" t="str">
        <f t="shared" si="300"/>
        <v>1lb</v>
      </c>
      <c r="E2868" s="18" t="s">
        <v>5</v>
      </c>
      <c r="F2868" s="19">
        <v>21.5</v>
      </c>
      <c r="G2868" s="19">
        <f t="shared" si="298"/>
        <v>9.1374999999999993</v>
      </c>
      <c r="H2868" s="1">
        <f t="shared" si="301"/>
        <v>21.5</v>
      </c>
      <c r="I2868" s="21">
        <v>18</v>
      </c>
    </row>
    <row r="2869" spans="1:9" ht="14" x14ac:dyDescent="0.15">
      <c r="A2869" s="14" t="s">
        <v>3118</v>
      </c>
      <c r="B2869" s="15">
        <v>1</v>
      </c>
      <c r="C2869" s="16" t="s">
        <v>5467</v>
      </c>
      <c r="D2869" s="17" t="str">
        <f t="shared" si="300"/>
        <v>5lb</v>
      </c>
      <c r="E2869" s="18" t="s">
        <v>5</v>
      </c>
      <c r="F2869" s="19">
        <v>78.5</v>
      </c>
      <c r="G2869" s="19">
        <f t="shared" si="298"/>
        <v>33.362499999999997</v>
      </c>
      <c r="H2869" s="1">
        <f t="shared" si="301"/>
        <v>78.5</v>
      </c>
      <c r="I2869" s="21">
        <v>84</v>
      </c>
    </row>
    <row r="2870" spans="1:9" ht="14" x14ac:dyDescent="0.15">
      <c r="A2870" s="14" t="s">
        <v>3111</v>
      </c>
      <c r="B2870" s="15">
        <v>1</v>
      </c>
      <c r="C2870" s="16" t="s">
        <v>5460</v>
      </c>
      <c r="D2870" s="17" t="str">
        <f t="shared" si="300"/>
        <v>5oz</v>
      </c>
      <c r="E2870" s="18" t="s">
        <v>5</v>
      </c>
      <c r="F2870" s="43">
        <v>10.35</v>
      </c>
      <c r="G2870" s="19">
        <f t="shared" si="298"/>
        <v>4.3987499999999997</v>
      </c>
      <c r="H2870" s="1">
        <f t="shared" si="301"/>
        <v>10.35</v>
      </c>
      <c r="I2870" s="21">
        <v>6</v>
      </c>
    </row>
    <row r="2871" spans="1:9" ht="14" x14ac:dyDescent="0.15">
      <c r="A2871" s="14" t="s">
        <v>3115</v>
      </c>
      <c r="B2871" s="15">
        <v>1</v>
      </c>
      <c r="C2871" s="16" t="s">
        <v>5464</v>
      </c>
      <c r="D2871" s="17" t="str">
        <f t="shared" ref="D2871:D2902" si="302">VLOOKUP(RIGHT(A2871,4),N:O,2,0)</f>
        <v>1lb</v>
      </c>
      <c r="E2871" s="18" t="s">
        <v>5</v>
      </c>
      <c r="F2871" s="19">
        <v>26.8</v>
      </c>
      <c r="G2871" s="19">
        <f t="shared" ref="G2871:G2934" si="303">F2871*0.425</f>
        <v>11.39</v>
      </c>
      <c r="H2871" s="1">
        <f t="shared" ref="H2871:H2902" si="304">B2871*F2871</f>
        <v>26.8</v>
      </c>
      <c r="I2871" s="21">
        <v>18</v>
      </c>
    </row>
    <row r="2872" spans="1:9" ht="14" x14ac:dyDescent="0.15">
      <c r="A2872" s="14" t="s">
        <v>3119</v>
      </c>
      <c r="B2872" s="15">
        <v>1</v>
      </c>
      <c r="C2872" s="16" t="s">
        <v>5468</v>
      </c>
      <c r="D2872" s="17" t="str">
        <f t="shared" si="302"/>
        <v>5lb</v>
      </c>
      <c r="E2872" s="18" t="s">
        <v>5</v>
      </c>
      <c r="F2872" s="19">
        <v>104.8</v>
      </c>
      <c r="G2872" s="19">
        <f t="shared" si="303"/>
        <v>44.54</v>
      </c>
      <c r="H2872" s="1">
        <f t="shared" si="304"/>
        <v>104.8</v>
      </c>
      <c r="I2872" s="21">
        <v>84</v>
      </c>
    </row>
    <row r="2873" spans="1:9" ht="14" x14ac:dyDescent="0.15">
      <c r="A2873" s="14" t="s">
        <v>1040</v>
      </c>
      <c r="B2873" s="15">
        <v>1</v>
      </c>
      <c r="C2873" s="131" t="s">
        <v>7117</v>
      </c>
      <c r="D2873" s="17" t="str">
        <f t="shared" si="302"/>
        <v>10X10</v>
      </c>
      <c r="E2873" s="18" t="s">
        <v>5</v>
      </c>
      <c r="F2873" s="19">
        <v>17.05</v>
      </c>
      <c r="G2873" s="19">
        <f t="shared" si="303"/>
        <v>7.2462499999999999</v>
      </c>
      <c r="H2873" s="1">
        <f t="shared" si="304"/>
        <v>17.05</v>
      </c>
      <c r="I2873" s="21">
        <v>18</v>
      </c>
    </row>
    <row r="2874" spans="1:9" ht="14" x14ac:dyDescent="0.15">
      <c r="A2874" s="14" t="s">
        <v>1041</v>
      </c>
      <c r="B2874" s="15">
        <v>1</v>
      </c>
      <c r="C2874" s="16" t="s">
        <v>3735</v>
      </c>
      <c r="D2874" s="17" t="str">
        <f t="shared" si="302"/>
        <v>FULL</v>
      </c>
      <c r="E2874" s="18" t="s">
        <v>5</v>
      </c>
      <c r="F2874" s="19">
        <v>98.5</v>
      </c>
      <c r="G2874" s="19">
        <f t="shared" si="303"/>
        <v>41.862499999999997</v>
      </c>
      <c r="H2874" s="1">
        <f t="shared" si="304"/>
        <v>98.5</v>
      </c>
      <c r="I2874" s="26">
        <v>128</v>
      </c>
    </row>
    <row r="2875" spans="1:9" ht="14" x14ac:dyDescent="0.15">
      <c r="A2875" s="14" t="s">
        <v>1042</v>
      </c>
      <c r="B2875" s="15">
        <v>1</v>
      </c>
      <c r="C2875" s="16" t="s">
        <v>3735</v>
      </c>
      <c r="D2875" s="17" t="str">
        <f t="shared" si="302"/>
        <v>17x20</v>
      </c>
      <c r="E2875" s="18" t="s">
        <v>5</v>
      </c>
      <c r="F2875" s="19">
        <v>50.65</v>
      </c>
      <c r="G2875" s="19">
        <f t="shared" si="303"/>
        <v>21.526249999999997</v>
      </c>
      <c r="H2875" s="1">
        <f t="shared" si="304"/>
        <v>50.65</v>
      </c>
      <c r="I2875" s="21">
        <v>64</v>
      </c>
    </row>
    <row r="2876" spans="1:9" ht="14" x14ac:dyDescent="0.15">
      <c r="A2876" s="14" t="s">
        <v>1735</v>
      </c>
      <c r="B2876" s="15">
        <v>1</v>
      </c>
      <c r="C2876" s="16" t="s">
        <v>6884</v>
      </c>
      <c r="D2876" s="17" t="str">
        <f t="shared" si="302"/>
        <v>1lb</v>
      </c>
      <c r="E2876" s="18" t="s">
        <v>5705</v>
      </c>
      <c r="F2876" s="19">
        <v>32.950000000000003</v>
      </c>
      <c r="G2876" s="19">
        <f t="shared" si="303"/>
        <v>14.00375</v>
      </c>
      <c r="H2876" s="1">
        <f t="shared" si="304"/>
        <v>32.950000000000003</v>
      </c>
      <c r="I2876" s="21">
        <v>18</v>
      </c>
    </row>
    <row r="2877" spans="1:9" ht="14" x14ac:dyDescent="0.15">
      <c r="A2877" s="14" t="s">
        <v>3120</v>
      </c>
      <c r="B2877" s="15">
        <v>1</v>
      </c>
      <c r="C2877" s="16" t="s">
        <v>5469</v>
      </c>
      <c r="D2877" s="17" t="str">
        <f t="shared" si="302"/>
        <v>5oz</v>
      </c>
      <c r="E2877" s="18" t="s">
        <v>5</v>
      </c>
      <c r="F2877" s="43">
        <v>8.6999999999999993</v>
      </c>
      <c r="G2877" s="19">
        <f t="shared" si="303"/>
        <v>3.6974999999999998</v>
      </c>
      <c r="H2877" s="1">
        <f t="shared" si="304"/>
        <v>8.6999999999999993</v>
      </c>
      <c r="I2877" s="21">
        <v>6</v>
      </c>
    </row>
    <row r="2878" spans="1:9" ht="14" x14ac:dyDescent="0.15">
      <c r="A2878" s="14" t="s">
        <v>3124</v>
      </c>
      <c r="B2878" s="15">
        <v>1</v>
      </c>
      <c r="C2878" s="16" t="s">
        <v>5473</v>
      </c>
      <c r="D2878" s="17" t="str">
        <f t="shared" si="302"/>
        <v>1lb</v>
      </c>
      <c r="E2878" s="18" t="s">
        <v>5</v>
      </c>
      <c r="F2878" s="19">
        <v>21.5</v>
      </c>
      <c r="G2878" s="19">
        <f t="shared" si="303"/>
        <v>9.1374999999999993</v>
      </c>
      <c r="H2878" s="1">
        <f t="shared" si="304"/>
        <v>21.5</v>
      </c>
      <c r="I2878" s="21">
        <v>18</v>
      </c>
    </row>
    <row r="2879" spans="1:9" ht="14" x14ac:dyDescent="0.15">
      <c r="A2879" s="14" t="s">
        <v>3128</v>
      </c>
      <c r="B2879" s="15">
        <v>1</v>
      </c>
      <c r="C2879" s="16" t="s">
        <v>5477</v>
      </c>
      <c r="D2879" s="17" t="str">
        <f t="shared" si="302"/>
        <v>5lb</v>
      </c>
      <c r="E2879" s="18" t="s">
        <v>5</v>
      </c>
      <c r="F2879" s="19">
        <v>78.5</v>
      </c>
      <c r="G2879" s="19">
        <f t="shared" si="303"/>
        <v>33.362499999999997</v>
      </c>
      <c r="H2879" s="1">
        <f t="shared" si="304"/>
        <v>78.5</v>
      </c>
      <c r="I2879" s="21">
        <v>84</v>
      </c>
    </row>
    <row r="2880" spans="1:9" ht="14" x14ac:dyDescent="0.15">
      <c r="A2880" s="14" t="s">
        <v>3121</v>
      </c>
      <c r="B2880" s="15">
        <v>1</v>
      </c>
      <c r="C2880" s="16" t="s">
        <v>5470</v>
      </c>
      <c r="D2880" s="17" t="str">
        <f t="shared" si="302"/>
        <v>5oz</v>
      </c>
      <c r="E2880" s="18" t="s">
        <v>5</v>
      </c>
      <c r="F2880" s="43">
        <v>8.6999999999999993</v>
      </c>
      <c r="G2880" s="19">
        <f t="shared" si="303"/>
        <v>3.6974999999999998</v>
      </c>
      <c r="H2880" s="1">
        <f t="shared" si="304"/>
        <v>8.6999999999999993</v>
      </c>
      <c r="I2880" s="21">
        <v>6</v>
      </c>
    </row>
    <row r="2881" spans="1:9" ht="14" x14ac:dyDescent="0.15">
      <c r="A2881" s="14" t="s">
        <v>3125</v>
      </c>
      <c r="B2881" s="15">
        <v>1</v>
      </c>
      <c r="C2881" s="16" t="s">
        <v>5474</v>
      </c>
      <c r="D2881" s="17" t="str">
        <f t="shared" si="302"/>
        <v>1lb</v>
      </c>
      <c r="E2881" s="18" t="s">
        <v>5</v>
      </c>
      <c r="F2881" s="19">
        <v>21.5</v>
      </c>
      <c r="G2881" s="19">
        <f t="shared" si="303"/>
        <v>9.1374999999999993</v>
      </c>
      <c r="H2881" s="1">
        <f t="shared" si="304"/>
        <v>21.5</v>
      </c>
      <c r="I2881" s="21">
        <v>18</v>
      </c>
    </row>
    <row r="2882" spans="1:9" ht="14" x14ac:dyDescent="0.15">
      <c r="A2882" s="14" t="s">
        <v>3129</v>
      </c>
      <c r="B2882" s="15">
        <v>1</v>
      </c>
      <c r="C2882" s="16" t="s">
        <v>5478</v>
      </c>
      <c r="D2882" s="17" t="str">
        <f t="shared" si="302"/>
        <v>5lb</v>
      </c>
      <c r="E2882" s="18" t="s">
        <v>5</v>
      </c>
      <c r="F2882" s="19">
        <v>78.5</v>
      </c>
      <c r="G2882" s="19">
        <f t="shared" si="303"/>
        <v>33.362499999999997</v>
      </c>
      <c r="H2882" s="1">
        <f t="shared" si="304"/>
        <v>78.5</v>
      </c>
      <c r="I2882" s="21">
        <v>84</v>
      </c>
    </row>
    <row r="2883" spans="1:9" ht="14" x14ac:dyDescent="0.15">
      <c r="A2883" s="14" t="s">
        <v>3122</v>
      </c>
      <c r="B2883" s="15">
        <v>1</v>
      </c>
      <c r="C2883" s="16" t="s">
        <v>5471</v>
      </c>
      <c r="D2883" s="17" t="str">
        <f t="shared" si="302"/>
        <v>5oz</v>
      </c>
      <c r="E2883" s="18" t="s">
        <v>5</v>
      </c>
      <c r="F2883" s="43">
        <v>8.6999999999999993</v>
      </c>
      <c r="G2883" s="19">
        <f t="shared" si="303"/>
        <v>3.6974999999999998</v>
      </c>
      <c r="H2883" s="1">
        <f t="shared" si="304"/>
        <v>8.6999999999999993</v>
      </c>
      <c r="I2883" s="21">
        <v>6</v>
      </c>
    </row>
    <row r="2884" spans="1:9" ht="14" x14ac:dyDescent="0.15">
      <c r="A2884" s="14" t="s">
        <v>3126</v>
      </c>
      <c r="B2884" s="15">
        <v>1</v>
      </c>
      <c r="C2884" s="16" t="s">
        <v>5475</v>
      </c>
      <c r="D2884" s="17" t="str">
        <f t="shared" si="302"/>
        <v>1lb</v>
      </c>
      <c r="E2884" s="18" t="s">
        <v>5</v>
      </c>
      <c r="F2884" s="19">
        <v>21.5</v>
      </c>
      <c r="G2884" s="19">
        <f t="shared" si="303"/>
        <v>9.1374999999999993</v>
      </c>
      <c r="H2884" s="1">
        <f t="shared" si="304"/>
        <v>21.5</v>
      </c>
      <c r="I2884" s="21">
        <v>18</v>
      </c>
    </row>
    <row r="2885" spans="1:9" ht="14" x14ac:dyDescent="0.15">
      <c r="A2885" s="14" t="s">
        <v>3130</v>
      </c>
      <c r="B2885" s="15">
        <v>1</v>
      </c>
      <c r="C2885" s="16" t="s">
        <v>5479</v>
      </c>
      <c r="D2885" s="17" t="str">
        <f t="shared" si="302"/>
        <v>5lb</v>
      </c>
      <c r="E2885" s="18" t="s">
        <v>5</v>
      </c>
      <c r="F2885" s="19">
        <v>78.5</v>
      </c>
      <c r="G2885" s="19">
        <f t="shared" si="303"/>
        <v>33.362499999999997</v>
      </c>
      <c r="H2885" s="1">
        <f t="shared" si="304"/>
        <v>78.5</v>
      </c>
      <c r="I2885" s="21">
        <v>84</v>
      </c>
    </row>
    <row r="2886" spans="1:9" ht="14" x14ac:dyDescent="0.15">
      <c r="A2886" s="14" t="s">
        <v>3123</v>
      </c>
      <c r="B2886" s="15">
        <v>1</v>
      </c>
      <c r="C2886" s="16" t="s">
        <v>5472</v>
      </c>
      <c r="D2886" s="17" t="str">
        <f t="shared" si="302"/>
        <v>5oz</v>
      </c>
      <c r="E2886" s="18" t="s">
        <v>5</v>
      </c>
      <c r="F2886" s="43">
        <v>10.35</v>
      </c>
      <c r="G2886" s="19">
        <f t="shared" si="303"/>
        <v>4.3987499999999997</v>
      </c>
      <c r="H2886" s="1">
        <f t="shared" si="304"/>
        <v>10.35</v>
      </c>
      <c r="I2886" s="21">
        <v>6</v>
      </c>
    </row>
    <row r="2887" spans="1:9" ht="14" x14ac:dyDescent="0.15">
      <c r="A2887" s="14" t="s">
        <v>3127</v>
      </c>
      <c r="B2887" s="15">
        <v>1</v>
      </c>
      <c r="C2887" s="16" t="s">
        <v>5476</v>
      </c>
      <c r="D2887" s="17" t="str">
        <f t="shared" si="302"/>
        <v>1lb</v>
      </c>
      <c r="E2887" s="18" t="s">
        <v>5</v>
      </c>
      <c r="F2887" s="19">
        <v>26.8</v>
      </c>
      <c r="G2887" s="19">
        <f t="shared" si="303"/>
        <v>11.39</v>
      </c>
      <c r="H2887" s="1">
        <f t="shared" si="304"/>
        <v>26.8</v>
      </c>
      <c r="I2887" s="21">
        <v>18</v>
      </c>
    </row>
    <row r="2888" spans="1:9" ht="14" x14ac:dyDescent="0.15">
      <c r="A2888" s="14" t="s">
        <v>3131</v>
      </c>
      <c r="B2888" s="15">
        <v>1</v>
      </c>
      <c r="C2888" s="16" t="s">
        <v>5480</v>
      </c>
      <c r="D2888" s="17" t="str">
        <f t="shared" si="302"/>
        <v>5lb</v>
      </c>
      <c r="E2888" s="18" t="s">
        <v>5</v>
      </c>
      <c r="F2888" s="19">
        <v>104.8</v>
      </c>
      <c r="G2888" s="19">
        <f t="shared" si="303"/>
        <v>44.54</v>
      </c>
      <c r="H2888" s="1">
        <f t="shared" si="304"/>
        <v>104.8</v>
      </c>
      <c r="I2888" s="21">
        <v>84</v>
      </c>
    </row>
    <row r="2889" spans="1:9" ht="14" x14ac:dyDescent="0.15">
      <c r="A2889" s="14" t="s">
        <v>1043</v>
      </c>
      <c r="B2889" s="15">
        <v>1</v>
      </c>
      <c r="C2889" s="131" t="s">
        <v>7118</v>
      </c>
      <c r="D2889" s="17" t="str">
        <f t="shared" si="302"/>
        <v>10X10</v>
      </c>
      <c r="E2889" s="18" t="s">
        <v>5</v>
      </c>
      <c r="F2889" s="19">
        <v>17.05</v>
      </c>
      <c r="G2889" s="19">
        <f t="shared" si="303"/>
        <v>7.2462499999999999</v>
      </c>
      <c r="H2889" s="1">
        <f t="shared" si="304"/>
        <v>17.05</v>
      </c>
      <c r="I2889" s="21">
        <v>18</v>
      </c>
    </row>
    <row r="2890" spans="1:9" ht="14" x14ac:dyDescent="0.15">
      <c r="A2890" s="14" t="s">
        <v>1044</v>
      </c>
      <c r="B2890" s="15">
        <v>1</v>
      </c>
      <c r="C2890" s="16" t="s">
        <v>3736</v>
      </c>
      <c r="D2890" s="17" t="str">
        <f t="shared" si="302"/>
        <v>FULL</v>
      </c>
      <c r="E2890" s="18" t="s">
        <v>5</v>
      </c>
      <c r="F2890" s="19">
        <v>98.5</v>
      </c>
      <c r="G2890" s="19">
        <f t="shared" si="303"/>
        <v>41.862499999999997</v>
      </c>
      <c r="H2890" s="1">
        <f t="shared" si="304"/>
        <v>98.5</v>
      </c>
      <c r="I2890" s="26">
        <v>128</v>
      </c>
    </row>
    <row r="2891" spans="1:9" ht="14" x14ac:dyDescent="0.15">
      <c r="A2891" s="14" t="s">
        <v>1045</v>
      </c>
      <c r="B2891" s="15">
        <v>1</v>
      </c>
      <c r="C2891" s="16" t="s">
        <v>3736</v>
      </c>
      <c r="D2891" s="17" t="str">
        <f t="shared" si="302"/>
        <v>17x20</v>
      </c>
      <c r="E2891" s="18" t="s">
        <v>5</v>
      </c>
      <c r="F2891" s="19">
        <v>50.65</v>
      </c>
      <c r="G2891" s="19">
        <f t="shared" si="303"/>
        <v>21.526249999999997</v>
      </c>
      <c r="H2891" s="1">
        <f t="shared" si="304"/>
        <v>50.65</v>
      </c>
      <c r="I2891" s="21">
        <v>64</v>
      </c>
    </row>
    <row r="2892" spans="1:9" ht="14" x14ac:dyDescent="0.15">
      <c r="A2892" s="14" t="s">
        <v>1617</v>
      </c>
      <c r="B2892" s="15">
        <v>1</v>
      </c>
      <c r="C2892" s="16" t="s">
        <v>4033</v>
      </c>
      <c r="D2892" s="17" t="str">
        <f t="shared" si="302"/>
        <v>Tube</v>
      </c>
      <c r="E2892" s="18" t="s">
        <v>5700</v>
      </c>
      <c r="F2892" s="19">
        <v>31.05</v>
      </c>
      <c r="G2892" s="19">
        <f t="shared" si="303"/>
        <v>13.196249999999999</v>
      </c>
      <c r="H2892" s="1">
        <f t="shared" si="304"/>
        <v>31.05</v>
      </c>
      <c r="I2892" s="21">
        <v>4</v>
      </c>
    </row>
    <row r="2893" spans="1:9" ht="14" x14ac:dyDescent="0.15">
      <c r="A2893" s="14" t="s">
        <v>1618</v>
      </c>
      <c r="B2893" s="15">
        <v>1</v>
      </c>
      <c r="C2893" s="16" t="s">
        <v>4034</v>
      </c>
      <c r="D2893" s="17" t="str">
        <f t="shared" si="302"/>
        <v>Tube</v>
      </c>
      <c r="E2893" s="18" t="s">
        <v>5700</v>
      </c>
      <c r="F2893" s="19">
        <v>31.05</v>
      </c>
      <c r="G2893" s="19">
        <f t="shared" si="303"/>
        <v>13.196249999999999</v>
      </c>
      <c r="H2893" s="1">
        <f t="shared" si="304"/>
        <v>31.05</v>
      </c>
      <c r="I2893" s="21">
        <v>4</v>
      </c>
    </row>
    <row r="2894" spans="1:9" ht="14" x14ac:dyDescent="0.15">
      <c r="A2894" s="14" t="s">
        <v>1736</v>
      </c>
      <c r="B2894" s="15">
        <v>1</v>
      </c>
      <c r="C2894" s="16" t="s">
        <v>6885</v>
      </c>
      <c r="D2894" s="17" t="str">
        <f t="shared" si="302"/>
        <v>1lb</v>
      </c>
      <c r="E2894" s="18" t="s">
        <v>5705</v>
      </c>
      <c r="F2894" s="19">
        <v>32.950000000000003</v>
      </c>
      <c r="G2894" s="19">
        <f t="shared" si="303"/>
        <v>14.00375</v>
      </c>
      <c r="H2894" s="1">
        <f t="shared" si="304"/>
        <v>32.950000000000003</v>
      </c>
      <c r="I2894" s="21">
        <v>18</v>
      </c>
    </row>
    <row r="2895" spans="1:9" ht="14" x14ac:dyDescent="0.15">
      <c r="A2895" s="14" t="s">
        <v>3132</v>
      </c>
      <c r="B2895" s="15">
        <v>1</v>
      </c>
      <c r="C2895" s="16" t="s">
        <v>5481</v>
      </c>
      <c r="D2895" s="17" t="str">
        <f t="shared" si="302"/>
        <v>5oz</v>
      </c>
      <c r="E2895" s="18" t="s">
        <v>6</v>
      </c>
      <c r="F2895" s="19">
        <v>9.1999999999999993</v>
      </c>
      <c r="G2895" s="19">
        <f t="shared" si="303"/>
        <v>3.9099999999999997</v>
      </c>
      <c r="H2895" s="1">
        <f t="shared" si="304"/>
        <v>9.1999999999999993</v>
      </c>
      <c r="I2895" s="21">
        <v>6</v>
      </c>
    </row>
    <row r="2896" spans="1:9" ht="14" x14ac:dyDescent="0.15">
      <c r="A2896" s="14" t="s">
        <v>3136</v>
      </c>
      <c r="B2896" s="15">
        <v>1</v>
      </c>
      <c r="C2896" s="16" t="s">
        <v>5485</v>
      </c>
      <c r="D2896" s="17" t="str">
        <f t="shared" si="302"/>
        <v>1lb</v>
      </c>
      <c r="E2896" s="18" t="s">
        <v>6</v>
      </c>
      <c r="F2896" s="19">
        <v>23.2</v>
      </c>
      <c r="G2896" s="19">
        <f t="shared" si="303"/>
        <v>9.86</v>
      </c>
      <c r="H2896" s="1">
        <f t="shared" si="304"/>
        <v>23.2</v>
      </c>
      <c r="I2896" s="21">
        <v>18</v>
      </c>
    </row>
    <row r="2897" spans="1:9" ht="14" x14ac:dyDescent="0.15">
      <c r="A2897" s="14" t="s">
        <v>3140</v>
      </c>
      <c r="B2897" s="15">
        <v>1</v>
      </c>
      <c r="C2897" s="16" t="s">
        <v>5489</v>
      </c>
      <c r="D2897" s="17" t="str">
        <f t="shared" si="302"/>
        <v>5lb</v>
      </c>
      <c r="E2897" s="18" t="s">
        <v>6</v>
      </c>
      <c r="F2897" s="19">
        <v>86.85</v>
      </c>
      <c r="G2897" s="19">
        <f t="shared" si="303"/>
        <v>36.911249999999995</v>
      </c>
      <c r="H2897" s="1">
        <f t="shared" si="304"/>
        <v>86.85</v>
      </c>
      <c r="I2897" s="21">
        <v>84</v>
      </c>
    </row>
    <row r="2898" spans="1:9" ht="14" x14ac:dyDescent="0.15">
      <c r="A2898" s="14" t="s">
        <v>3133</v>
      </c>
      <c r="B2898" s="15">
        <v>1</v>
      </c>
      <c r="C2898" s="16" t="s">
        <v>5482</v>
      </c>
      <c r="D2898" s="17" t="str">
        <f t="shared" si="302"/>
        <v>5oz</v>
      </c>
      <c r="E2898" s="18" t="s">
        <v>6</v>
      </c>
      <c r="F2898" s="19">
        <v>9.1999999999999993</v>
      </c>
      <c r="G2898" s="19">
        <f t="shared" si="303"/>
        <v>3.9099999999999997</v>
      </c>
      <c r="H2898" s="1">
        <f t="shared" si="304"/>
        <v>9.1999999999999993</v>
      </c>
      <c r="I2898" s="21">
        <v>6</v>
      </c>
    </row>
    <row r="2899" spans="1:9" ht="14" x14ac:dyDescent="0.15">
      <c r="A2899" s="14" t="s">
        <v>3137</v>
      </c>
      <c r="B2899" s="15">
        <v>1</v>
      </c>
      <c r="C2899" s="16" t="s">
        <v>5486</v>
      </c>
      <c r="D2899" s="17" t="str">
        <f t="shared" si="302"/>
        <v>1lb</v>
      </c>
      <c r="E2899" s="18" t="s">
        <v>6</v>
      </c>
      <c r="F2899" s="19">
        <v>23.2</v>
      </c>
      <c r="G2899" s="19">
        <f t="shared" si="303"/>
        <v>9.86</v>
      </c>
      <c r="H2899" s="1">
        <f t="shared" si="304"/>
        <v>23.2</v>
      </c>
      <c r="I2899" s="21">
        <v>18</v>
      </c>
    </row>
    <row r="2900" spans="1:9" ht="14" x14ac:dyDescent="0.15">
      <c r="A2900" s="14" t="s">
        <v>3141</v>
      </c>
      <c r="B2900" s="15">
        <v>1</v>
      </c>
      <c r="C2900" s="16" t="s">
        <v>5490</v>
      </c>
      <c r="D2900" s="17" t="str">
        <f t="shared" si="302"/>
        <v>5lb</v>
      </c>
      <c r="E2900" s="18" t="s">
        <v>6</v>
      </c>
      <c r="F2900" s="19">
        <v>86.85</v>
      </c>
      <c r="G2900" s="19">
        <f t="shared" si="303"/>
        <v>36.911249999999995</v>
      </c>
      <c r="H2900" s="1">
        <f t="shared" si="304"/>
        <v>86.85</v>
      </c>
      <c r="I2900" s="21">
        <v>84</v>
      </c>
    </row>
    <row r="2901" spans="1:9" ht="14" x14ac:dyDescent="0.15">
      <c r="A2901" s="14" t="s">
        <v>3134</v>
      </c>
      <c r="B2901" s="15">
        <v>1</v>
      </c>
      <c r="C2901" s="16" t="s">
        <v>5483</v>
      </c>
      <c r="D2901" s="17" t="str">
        <f t="shared" si="302"/>
        <v>5oz</v>
      </c>
      <c r="E2901" s="18" t="s">
        <v>6</v>
      </c>
      <c r="F2901" s="19">
        <v>9.1999999999999993</v>
      </c>
      <c r="G2901" s="19">
        <f t="shared" si="303"/>
        <v>3.9099999999999997</v>
      </c>
      <c r="H2901" s="1">
        <f t="shared" si="304"/>
        <v>9.1999999999999993</v>
      </c>
      <c r="I2901" s="21">
        <v>6</v>
      </c>
    </row>
    <row r="2902" spans="1:9" ht="14" x14ac:dyDescent="0.15">
      <c r="A2902" s="14" t="s">
        <v>3138</v>
      </c>
      <c r="B2902" s="15">
        <v>1</v>
      </c>
      <c r="C2902" s="16" t="s">
        <v>5487</v>
      </c>
      <c r="D2902" s="17" t="str">
        <f t="shared" si="302"/>
        <v>1lb</v>
      </c>
      <c r="E2902" s="18" t="s">
        <v>6</v>
      </c>
      <c r="F2902" s="19">
        <v>23.2</v>
      </c>
      <c r="G2902" s="19">
        <f t="shared" si="303"/>
        <v>9.86</v>
      </c>
      <c r="H2902" s="1">
        <f t="shared" si="304"/>
        <v>23.2</v>
      </c>
      <c r="I2902" s="21">
        <v>18</v>
      </c>
    </row>
    <row r="2903" spans="1:9" ht="14" x14ac:dyDescent="0.15">
      <c r="A2903" s="14" t="s">
        <v>3142</v>
      </c>
      <c r="B2903" s="15">
        <v>1</v>
      </c>
      <c r="C2903" s="16" t="s">
        <v>5491</v>
      </c>
      <c r="D2903" s="17" t="str">
        <f t="shared" ref="D2903:D2913" si="305">VLOOKUP(RIGHT(A2903,4),N:O,2,0)</f>
        <v>5lb</v>
      </c>
      <c r="E2903" s="18" t="s">
        <v>6</v>
      </c>
      <c r="F2903" s="19">
        <v>86.85</v>
      </c>
      <c r="G2903" s="19">
        <f t="shared" si="303"/>
        <v>36.911249999999995</v>
      </c>
      <c r="H2903" s="1">
        <f t="shared" ref="H2903:H2913" si="306">B2903*F2903</f>
        <v>86.85</v>
      </c>
      <c r="I2903" s="21">
        <v>84</v>
      </c>
    </row>
    <row r="2904" spans="1:9" ht="14" x14ac:dyDescent="0.15">
      <c r="A2904" s="14" t="s">
        <v>3135</v>
      </c>
      <c r="B2904" s="15">
        <v>1</v>
      </c>
      <c r="C2904" s="16" t="s">
        <v>5484</v>
      </c>
      <c r="D2904" s="17" t="str">
        <f t="shared" si="305"/>
        <v>5oz</v>
      </c>
      <c r="E2904" s="18" t="s">
        <v>6</v>
      </c>
      <c r="F2904" s="19">
        <v>10.85</v>
      </c>
      <c r="G2904" s="19">
        <f t="shared" si="303"/>
        <v>4.6112500000000001</v>
      </c>
      <c r="H2904" s="1">
        <f t="shared" si="306"/>
        <v>10.85</v>
      </c>
      <c r="I2904" s="21">
        <v>6</v>
      </c>
    </row>
    <row r="2905" spans="1:9" ht="14" x14ac:dyDescent="0.15">
      <c r="A2905" s="14" t="s">
        <v>3139</v>
      </c>
      <c r="B2905" s="15">
        <v>1</v>
      </c>
      <c r="C2905" s="16" t="s">
        <v>5488</v>
      </c>
      <c r="D2905" s="17" t="str">
        <f t="shared" si="305"/>
        <v>1lb</v>
      </c>
      <c r="E2905" s="18" t="s">
        <v>6</v>
      </c>
      <c r="F2905" s="19">
        <v>28.45</v>
      </c>
      <c r="G2905" s="19">
        <f t="shared" si="303"/>
        <v>12.091249999999999</v>
      </c>
      <c r="H2905" s="1">
        <f t="shared" si="306"/>
        <v>28.45</v>
      </c>
      <c r="I2905" s="21">
        <v>18</v>
      </c>
    </row>
    <row r="2906" spans="1:9" ht="14" x14ac:dyDescent="0.15">
      <c r="A2906" s="14" t="s">
        <v>3143</v>
      </c>
      <c r="B2906" s="15">
        <v>1</v>
      </c>
      <c r="C2906" s="16" t="s">
        <v>5492</v>
      </c>
      <c r="D2906" s="17" t="str">
        <f t="shared" si="305"/>
        <v>5lb</v>
      </c>
      <c r="E2906" s="18" t="s">
        <v>6</v>
      </c>
      <c r="F2906" s="19">
        <v>113.15</v>
      </c>
      <c r="G2906" s="19">
        <f t="shared" si="303"/>
        <v>48.088750000000005</v>
      </c>
      <c r="H2906" s="1">
        <f t="shared" si="306"/>
        <v>113.15</v>
      </c>
      <c r="I2906" s="21">
        <v>84</v>
      </c>
    </row>
    <row r="2907" spans="1:9" ht="14" x14ac:dyDescent="0.15">
      <c r="A2907" s="14" t="s">
        <v>1046</v>
      </c>
      <c r="B2907" s="15">
        <v>1</v>
      </c>
      <c r="C2907" s="131" t="s">
        <v>7119</v>
      </c>
      <c r="D2907" s="17" t="str">
        <f t="shared" si="305"/>
        <v>10X10</v>
      </c>
      <c r="E2907" s="18" t="s">
        <v>6</v>
      </c>
      <c r="F2907" s="19">
        <v>19.5</v>
      </c>
      <c r="G2907" s="19">
        <f t="shared" si="303"/>
        <v>8.2874999999999996</v>
      </c>
      <c r="H2907" s="1">
        <f t="shared" si="306"/>
        <v>19.5</v>
      </c>
      <c r="I2907" s="21">
        <v>18</v>
      </c>
    </row>
    <row r="2908" spans="1:9" ht="14" x14ac:dyDescent="0.15">
      <c r="A2908" s="14" t="s">
        <v>1047</v>
      </c>
      <c r="B2908" s="15">
        <v>1</v>
      </c>
      <c r="C2908" s="16" t="s">
        <v>3737</v>
      </c>
      <c r="D2908" s="17" t="str">
        <f t="shared" si="305"/>
        <v>FULL</v>
      </c>
      <c r="E2908" s="18" t="s">
        <v>6</v>
      </c>
      <c r="F2908" s="43">
        <v>112.65</v>
      </c>
      <c r="G2908" s="19">
        <f t="shared" si="303"/>
        <v>47.876249999999999</v>
      </c>
      <c r="H2908" s="1">
        <f t="shared" si="306"/>
        <v>112.65</v>
      </c>
      <c r="I2908" s="26">
        <v>128</v>
      </c>
    </row>
    <row r="2909" spans="1:9" ht="14" x14ac:dyDescent="0.15">
      <c r="A2909" s="14" t="s">
        <v>1048</v>
      </c>
      <c r="B2909" s="15">
        <v>1</v>
      </c>
      <c r="C2909" s="16" t="s">
        <v>3737</v>
      </c>
      <c r="D2909" s="17" t="str">
        <f t="shared" si="305"/>
        <v>17x20</v>
      </c>
      <c r="E2909" s="18" t="s">
        <v>6</v>
      </c>
      <c r="F2909" s="19">
        <v>57.9</v>
      </c>
      <c r="G2909" s="19">
        <f t="shared" si="303"/>
        <v>24.607499999999998</v>
      </c>
      <c r="H2909" s="1">
        <f t="shared" si="306"/>
        <v>57.9</v>
      </c>
      <c r="I2909" s="21">
        <v>64</v>
      </c>
    </row>
    <row r="2910" spans="1:9" ht="14" x14ac:dyDescent="0.15">
      <c r="A2910" s="14" t="s">
        <v>1619</v>
      </c>
      <c r="B2910" s="15">
        <v>1</v>
      </c>
      <c r="C2910" s="16" t="s">
        <v>4035</v>
      </c>
      <c r="D2910" s="17" t="str">
        <f t="shared" si="305"/>
        <v>Tube</v>
      </c>
      <c r="E2910" s="18" t="s">
        <v>5700</v>
      </c>
      <c r="F2910" s="19">
        <v>31.05</v>
      </c>
      <c r="G2910" s="19">
        <f t="shared" si="303"/>
        <v>13.196249999999999</v>
      </c>
      <c r="H2910" s="1">
        <f t="shared" si="306"/>
        <v>31.05</v>
      </c>
      <c r="I2910" s="21">
        <v>4</v>
      </c>
    </row>
    <row r="2911" spans="1:9" ht="14" x14ac:dyDescent="0.15">
      <c r="A2911" s="14" t="s">
        <v>1620</v>
      </c>
      <c r="B2911" s="15">
        <v>1</v>
      </c>
      <c r="C2911" s="16" t="s">
        <v>4036</v>
      </c>
      <c r="D2911" s="17" t="str">
        <f t="shared" si="305"/>
        <v>Tube</v>
      </c>
      <c r="E2911" s="18" t="s">
        <v>5700</v>
      </c>
      <c r="F2911" s="19">
        <v>31.05</v>
      </c>
      <c r="G2911" s="19">
        <f t="shared" si="303"/>
        <v>13.196249999999999</v>
      </c>
      <c r="H2911" s="1">
        <f t="shared" si="306"/>
        <v>31.05</v>
      </c>
      <c r="I2911" s="21">
        <v>4</v>
      </c>
    </row>
    <row r="2912" spans="1:9" ht="14" x14ac:dyDescent="0.15">
      <c r="A2912" s="14" t="s">
        <v>1737</v>
      </c>
      <c r="B2912" s="15">
        <v>1</v>
      </c>
      <c r="C2912" s="16" t="s">
        <v>6886</v>
      </c>
      <c r="D2912" s="17" t="str">
        <f t="shared" si="305"/>
        <v>1lb</v>
      </c>
      <c r="E2912" s="18" t="s">
        <v>5704</v>
      </c>
      <c r="F2912" s="19">
        <v>34.65</v>
      </c>
      <c r="G2912" s="19">
        <f t="shared" si="303"/>
        <v>14.726249999999999</v>
      </c>
      <c r="H2912" s="1">
        <f t="shared" si="306"/>
        <v>34.65</v>
      </c>
      <c r="I2912" s="21">
        <v>18</v>
      </c>
    </row>
    <row r="2913" spans="1:9" ht="14" x14ac:dyDescent="0.15">
      <c r="A2913" s="14" t="s">
        <v>1738</v>
      </c>
      <c r="B2913" s="15">
        <v>1</v>
      </c>
      <c r="C2913" s="16" t="s">
        <v>6887</v>
      </c>
      <c r="D2913" s="17" t="str">
        <f t="shared" si="305"/>
        <v>1lb</v>
      </c>
      <c r="E2913" s="18" t="s">
        <v>5703</v>
      </c>
      <c r="F2913" s="19">
        <v>43.35</v>
      </c>
      <c r="G2913" s="19">
        <f t="shared" si="303"/>
        <v>18.423750000000002</v>
      </c>
      <c r="H2913" s="1">
        <f t="shared" si="306"/>
        <v>43.35</v>
      </c>
      <c r="I2913" s="21">
        <v>18</v>
      </c>
    </row>
    <row r="2914" spans="1:9" x14ac:dyDescent="0.15">
      <c r="A2914" s="51" t="s">
        <v>6432</v>
      </c>
      <c r="B2914" s="33">
        <v>1</v>
      </c>
      <c r="C2914" s="20" t="s">
        <v>6433</v>
      </c>
      <c r="D2914" s="116" t="s">
        <v>5717</v>
      </c>
      <c r="F2914" s="60">
        <v>98.5</v>
      </c>
      <c r="G2914" s="25">
        <f t="shared" si="303"/>
        <v>41.862499999999997</v>
      </c>
      <c r="H2914" s="60">
        <v>39.86</v>
      </c>
      <c r="I2914" s="57">
        <v>128</v>
      </c>
    </row>
    <row r="2915" spans="1:9" x14ac:dyDescent="0.15">
      <c r="A2915" s="20" t="s">
        <v>6392</v>
      </c>
      <c r="B2915" s="33">
        <v>1</v>
      </c>
      <c r="C2915" s="20" t="s">
        <v>6393</v>
      </c>
      <c r="D2915" s="116" t="s">
        <v>5710</v>
      </c>
      <c r="F2915" s="60">
        <v>50.65</v>
      </c>
      <c r="G2915" s="19">
        <f t="shared" si="303"/>
        <v>21.526249999999997</v>
      </c>
      <c r="H2915" s="60">
        <f>B2915*F2915</f>
        <v>50.65</v>
      </c>
      <c r="I2915" s="57">
        <v>44</v>
      </c>
    </row>
    <row r="2916" spans="1:9" x14ac:dyDescent="0.15">
      <c r="A2916" s="51" t="s">
        <v>6946</v>
      </c>
      <c r="B2916" s="33">
        <v>1</v>
      </c>
      <c r="C2916" s="20" t="s">
        <v>6945</v>
      </c>
      <c r="D2916" s="116" t="s">
        <v>5730</v>
      </c>
      <c r="F2916" s="60">
        <v>17.05</v>
      </c>
      <c r="G2916" s="60">
        <f t="shared" si="303"/>
        <v>7.2462499999999999</v>
      </c>
      <c r="H2916" s="60">
        <f>F2916</f>
        <v>17.05</v>
      </c>
      <c r="I2916" s="57">
        <v>18</v>
      </c>
    </row>
    <row r="2917" spans="1:9" x14ac:dyDescent="0.15">
      <c r="A2917" s="255" t="s">
        <v>6944</v>
      </c>
      <c r="B2917" s="254">
        <v>1</v>
      </c>
      <c r="C2917" s="62" t="s">
        <v>6945</v>
      </c>
      <c r="D2917" s="267" t="s">
        <v>5819</v>
      </c>
      <c r="E2917" s="256"/>
      <c r="F2917" s="257">
        <v>50.65</v>
      </c>
      <c r="G2917" s="257">
        <f t="shared" si="303"/>
        <v>21.526249999999997</v>
      </c>
      <c r="H2917" s="257">
        <f>F2917</f>
        <v>50.65</v>
      </c>
      <c r="I2917" s="256">
        <v>64</v>
      </c>
    </row>
    <row r="2918" spans="1:9" ht="14" x14ac:dyDescent="0.15">
      <c r="A2918" s="14" t="s">
        <v>3144</v>
      </c>
      <c r="B2918" s="15">
        <v>1</v>
      </c>
      <c r="C2918" s="16" t="s">
        <v>5493</v>
      </c>
      <c r="D2918" s="17" t="str">
        <f t="shared" ref="D2918:D2981" si="307">VLOOKUP(RIGHT(A2918,4),N:O,2,0)</f>
        <v>5oz</v>
      </c>
      <c r="E2918" s="18" t="s">
        <v>6</v>
      </c>
      <c r="F2918" s="19">
        <v>9.1999999999999993</v>
      </c>
      <c r="G2918" s="19">
        <f t="shared" si="303"/>
        <v>3.9099999999999997</v>
      </c>
      <c r="H2918" s="1">
        <f t="shared" ref="H2918:H2981" si="308">B2918*F2918</f>
        <v>9.1999999999999993</v>
      </c>
      <c r="I2918" s="21">
        <v>6</v>
      </c>
    </row>
    <row r="2919" spans="1:9" ht="14" x14ac:dyDescent="0.15">
      <c r="A2919" s="14" t="s">
        <v>3148</v>
      </c>
      <c r="B2919" s="15">
        <v>1</v>
      </c>
      <c r="C2919" s="16" t="s">
        <v>5497</v>
      </c>
      <c r="D2919" s="17" t="str">
        <f t="shared" si="307"/>
        <v>1lb</v>
      </c>
      <c r="E2919" s="18" t="s">
        <v>6</v>
      </c>
      <c r="F2919" s="19">
        <v>23.2</v>
      </c>
      <c r="G2919" s="19">
        <f t="shared" si="303"/>
        <v>9.86</v>
      </c>
      <c r="H2919" s="1">
        <f t="shared" si="308"/>
        <v>23.2</v>
      </c>
      <c r="I2919" s="21">
        <v>18</v>
      </c>
    </row>
    <row r="2920" spans="1:9" ht="14" x14ac:dyDescent="0.15">
      <c r="A2920" s="14" t="s">
        <v>3152</v>
      </c>
      <c r="B2920" s="15">
        <v>1</v>
      </c>
      <c r="C2920" s="16" t="s">
        <v>5501</v>
      </c>
      <c r="D2920" s="17" t="str">
        <f t="shared" si="307"/>
        <v>5lb</v>
      </c>
      <c r="E2920" s="18" t="s">
        <v>6</v>
      </c>
      <c r="F2920" s="19">
        <v>86.85</v>
      </c>
      <c r="G2920" s="19">
        <f t="shared" si="303"/>
        <v>36.911249999999995</v>
      </c>
      <c r="H2920" s="1">
        <f t="shared" si="308"/>
        <v>86.85</v>
      </c>
      <c r="I2920" s="21">
        <v>84</v>
      </c>
    </row>
    <row r="2921" spans="1:9" ht="14" x14ac:dyDescent="0.15">
      <c r="A2921" s="14" t="s">
        <v>3145</v>
      </c>
      <c r="B2921" s="15">
        <v>1</v>
      </c>
      <c r="C2921" s="16" t="s">
        <v>5494</v>
      </c>
      <c r="D2921" s="17" t="str">
        <f t="shared" si="307"/>
        <v>5oz</v>
      </c>
      <c r="E2921" s="18" t="s">
        <v>6</v>
      </c>
      <c r="F2921" s="19">
        <v>9.1999999999999993</v>
      </c>
      <c r="G2921" s="19">
        <f t="shared" si="303"/>
        <v>3.9099999999999997</v>
      </c>
      <c r="H2921" s="1">
        <f t="shared" si="308"/>
        <v>9.1999999999999993</v>
      </c>
      <c r="I2921" s="21">
        <v>6</v>
      </c>
    </row>
    <row r="2922" spans="1:9" ht="14" x14ac:dyDescent="0.15">
      <c r="A2922" s="14" t="s">
        <v>3149</v>
      </c>
      <c r="B2922" s="15">
        <v>1</v>
      </c>
      <c r="C2922" s="16" t="s">
        <v>5498</v>
      </c>
      <c r="D2922" s="17" t="str">
        <f t="shared" si="307"/>
        <v>1lb</v>
      </c>
      <c r="E2922" s="18" t="s">
        <v>6</v>
      </c>
      <c r="F2922" s="19">
        <v>23.2</v>
      </c>
      <c r="G2922" s="19">
        <f t="shared" si="303"/>
        <v>9.86</v>
      </c>
      <c r="H2922" s="1">
        <f t="shared" si="308"/>
        <v>23.2</v>
      </c>
      <c r="I2922" s="21">
        <v>18</v>
      </c>
    </row>
    <row r="2923" spans="1:9" ht="14" x14ac:dyDescent="0.15">
      <c r="A2923" s="14" t="s">
        <v>3153</v>
      </c>
      <c r="B2923" s="15">
        <v>1</v>
      </c>
      <c r="C2923" s="16" t="s">
        <v>5502</v>
      </c>
      <c r="D2923" s="17" t="str">
        <f t="shared" si="307"/>
        <v>5lb</v>
      </c>
      <c r="E2923" s="18" t="s">
        <v>6</v>
      </c>
      <c r="F2923" s="19">
        <v>86.85</v>
      </c>
      <c r="G2923" s="19">
        <f t="shared" si="303"/>
        <v>36.911249999999995</v>
      </c>
      <c r="H2923" s="1">
        <f t="shared" si="308"/>
        <v>86.85</v>
      </c>
      <c r="I2923" s="21">
        <v>84</v>
      </c>
    </row>
    <row r="2924" spans="1:9" ht="14" x14ac:dyDescent="0.15">
      <c r="A2924" s="14" t="s">
        <v>3146</v>
      </c>
      <c r="B2924" s="15">
        <v>1</v>
      </c>
      <c r="C2924" s="16" t="s">
        <v>5495</v>
      </c>
      <c r="D2924" s="17" t="str">
        <f t="shared" si="307"/>
        <v>5oz</v>
      </c>
      <c r="E2924" s="18" t="s">
        <v>6</v>
      </c>
      <c r="F2924" s="19">
        <v>9.1999999999999993</v>
      </c>
      <c r="G2924" s="19">
        <f t="shared" si="303"/>
        <v>3.9099999999999997</v>
      </c>
      <c r="H2924" s="1">
        <f t="shared" si="308"/>
        <v>9.1999999999999993</v>
      </c>
      <c r="I2924" s="21">
        <v>6</v>
      </c>
    </row>
    <row r="2925" spans="1:9" ht="14" x14ac:dyDescent="0.15">
      <c r="A2925" s="14" t="s">
        <v>3150</v>
      </c>
      <c r="B2925" s="15">
        <v>1</v>
      </c>
      <c r="C2925" s="16" t="s">
        <v>5499</v>
      </c>
      <c r="D2925" s="17" t="str">
        <f t="shared" si="307"/>
        <v>1lb</v>
      </c>
      <c r="E2925" s="18" t="s">
        <v>6</v>
      </c>
      <c r="F2925" s="19">
        <v>23.2</v>
      </c>
      <c r="G2925" s="19">
        <f t="shared" si="303"/>
        <v>9.86</v>
      </c>
      <c r="H2925" s="1">
        <f t="shared" si="308"/>
        <v>23.2</v>
      </c>
      <c r="I2925" s="21">
        <v>18</v>
      </c>
    </row>
    <row r="2926" spans="1:9" ht="14" x14ac:dyDescent="0.15">
      <c r="A2926" s="14" t="s">
        <v>3154</v>
      </c>
      <c r="B2926" s="15">
        <v>1</v>
      </c>
      <c r="C2926" s="16" t="s">
        <v>5503</v>
      </c>
      <c r="D2926" s="17" t="str">
        <f t="shared" si="307"/>
        <v>5lb</v>
      </c>
      <c r="E2926" s="18" t="s">
        <v>6</v>
      </c>
      <c r="F2926" s="19">
        <v>86.85</v>
      </c>
      <c r="G2926" s="19">
        <f t="shared" si="303"/>
        <v>36.911249999999995</v>
      </c>
      <c r="H2926" s="1">
        <f t="shared" si="308"/>
        <v>86.85</v>
      </c>
      <c r="I2926" s="21">
        <v>84</v>
      </c>
    </row>
    <row r="2927" spans="1:9" ht="14" x14ac:dyDescent="0.15">
      <c r="A2927" s="14" t="s">
        <v>3147</v>
      </c>
      <c r="B2927" s="15">
        <v>1</v>
      </c>
      <c r="C2927" s="16" t="s">
        <v>5496</v>
      </c>
      <c r="D2927" s="17" t="str">
        <f t="shared" si="307"/>
        <v>5oz</v>
      </c>
      <c r="E2927" s="18" t="s">
        <v>6</v>
      </c>
      <c r="F2927" s="19">
        <v>10.85</v>
      </c>
      <c r="G2927" s="19">
        <f t="shared" si="303"/>
        <v>4.6112500000000001</v>
      </c>
      <c r="H2927" s="1">
        <f t="shared" si="308"/>
        <v>10.85</v>
      </c>
      <c r="I2927" s="21">
        <v>6</v>
      </c>
    </row>
    <row r="2928" spans="1:9" ht="14" x14ac:dyDescent="0.15">
      <c r="A2928" s="14" t="s">
        <v>3151</v>
      </c>
      <c r="B2928" s="15">
        <v>1</v>
      </c>
      <c r="C2928" s="16" t="s">
        <v>5500</v>
      </c>
      <c r="D2928" s="17" t="str">
        <f t="shared" si="307"/>
        <v>1lb</v>
      </c>
      <c r="E2928" s="18" t="s">
        <v>6</v>
      </c>
      <c r="F2928" s="19">
        <v>28.45</v>
      </c>
      <c r="G2928" s="19">
        <f t="shared" si="303"/>
        <v>12.091249999999999</v>
      </c>
      <c r="H2928" s="1">
        <f t="shared" si="308"/>
        <v>28.45</v>
      </c>
      <c r="I2928" s="21">
        <v>18</v>
      </c>
    </row>
    <row r="2929" spans="1:9" ht="14" x14ac:dyDescent="0.15">
      <c r="A2929" s="14" t="s">
        <v>3155</v>
      </c>
      <c r="B2929" s="15">
        <v>1</v>
      </c>
      <c r="C2929" s="16" t="s">
        <v>5504</v>
      </c>
      <c r="D2929" s="17" t="str">
        <f t="shared" si="307"/>
        <v>5lb</v>
      </c>
      <c r="E2929" s="18" t="s">
        <v>6</v>
      </c>
      <c r="F2929" s="19">
        <v>113.15</v>
      </c>
      <c r="G2929" s="19">
        <f t="shared" si="303"/>
        <v>48.088750000000005</v>
      </c>
      <c r="H2929" s="1">
        <f t="shared" si="308"/>
        <v>113.15</v>
      </c>
      <c r="I2929" s="21">
        <v>84</v>
      </c>
    </row>
    <row r="2930" spans="1:9" ht="14" x14ac:dyDescent="0.15">
      <c r="A2930" s="14" t="s">
        <v>1049</v>
      </c>
      <c r="B2930" s="15">
        <v>1</v>
      </c>
      <c r="C2930" s="131" t="s">
        <v>7120</v>
      </c>
      <c r="D2930" s="17" t="str">
        <f t="shared" si="307"/>
        <v>10X10</v>
      </c>
      <c r="E2930" s="18" t="s">
        <v>6</v>
      </c>
      <c r="F2930" s="19">
        <v>19.5</v>
      </c>
      <c r="G2930" s="19">
        <f t="shared" si="303"/>
        <v>8.2874999999999996</v>
      </c>
      <c r="H2930" s="1">
        <f t="shared" si="308"/>
        <v>19.5</v>
      </c>
      <c r="I2930" s="21">
        <v>18</v>
      </c>
    </row>
    <row r="2931" spans="1:9" ht="14" x14ac:dyDescent="0.15">
      <c r="A2931" s="14" t="s">
        <v>1050</v>
      </c>
      <c r="B2931" s="15">
        <v>1</v>
      </c>
      <c r="C2931" s="16" t="s">
        <v>3738</v>
      </c>
      <c r="D2931" s="17" t="str">
        <f t="shared" si="307"/>
        <v>FULL</v>
      </c>
      <c r="E2931" s="18" t="s">
        <v>6</v>
      </c>
      <c r="F2931" s="43">
        <v>112.65</v>
      </c>
      <c r="G2931" s="19">
        <f t="shared" si="303"/>
        <v>47.876249999999999</v>
      </c>
      <c r="H2931" s="1">
        <f t="shared" si="308"/>
        <v>112.65</v>
      </c>
      <c r="I2931" s="26">
        <v>128</v>
      </c>
    </row>
    <row r="2932" spans="1:9" ht="14" x14ac:dyDescent="0.15">
      <c r="A2932" s="14" t="s">
        <v>1051</v>
      </c>
      <c r="B2932" s="15">
        <v>1</v>
      </c>
      <c r="C2932" s="16" t="s">
        <v>3738</v>
      </c>
      <c r="D2932" s="17" t="str">
        <f t="shared" si="307"/>
        <v>17x20</v>
      </c>
      <c r="E2932" s="18" t="s">
        <v>6</v>
      </c>
      <c r="F2932" s="19">
        <v>57.9</v>
      </c>
      <c r="G2932" s="19">
        <f t="shared" si="303"/>
        <v>24.607499999999998</v>
      </c>
      <c r="H2932" s="1">
        <f t="shared" si="308"/>
        <v>57.9</v>
      </c>
      <c r="I2932" s="21">
        <v>64</v>
      </c>
    </row>
    <row r="2933" spans="1:9" ht="14" x14ac:dyDescent="0.15">
      <c r="A2933" s="14" t="s">
        <v>1052</v>
      </c>
      <c r="B2933" s="15">
        <v>1</v>
      </c>
      <c r="C2933" s="131" t="s">
        <v>7121</v>
      </c>
      <c r="D2933" s="17" t="str">
        <f t="shared" si="307"/>
        <v>10X10</v>
      </c>
      <c r="E2933" s="18" t="s">
        <v>5</v>
      </c>
      <c r="F2933" s="19">
        <v>17.05</v>
      </c>
      <c r="G2933" s="19">
        <f t="shared" si="303"/>
        <v>7.2462499999999999</v>
      </c>
      <c r="H2933" s="1">
        <f t="shared" si="308"/>
        <v>17.05</v>
      </c>
      <c r="I2933" s="21">
        <v>18</v>
      </c>
    </row>
    <row r="2934" spans="1:9" ht="14" x14ac:dyDescent="0.15">
      <c r="A2934" s="14" t="s">
        <v>1053</v>
      </c>
      <c r="B2934" s="15">
        <v>1</v>
      </c>
      <c r="C2934" s="16" t="s">
        <v>3739</v>
      </c>
      <c r="D2934" s="17" t="str">
        <f t="shared" si="307"/>
        <v>FULL</v>
      </c>
      <c r="E2934" s="18" t="s">
        <v>5</v>
      </c>
      <c r="F2934" s="19">
        <v>98.5</v>
      </c>
      <c r="G2934" s="19">
        <f t="shared" si="303"/>
        <v>41.862499999999997</v>
      </c>
      <c r="H2934" s="1">
        <f t="shared" si="308"/>
        <v>98.5</v>
      </c>
      <c r="I2934" s="26">
        <v>128</v>
      </c>
    </row>
    <row r="2935" spans="1:9" ht="14" x14ac:dyDescent="0.15">
      <c r="A2935" s="14" t="s">
        <v>1054</v>
      </c>
      <c r="B2935" s="15">
        <v>1</v>
      </c>
      <c r="C2935" s="16" t="s">
        <v>3739</v>
      </c>
      <c r="D2935" s="17" t="str">
        <f t="shared" si="307"/>
        <v>17x20</v>
      </c>
      <c r="E2935" s="18" t="s">
        <v>5</v>
      </c>
      <c r="F2935" s="19">
        <v>50.65</v>
      </c>
      <c r="G2935" s="19">
        <f t="shared" ref="G2935:G2998" si="309">F2935*0.425</f>
        <v>21.526249999999997</v>
      </c>
      <c r="H2935" s="1">
        <f t="shared" si="308"/>
        <v>50.65</v>
      </c>
      <c r="I2935" s="21">
        <v>64</v>
      </c>
    </row>
    <row r="2936" spans="1:9" ht="14" x14ac:dyDescent="0.15">
      <c r="A2936" s="14" t="s">
        <v>3156</v>
      </c>
      <c r="B2936" s="15">
        <v>1</v>
      </c>
      <c r="C2936" s="16" t="s">
        <v>5505</v>
      </c>
      <c r="D2936" s="17" t="str">
        <f t="shared" si="307"/>
        <v>5oz</v>
      </c>
      <c r="E2936" s="18" t="s">
        <v>5697</v>
      </c>
      <c r="F2936" s="19">
        <v>9.8000000000000007</v>
      </c>
      <c r="G2936" s="19">
        <f t="shared" si="309"/>
        <v>4.165</v>
      </c>
      <c r="H2936" s="1">
        <f t="shared" si="308"/>
        <v>9.8000000000000007</v>
      </c>
      <c r="I2936" s="21">
        <v>6</v>
      </c>
    </row>
    <row r="2937" spans="1:9" ht="14" x14ac:dyDescent="0.15">
      <c r="A2937" s="14" t="s">
        <v>3160</v>
      </c>
      <c r="B2937" s="15">
        <v>1</v>
      </c>
      <c r="C2937" s="16" t="s">
        <v>5509</v>
      </c>
      <c r="D2937" s="17" t="str">
        <f t="shared" si="307"/>
        <v>1lb</v>
      </c>
      <c r="E2937" s="18" t="s">
        <v>5697</v>
      </c>
      <c r="F2937" s="19">
        <v>25.05</v>
      </c>
      <c r="G2937" s="19">
        <f t="shared" si="309"/>
        <v>10.64625</v>
      </c>
      <c r="H2937" s="1">
        <f t="shared" si="308"/>
        <v>25.05</v>
      </c>
      <c r="I2937" s="21">
        <v>18</v>
      </c>
    </row>
    <row r="2938" spans="1:9" ht="14" x14ac:dyDescent="0.15">
      <c r="A2938" s="14" t="s">
        <v>3164</v>
      </c>
      <c r="B2938" s="15">
        <v>1</v>
      </c>
      <c r="C2938" s="16" t="s">
        <v>5513</v>
      </c>
      <c r="D2938" s="17" t="str">
        <f t="shared" si="307"/>
        <v>5lb</v>
      </c>
      <c r="E2938" s="18" t="s">
        <v>5697</v>
      </c>
      <c r="F2938" s="19">
        <v>96.25</v>
      </c>
      <c r="G2938" s="19">
        <f t="shared" si="309"/>
        <v>40.90625</v>
      </c>
      <c r="H2938" s="1">
        <f t="shared" si="308"/>
        <v>96.25</v>
      </c>
      <c r="I2938" s="21">
        <v>84</v>
      </c>
    </row>
    <row r="2939" spans="1:9" ht="14" x14ac:dyDescent="0.15">
      <c r="A2939" s="14" t="s">
        <v>3157</v>
      </c>
      <c r="B2939" s="15">
        <v>1</v>
      </c>
      <c r="C2939" s="16" t="s">
        <v>5506</v>
      </c>
      <c r="D2939" s="17" t="str">
        <f t="shared" si="307"/>
        <v>5oz</v>
      </c>
      <c r="E2939" s="18" t="s">
        <v>5697</v>
      </c>
      <c r="F2939" s="19">
        <v>9.8000000000000007</v>
      </c>
      <c r="G2939" s="19">
        <f t="shared" si="309"/>
        <v>4.165</v>
      </c>
      <c r="H2939" s="1">
        <f t="shared" si="308"/>
        <v>9.8000000000000007</v>
      </c>
      <c r="I2939" s="21">
        <v>6</v>
      </c>
    </row>
    <row r="2940" spans="1:9" ht="14" x14ac:dyDescent="0.15">
      <c r="A2940" s="14" t="s">
        <v>3161</v>
      </c>
      <c r="B2940" s="15">
        <v>1</v>
      </c>
      <c r="C2940" s="16" t="s">
        <v>5510</v>
      </c>
      <c r="D2940" s="17" t="str">
        <f t="shared" si="307"/>
        <v>1lb</v>
      </c>
      <c r="E2940" s="18" t="s">
        <v>5697</v>
      </c>
      <c r="F2940" s="19">
        <v>25.05</v>
      </c>
      <c r="G2940" s="19">
        <f t="shared" si="309"/>
        <v>10.64625</v>
      </c>
      <c r="H2940" s="1">
        <f t="shared" si="308"/>
        <v>25.05</v>
      </c>
      <c r="I2940" s="21">
        <v>18</v>
      </c>
    </row>
    <row r="2941" spans="1:9" ht="14" x14ac:dyDescent="0.15">
      <c r="A2941" s="14" t="s">
        <v>3165</v>
      </c>
      <c r="B2941" s="15">
        <v>1</v>
      </c>
      <c r="C2941" s="16" t="s">
        <v>5514</v>
      </c>
      <c r="D2941" s="17" t="str">
        <f t="shared" si="307"/>
        <v>5lb</v>
      </c>
      <c r="E2941" s="18" t="s">
        <v>5697</v>
      </c>
      <c r="F2941" s="19">
        <v>96.25</v>
      </c>
      <c r="G2941" s="19">
        <f t="shared" si="309"/>
        <v>40.90625</v>
      </c>
      <c r="H2941" s="1">
        <f t="shared" si="308"/>
        <v>96.25</v>
      </c>
      <c r="I2941" s="21">
        <v>84</v>
      </c>
    </row>
    <row r="2942" spans="1:9" ht="14" x14ac:dyDescent="0.15">
      <c r="A2942" s="14" t="s">
        <v>3158</v>
      </c>
      <c r="B2942" s="15">
        <v>1</v>
      </c>
      <c r="C2942" s="16" t="s">
        <v>5507</v>
      </c>
      <c r="D2942" s="17" t="str">
        <f t="shared" si="307"/>
        <v>5oz</v>
      </c>
      <c r="E2942" s="18" t="s">
        <v>5697</v>
      </c>
      <c r="F2942" s="19">
        <v>9.8000000000000007</v>
      </c>
      <c r="G2942" s="19">
        <f t="shared" si="309"/>
        <v>4.165</v>
      </c>
      <c r="H2942" s="1">
        <f t="shared" si="308"/>
        <v>9.8000000000000007</v>
      </c>
      <c r="I2942" s="21">
        <v>6</v>
      </c>
    </row>
    <row r="2943" spans="1:9" ht="14" x14ac:dyDescent="0.15">
      <c r="A2943" s="14" t="s">
        <v>3162</v>
      </c>
      <c r="B2943" s="15">
        <v>1</v>
      </c>
      <c r="C2943" s="16" t="s">
        <v>5511</v>
      </c>
      <c r="D2943" s="17" t="str">
        <f t="shared" si="307"/>
        <v>1lb</v>
      </c>
      <c r="E2943" s="18" t="s">
        <v>5697</v>
      </c>
      <c r="F2943" s="19">
        <v>25.05</v>
      </c>
      <c r="G2943" s="19">
        <f t="shared" si="309"/>
        <v>10.64625</v>
      </c>
      <c r="H2943" s="1">
        <f t="shared" si="308"/>
        <v>25.05</v>
      </c>
      <c r="I2943" s="21">
        <v>18</v>
      </c>
    </row>
    <row r="2944" spans="1:9" ht="14" x14ac:dyDescent="0.15">
      <c r="A2944" s="14" t="s">
        <v>3166</v>
      </c>
      <c r="B2944" s="15">
        <v>1</v>
      </c>
      <c r="C2944" s="16" t="s">
        <v>5515</v>
      </c>
      <c r="D2944" s="17" t="str">
        <f t="shared" si="307"/>
        <v>5lb</v>
      </c>
      <c r="E2944" s="18" t="s">
        <v>5697</v>
      </c>
      <c r="F2944" s="19">
        <v>96.25</v>
      </c>
      <c r="G2944" s="19">
        <f t="shared" si="309"/>
        <v>40.90625</v>
      </c>
      <c r="H2944" s="1">
        <f t="shared" si="308"/>
        <v>96.25</v>
      </c>
      <c r="I2944" s="21">
        <v>84</v>
      </c>
    </row>
    <row r="2945" spans="1:9" ht="14" x14ac:dyDescent="0.15">
      <c r="A2945" s="14" t="s">
        <v>3159</v>
      </c>
      <c r="B2945" s="15">
        <v>1</v>
      </c>
      <c r="C2945" s="16" t="s">
        <v>5508</v>
      </c>
      <c r="D2945" s="17" t="str">
        <f t="shared" si="307"/>
        <v>5oz</v>
      </c>
      <c r="E2945" s="18" t="s">
        <v>5697</v>
      </c>
      <c r="F2945" s="19">
        <v>11.45</v>
      </c>
      <c r="G2945" s="19">
        <f t="shared" si="309"/>
        <v>4.86625</v>
      </c>
      <c r="H2945" s="1">
        <f t="shared" si="308"/>
        <v>11.45</v>
      </c>
      <c r="I2945" s="21">
        <v>6</v>
      </c>
    </row>
    <row r="2946" spans="1:9" ht="14" x14ac:dyDescent="0.15">
      <c r="A2946" s="14" t="s">
        <v>3163</v>
      </c>
      <c r="B2946" s="15">
        <v>1</v>
      </c>
      <c r="C2946" s="16" t="s">
        <v>5512</v>
      </c>
      <c r="D2946" s="17" t="str">
        <f t="shared" si="307"/>
        <v>1lb</v>
      </c>
      <c r="E2946" s="18" t="s">
        <v>5697</v>
      </c>
      <c r="F2946" s="19">
        <v>30.3</v>
      </c>
      <c r="G2946" s="19">
        <f t="shared" si="309"/>
        <v>12.8775</v>
      </c>
      <c r="H2946" s="1">
        <f t="shared" si="308"/>
        <v>30.3</v>
      </c>
      <c r="I2946" s="21">
        <v>18</v>
      </c>
    </row>
    <row r="2947" spans="1:9" ht="14" x14ac:dyDescent="0.15">
      <c r="A2947" s="14" t="s">
        <v>3167</v>
      </c>
      <c r="B2947" s="15">
        <v>1</v>
      </c>
      <c r="C2947" s="16" t="s">
        <v>5516</v>
      </c>
      <c r="D2947" s="17" t="str">
        <f t="shared" si="307"/>
        <v>5lb</v>
      </c>
      <c r="E2947" s="18" t="s">
        <v>5697</v>
      </c>
      <c r="F2947" s="19">
        <v>122.5</v>
      </c>
      <c r="G2947" s="19">
        <f t="shared" si="309"/>
        <v>52.0625</v>
      </c>
      <c r="H2947" s="1">
        <f t="shared" si="308"/>
        <v>122.5</v>
      </c>
      <c r="I2947" s="21">
        <v>84</v>
      </c>
    </row>
    <row r="2948" spans="1:9" ht="14" x14ac:dyDescent="0.15">
      <c r="A2948" s="14" t="s">
        <v>1055</v>
      </c>
      <c r="B2948" s="15">
        <v>1</v>
      </c>
      <c r="C2948" s="131" t="s">
        <v>7122</v>
      </c>
      <c r="D2948" s="17" t="str">
        <f t="shared" si="307"/>
        <v>10X10</v>
      </c>
      <c r="E2948" s="18" t="s">
        <v>5697</v>
      </c>
      <c r="F2948" s="19">
        <v>21.9</v>
      </c>
      <c r="G2948" s="19">
        <f t="shared" si="309"/>
        <v>9.3074999999999992</v>
      </c>
      <c r="H2948" s="1">
        <f t="shared" si="308"/>
        <v>21.9</v>
      </c>
      <c r="I2948" s="21">
        <v>18</v>
      </c>
    </row>
    <row r="2949" spans="1:9" ht="14" x14ac:dyDescent="0.15">
      <c r="A2949" s="14" t="s">
        <v>1056</v>
      </c>
      <c r="B2949" s="15">
        <v>1</v>
      </c>
      <c r="C2949" s="16" t="s">
        <v>3740</v>
      </c>
      <c r="D2949" s="17" t="str">
        <f t="shared" si="307"/>
        <v>FULL</v>
      </c>
      <c r="E2949" s="18" t="s">
        <v>5697</v>
      </c>
      <c r="F2949" s="19">
        <v>126.3</v>
      </c>
      <c r="G2949" s="19">
        <f t="shared" si="309"/>
        <v>53.677499999999995</v>
      </c>
      <c r="H2949" s="1">
        <f t="shared" si="308"/>
        <v>126.3</v>
      </c>
      <c r="I2949" s="26">
        <v>128</v>
      </c>
    </row>
    <row r="2950" spans="1:9" ht="14" x14ac:dyDescent="0.15">
      <c r="A2950" s="14" t="s">
        <v>1057</v>
      </c>
      <c r="B2950" s="15">
        <v>1</v>
      </c>
      <c r="C2950" s="16" t="s">
        <v>3740</v>
      </c>
      <c r="D2950" s="17" t="str">
        <f t="shared" si="307"/>
        <v>17x20</v>
      </c>
      <c r="E2950" s="18" t="s">
        <v>5697</v>
      </c>
      <c r="F2950" s="19">
        <v>64.95</v>
      </c>
      <c r="G2950" s="19">
        <f t="shared" si="309"/>
        <v>27.603750000000002</v>
      </c>
      <c r="H2950" s="1">
        <f t="shared" si="308"/>
        <v>64.95</v>
      </c>
      <c r="I2950" s="21">
        <v>64</v>
      </c>
    </row>
    <row r="2951" spans="1:9" ht="14" x14ac:dyDescent="0.15">
      <c r="A2951" s="14" t="s">
        <v>1621</v>
      </c>
      <c r="B2951" s="15">
        <v>1</v>
      </c>
      <c r="C2951" s="16" t="s">
        <v>4037</v>
      </c>
      <c r="D2951" s="17" t="str">
        <f t="shared" si="307"/>
        <v>Tube</v>
      </c>
      <c r="E2951" s="18" t="s">
        <v>5700</v>
      </c>
      <c r="F2951" s="19">
        <v>31.05</v>
      </c>
      <c r="G2951" s="19">
        <f t="shared" si="309"/>
        <v>13.196249999999999</v>
      </c>
      <c r="H2951" s="1">
        <f t="shared" si="308"/>
        <v>31.05</v>
      </c>
      <c r="I2951" s="21">
        <v>4</v>
      </c>
    </row>
    <row r="2952" spans="1:9" ht="14" x14ac:dyDescent="0.15">
      <c r="A2952" s="14" t="s">
        <v>1622</v>
      </c>
      <c r="B2952" s="15">
        <v>1</v>
      </c>
      <c r="C2952" s="16" t="s">
        <v>4038</v>
      </c>
      <c r="D2952" s="17" t="str">
        <f t="shared" si="307"/>
        <v>Tube</v>
      </c>
      <c r="E2952" s="18" t="s">
        <v>5700</v>
      </c>
      <c r="F2952" s="19">
        <v>31.05</v>
      </c>
      <c r="G2952" s="19">
        <f t="shared" si="309"/>
        <v>13.196249999999999</v>
      </c>
      <c r="H2952" s="1">
        <f t="shared" si="308"/>
        <v>31.05</v>
      </c>
      <c r="I2952" s="21">
        <v>4</v>
      </c>
    </row>
    <row r="2953" spans="1:9" ht="14" x14ac:dyDescent="0.15">
      <c r="A2953" s="14" t="s">
        <v>1739</v>
      </c>
      <c r="B2953" s="15">
        <v>1</v>
      </c>
      <c r="C2953" s="16" t="s">
        <v>6888</v>
      </c>
      <c r="D2953" s="17" t="str">
        <f t="shared" si="307"/>
        <v>1lb</v>
      </c>
      <c r="E2953" s="18" t="s">
        <v>5703</v>
      </c>
      <c r="F2953" s="19">
        <v>43.35</v>
      </c>
      <c r="G2953" s="19">
        <f t="shared" si="309"/>
        <v>18.423750000000002</v>
      </c>
      <c r="H2953" s="1">
        <f t="shared" si="308"/>
        <v>43.35</v>
      </c>
      <c r="I2953" s="21">
        <v>18</v>
      </c>
    </row>
    <row r="2954" spans="1:9" ht="14" x14ac:dyDescent="0.15">
      <c r="A2954" s="14" t="s">
        <v>3168</v>
      </c>
      <c r="B2954" s="15">
        <v>1</v>
      </c>
      <c r="C2954" s="16" t="s">
        <v>5517</v>
      </c>
      <c r="D2954" s="17" t="str">
        <f t="shared" si="307"/>
        <v>5oz</v>
      </c>
      <c r="E2954" s="18" t="s">
        <v>5699</v>
      </c>
      <c r="F2954" s="19">
        <v>13.9</v>
      </c>
      <c r="G2954" s="19">
        <f t="shared" si="309"/>
        <v>5.9074999999999998</v>
      </c>
      <c r="H2954" s="1">
        <f t="shared" si="308"/>
        <v>13.9</v>
      </c>
      <c r="I2954" s="21">
        <v>6</v>
      </c>
    </row>
    <row r="2955" spans="1:9" ht="14" x14ac:dyDescent="0.15">
      <c r="A2955" s="14" t="s">
        <v>3172</v>
      </c>
      <c r="B2955" s="15">
        <v>1</v>
      </c>
      <c r="C2955" s="16" t="s">
        <v>5521</v>
      </c>
      <c r="D2955" s="17" t="str">
        <f t="shared" si="307"/>
        <v>1lb</v>
      </c>
      <c r="E2955" s="18" t="s">
        <v>5699</v>
      </c>
      <c r="F2955" s="19">
        <v>38.25</v>
      </c>
      <c r="G2955" s="19">
        <f t="shared" si="309"/>
        <v>16.256249999999998</v>
      </c>
      <c r="H2955" s="1">
        <f t="shared" si="308"/>
        <v>38.25</v>
      </c>
      <c r="I2955" s="21">
        <v>18</v>
      </c>
    </row>
    <row r="2956" spans="1:9" ht="14" x14ac:dyDescent="0.15">
      <c r="A2956" s="14" t="s">
        <v>3176</v>
      </c>
      <c r="B2956" s="15">
        <v>1</v>
      </c>
      <c r="C2956" s="16" t="s">
        <v>5525</v>
      </c>
      <c r="D2956" s="17" t="str">
        <f t="shared" si="307"/>
        <v>5lb</v>
      </c>
      <c r="E2956" s="18" t="s">
        <v>5699</v>
      </c>
      <c r="F2956" s="19">
        <v>162.1</v>
      </c>
      <c r="G2956" s="19">
        <f t="shared" si="309"/>
        <v>68.892499999999998</v>
      </c>
      <c r="H2956" s="1">
        <f t="shared" si="308"/>
        <v>162.1</v>
      </c>
      <c r="I2956" s="21">
        <v>84</v>
      </c>
    </row>
    <row r="2957" spans="1:9" ht="14" x14ac:dyDescent="0.15">
      <c r="A2957" s="14" t="s">
        <v>3169</v>
      </c>
      <c r="B2957" s="15">
        <v>1</v>
      </c>
      <c r="C2957" s="16" t="s">
        <v>5518</v>
      </c>
      <c r="D2957" s="17" t="str">
        <f t="shared" si="307"/>
        <v>5oz</v>
      </c>
      <c r="E2957" s="18" t="s">
        <v>5699</v>
      </c>
      <c r="F2957" s="19">
        <v>13.9</v>
      </c>
      <c r="G2957" s="19">
        <f t="shared" si="309"/>
        <v>5.9074999999999998</v>
      </c>
      <c r="H2957" s="1">
        <f t="shared" si="308"/>
        <v>13.9</v>
      </c>
      <c r="I2957" s="21">
        <v>6</v>
      </c>
    </row>
    <row r="2958" spans="1:9" ht="14" x14ac:dyDescent="0.15">
      <c r="A2958" s="14" t="s">
        <v>3173</v>
      </c>
      <c r="B2958" s="15">
        <v>1</v>
      </c>
      <c r="C2958" s="16" t="s">
        <v>5522</v>
      </c>
      <c r="D2958" s="17" t="str">
        <f t="shared" si="307"/>
        <v>1lb</v>
      </c>
      <c r="E2958" s="18" t="s">
        <v>5699</v>
      </c>
      <c r="F2958" s="19">
        <v>38.25</v>
      </c>
      <c r="G2958" s="19">
        <f t="shared" si="309"/>
        <v>16.256249999999998</v>
      </c>
      <c r="H2958" s="1">
        <f t="shared" si="308"/>
        <v>38.25</v>
      </c>
      <c r="I2958" s="21">
        <v>18</v>
      </c>
    </row>
    <row r="2959" spans="1:9" ht="14" x14ac:dyDescent="0.15">
      <c r="A2959" s="14" t="s">
        <v>3177</v>
      </c>
      <c r="B2959" s="15">
        <v>1</v>
      </c>
      <c r="C2959" s="16" t="s">
        <v>5526</v>
      </c>
      <c r="D2959" s="17" t="str">
        <f t="shared" si="307"/>
        <v>5lb</v>
      </c>
      <c r="E2959" s="18" t="s">
        <v>5699</v>
      </c>
      <c r="F2959" s="19">
        <v>162.1</v>
      </c>
      <c r="G2959" s="19">
        <f t="shared" si="309"/>
        <v>68.892499999999998</v>
      </c>
      <c r="H2959" s="1">
        <f t="shared" si="308"/>
        <v>162.1</v>
      </c>
      <c r="I2959" s="21">
        <v>84</v>
      </c>
    </row>
    <row r="2960" spans="1:9" ht="14" x14ac:dyDescent="0.15">
      <c r="A2960" s="14" t="s">
        <v>3170</v>
      </c>
      <c r="B2960" s="15">
        <v>1</v>
      </c>
      <c r="C2960" s="16" t="s">
        <v>5519</v>
      </c>
      <c r="D2960" s="17" t="str">
        <f t="shared" si="307"/>
        <v>5oz</v>
      </c>
      <c r="E2960" s="18" t="s">
        <v>5699</v>
      </c>
      <c r="F2960" s="19">
        <v>13.9</v>
      </c>
      <c r="G2960" s="19">
        <f t="shared" si="309"/>
        <v>5.9074999999999998</v>
      </c>
      <c r="H2960" s="1">
        <f t="shared" si="308"/>
        <v>13.9</v>
      </c>
      <c r="I2960" s="21">
        <v>6</v>
      </c>
    </row>
    <row r="2961" spans="1:9" ht="14" x14ac:dyDescent="0.15">
      <c r="A2961" s="14" t="s">
        <v>3174</v>
      </c>
      <c r="B2961" s="15">
        <v>1</v>
      </c>
      <c r="C2961" s="16" t="s">
        <v>5523</v>
      </c>
      <c r="D2961" s="17" t="str">
        <f t="shared" si="307"/>
        <v>1lb</v>
      </c>
      <c r="E2961" s="18" t="s">
        <v>5699</v>
      </c>
      <c r="F2961" s="19">
        <v>38.25</v>
      </c>
      <c r="G2961" s="19">
        <f t="shared" si="309"/>
        <v>16.256249999999998</v>
      </c>
      <c r="H2961" s="1">
        <f t="shared" si="308"/>
        <v>38.25</v>
      </c>
      <c r="I2961" s="21">
        <v>18</v>
      </c>
    </row>
    <row r="2962" spans="1:9" ht="14" x14ac:dyDescent="0.15">
      <c r="A2962" s="14" t="s">
        <v>3178</v>
      </c>
      <c r="B2962" s="15">
        <v>1</v>
      </c>
      <c r="C2962" s="16" t="s">
        <v>5527</v>
      </c>
      <c r="D2962" s="17" t="str">
        <f t="shared" si="307"/>
        <v>5lb</v>
      </c>
      <c r="E2962" s="18" t="s">
        <v>5699</v>
      </c>
      <c r="F2962" s="19">
        <v>162.1</v>
      </c>
      <c r="G2962" s="19">
        <f t="shared" si="309"/>
        <v>68.892499999999998</v>
      </c>
      <c r="H2962" s="1">
        <f t="shared" si="308"/>
        <v>162.1</v>
      </c>
      <c r="I2962" s="21">
        <v>84</v>
      </c>
    </row>
    <row r="2963" spans="1:9" ht="14" x14ac:dyDescent="0.15">
      <c r="A2963" s="14" t="s">
        <v>3171</v>
      </c>
      <c r="B2963" s="15">
        <v>1</v>
      </c>
      <c r="C2963" s="16" t="s">
        <v>5520</v>
      </c>
      <c r="D2963" s="17" t="str">
        <f t="shared" si="307"/>
        <v>5oz</v>
      </c>
      <c r="E2963" s="18" t="s">
        <v>5699</v>
      </c>
      <c r="F2963" s="19">
        <v>15.55</v>
      </c>
      <c r="G2963" s="19">
        <f t="shared" si="309"/>
        <v>6.6087500000000006</v>
      </c>
      <c r="H2963" s="1">
        <f t="shared" si="308"/>
        <v>15.55</v>
      </c>
      <c r="I2963" s="21">
        <v>6</v>
      </c>
    </row>
    <row r="2964" spans="1:9" ht="14" x14ac:dyDescent="0.15">
      <c r="A2964" s="14" t="s">
        <v>3175</v>
      </c>
      <c r="B2964" s="15">
        <v>1</v>
      </c>
      <c r="C2964" s="16" t="s">
        <v>5524</v>
      </c>
      <c r="D2964" s="17" t="str">
        <f t="shared" si="307"/>
        <v>1lb</v>
      </c>
      <c r="E2964" s="18" t="s">
        <v>5699</v>
      </c>
      <c r="F2964" s="19">
        <v>43.5</v>
      </c>
      <c r="G2964" s="19">
        <f t="shared" si="309"/>
        <v>18.487500000000001</v>
      </c>
      <c r="H2964" s="1">
        <f t="shared" si="308"/>
        <v>43.5</v>
      </c>
      <c r="I2964" s="21">
        <v>18</v>
      </c>
    </row>
    <row r="2965" spans="1:9" ht="14" x14ac:dyDescent="0.15">
      <c r="A2965" s="14" t="s">
        <v>3179</v>
      </c>
      <c r="B2965" s="15">
        <v>1</v>
      </c>
      <c r="C2965" s="16" t="s">
        <v>5528</v>
      </c>
      <c r="D2965" s="17" t="str">
        <f t="shared" si="307"/>
        <v>5lb</v>
      </c>
      <c r="E2965" s="18" t="s">
        <v>5699</v>
      </c>
      <c r="F2965" s="19">
        <v>188.35</v>
      </c>
      <c r="G2965" s="19">
        <f t="shared" si="309"/>
        <v>80.048749999999998</v>
      </c>
      <c r="H2965" s="1">
        <f t="shared" si="308"/>
        <v>188.35</v>
      </c>
      <c r="I2965" s="21">
        <v>84</v>
      </c>
    </row>
    <row r="2966" spans="1:9" ht="14" x14ac:dyDescent="0.15">
      <c r="A2966" s="14" t="s">
        <v>1058</v>
      </c>
      <c r="B2966" s="15">
        <v>1</v>
      </c>
      <c r="C2966" s="131" t="s">
        <v>7123</v>
      </c>
      <c r="D2966" s="17" t="str">
        <f t="shared" si="307"/>
        <v>10X10</v>
      </c>
      <c r="E2966" s="18" t="s">
        <v>5699</v>
      </c>
      <c r="F2966" s="19">
        <v>40.6</v>
      </c>
      <c r="G2966" s="19">
        <f t="shared" si="309"/>
        <v>17.254999999999999</v>
      </c>
      <c r="H2966" s="1">
        <f t="shared" si="308"/>
        <v>40.6</v>
      </c>
      <c r="I2966" s="21">
        <v>18</v>
      </c>
    </row>
    <row r="2967" spans="1:9" ht="14" x14ac:dyDescent="0.15">
      <c r="A2967" s="14" t="s">
        <v>1059</v>
      </c>
      <c r="B2967" s="15">
        <v>1</v>
      </c>
      <c r="C2967" s="16" t="s">
        <v>3741</v>
      </c>
      <c r="D2967" s="17" t="str">
        <f t="shared" si="307"/>
        <v>FULL</v>
      </c>
      <c r="E2967" s="18" t="s">
        <v>5699</v>
      </c>
      <c r="F2967" s="19">
        <v>234.35</v>
      </c>
      <c r="G2967" s="19">
        <f t="shared" si="309"/>
        <v>99.598749999999995</v>
      </c>
      <c r="H2967" s="1">
        <f t="shared" si="308"/>
        <v>234.35</v>
      </c>
      <c r="I2967" s="26">
        <v>128</v>
      </c>
    </row>
    <row r="2968" spans="1:9" ht="14" x14ac:dyDescent="0.15">
      <c r="A2968" s="14" t="s">
        <v>1060</v>
      </c>
      <c r="B2968" s="15">
        <v>1</v>
      </c>
      <c r="C2968" s="16" t="s">
        <v>3741</v>
      </c>
      <c r="D2968" s="17" t="str">
        <f t="shared" si="307"/>
        <v>17x20</v>
      </c>
      <c r="E2968" s="18" t="s">
        <v>5699</v>
      </c>
      <c r="F2968" s="19">
        <v>120.45</v>
      </c>
      <c r="G2968" s="19">
        <f t="shared" si="309"/>
        <v>51.191249999999997</v>
      </c>
      <c r="H2968" s="1">
        <f t="shared" si="308"/>
        <v>120.45</v>
      </c>
      <c r="I2968" s="21">
        <v>64</v>
      </c>
    </row>
    <row r="2969" spans="1:9" ht="14" x14ac:dyDescent="0.15">
      <c r="A2969" s="14" t="s">
        <v>1623</v>
      </c>
      <c r="B2969" s="15">
        <v>1</v>
      </c>
      <c r="C2969" s="16" t="s">
        <v>4039</v>
      </c>
      <c r="D2969" s="17" t="str">
        <f t="shared" si="307"/>
        <v>Tube</v>
      </c>
      <c r="E2969" s="18" t="s">
        <v>5700</v>
      </c>
      <c r="F2969" s="19">
        <v>31.05</v>
      </c>
      <c r="G2969" s="19">
        <f t="shared" si="309"/>
        <v>13.196249999999999</v>
      </c>
      <c r="H2969" s="1">
        <f t="shared" si="308"/>
        <v>31.05</v>
      </c>
      <c r="I2969" s="21">
        <v>4</v>
      </c>
    </row>
    <row r="2970" spans="1:9" ht="14" x14ac:dyDescent="0.15">
      <c r="A2970" s="14" t="s">
        <v>1624</v>
      </c>
      <c r="B2970" s="15">
        <v>1</v>
      </c>
      <c r="C2970" s="16" t="s">
        <v>4040</v>
      </c>
      <c r="D2970" s="17" t="str">
        <f t="shared" si="307"/>
        <v>Tube</v>
      </c>
      <c r="E2970" s="18" t="s">
        <v>5700</v>
      </c>
      <c r="F2970" s="19">
        <v>31.05</v>
      </c>
      <c r="G2970" s="19">
        <f t="shared" si="309"/>
        <v>13.196249999999999</v>
      </c>
      <c r="H2970" s="1">
        <f t="shared" si="308"/>
        <v>31.05</v>
      </c>
      <c r="I2970" s="21">
        <v>4</v>
      </c>
    </row>
    <row r="2971" spans="1:9" ht="14" x14ac:dyDescent="0.15">
      <c r="A2971" s="14" t="s">
        <v>1740</v>
      </c>
      <c r="B2971" s="15">
        <v>1</v>
      </c>
      <c r="C2971" s="16" t="s">
        <v>6889</v>
      </c>
      <c r="D2971" s="17" t="str">
        <f t="shared" si="307"/>
        <v>1lb</v>
      </c>
      <c r="E2971" s="18" t="s">
        <v>5706</v>
      </c>
      <c r="F2971" s="19">
        <v>48.3</v>
      </c>
      <c r="G2971" s="19">
        <f t="shared" si="309"/>
        <v>20.5275</v>
      </c>
      <c r="H2971" s="1">
        <f t="shared" si="308"/>
        <v>48.3</v>
      </c>
      <c r="I2971" s="21">
        <v>18</v>
      </c>
    </row>
    <row r="2972" spans="1:9" ht="14" x14ac:dyDescent="0.15">
      <c r="A2972" s="14" t="s">
        <v>3180</v>
      </c>
      <c r="B2972" s="15">
        <v>1</v>
      </c>
      <c r="C2972" s="16" t="s">
        <v>5529</v>
      </c>
      <c r="D2972" s="17" t="str">
        <f t="shared" si="307"/>
        <v>5oz</v>
      </c>
      <c r="E2972" s="18" t="s">
        <v>5699</v>
      </c>
      <c r="F2972" s="19">
        <v>13.9</v>
      </c>
      <c r="G2972" s="19">
        <f t="shared" si="309"/>
        <v>5.9074999999999998</v>
      </c>
      <c r="H2972" s="1">
        <f t="shared" si="308"/>
        <v>13.9</v>
      </c>
      <c r="I2972" s="21">
        <v>6</v>
      </c>
    </row>
    <row r="2973" spans="1:9" ht="14" x14ac:dyDescent="0.15">
      <c r="A2973" s="14" t="s">
        <v>3184</v>
      </c>
      <c r="B2973" s="15">
        <v>1</v>
      </c>
      <c r="C2973" s="16" t="s">
        <v>5533</v>
      </c>
      <c r="D2973" s="17" t="str">
        <f t="shared" si="307"/>
        <v>1lb</v>
      </c>
      <c r="E2973" s="18" t="s">
        <v>5699</v>
      </c>
      <c r="F2973" s="19">
        <v>38.25</v>
      </c>
      <c r="G2973" s="19">
        <f t="shared" si="309"/>
        <v>16.256249999999998</v>
      </c>
      <c r="H2973" s="1">
        <f t="shared" si="308"/>
        <v>38.25</v>
      </c>
      <c r="I2973" s="21">
        <v>18</v>
      </c>
    </row>
    <row r="2974" spans="1:9" ht="14" x14ac:dyDescent="0.15">
      <c r="A2974" s="14" t="s">
        <v>3188</v>
      </c>
      <c r="B2974" s="15">
        <v>1</v>
      </c>
      <c r="C2974" s="16" t="s">
        <v>5537</v>
      </c>
      <c r="D2974" s="17" t="str">
        <f t="shared" si="307"/>
        <v>5lb</v>
      </c>
      <c r="E2974" s="18" t="s">
        <v>5699</v>
      </c>
      <c r="F2974" s="19">
        <v>162.1</v>
      </c>
      <c r="G2974" s="19">
        <f t="shared" si="309"/>
        <v>68.892499999999998</v>
      </c>
      <c r="H2974" s="1">
        <f t="shared" si="308"/>
        <v>162.1</v>
      </c>
      <c r="I2974" s="21">
        <v>84</v>
      </c>
    </row>
    <row r="2975" spans="1:9" ht="14" x14ac:dyDescent="0.15">
      <c r="A2975" s="14" t="s">
        <v>3181</v>
      </c>
      <c r="B2975" s="15">
        <v>1</v>
      </c>
      <c r="C2975" s="16" t="s">
        <v>5530</v>
      </c>
      <c r="D2975" s="17" t="str">
        <f t="shared" si="307"/>
        <v>5oz</v>
      </c>
      <c r="E2975" s="18" t="s">
        <v>5699</v>
      </c>
      <c r="F2975" s="19">
        <v>13.9</v>
      </c>
      <c r="G2975" s="19">
        <f t="shared" si="309"/>
        <v>5.9074999999999998</v>
      </c>
      <c r="H2975" s="1">
        <f t="shared" si="308"/>
        <v>13.9</v>
      </c>
      <c r="I2975" s="21">
        <v>6</v>
      </c>
    </row>
    <row r="2976" spans="1:9" ht="14" x14ac:dyDescent="0.15">
      <c r="A2976" s="14" t="s">
        <v>3185</v>
      </c>
      <c r="B2976" s="15">
        <v>1</v>
      </c>
      <c r="C2976" s="16" t="s">
        <v>5534</v>
      </c>
      <c r="D2976" s="17" t="str">
        <f t="shared" si="307"/>
        <v>1lb</v>
      </c>
      <c r="E2976" s="18" t="s">
        <v>5699</v>
      </c>
      <c r="F2976" s="19">
        <v>38.25</v>
      </c>
      <c r="G2976" s="19">
        <f t="shared" si="309"/>
        <v>16.256249999999998</v>
      </c>
      <c r="H2976" s="1">
        <f t="shared" si="308"/>
        <v>38.25</v>
      </c>
      <c r="I2976" s="21">
        <v>18</v>
      </c>
    </row>
    <row r="2977" spans="1:9" ht="14" x14ac:dyDescent="0.15">
      <c r="A2977" s="14" t="s">
        <v>3189</v>
      </c>
      <c r="B2977" s="15">
        <v>1</v>
      </c>
      <c r="C2977" s="16" t="s">
        <v>5538</v>
      </c>
      <c r="D2977" s="17" t="str">
        <f t="shared" si="307"/>
        <v>5lb</v>
      </c>
      <c r="E2977" s="18" t="s">
        <v>5699</v>
      </c>
      <c r="F2977" s="19">
        <v>162.1</v>
      </c>
      <c r="G2977" s="19">
        <f t="shared" si="309"/>
        <v>68.892499999999998</v>
      </c>
      <c r="H2977" s="1">
        <f t="shared" si="308"/>
        <v>162.1</v>
      </c>
      <c r="I2977" s="21">
        <v>84</v>
      </c>
    </row>
    <row r="2978" spans="1:9" ht="14" x14ac:dyDescent="0.15">
      <c r="A2978" s="14" t="s">
        <v>3182</v>
      </c>
      <c r="B2978" s="15">
        <v>1</v>
      </c>
      <c r="C2978" s="16" t="s">
        <v>5531</v>
      </c>
      <c r="D2978" s="17" t="str">
        <f t="shared" si="307"/>
        <v>5oz</v>
      </c>
      <c r="E2978" s="18" t="s">
        <v>5699</v>
      </c>
      <c r="F2978" s="19">
        <v>13.9</v>
      </c>
      <c r="G2978" s="19">
        <f t="shared" si="309"/>
        <v>5.9074999999999998</v>
      </c>
      <c r="H2978" s="1">
        <f t="shared" si="308"/>
        <v>13.9</v>
      </c>
      <c r="I2978" s="21">
        <v>6</v>
      </c>
    </row>
    <row r="2979" spans="1:9" ht="14" x14ac:dyDescent="0.15">
      <c r="A2979" s="14" t="s">
        <v>3186</v>
      </c>
      <c r="B2979" s="15">
        <v>1</v>
      </c>
      <c r="C2979" s="16" t="s">
        <v>5535</v>
      </c>
      <c r="D2979" s="17" t="str">
        <f t="shared" si="307"/>
        <v>1lb</v>
      </c>
      <c r="E2979" s="18" t="s">
        <v>5699</v>
      </c>
      <c r="F2979" s="19">
        <v>38.25</v>
      </c>
      <c r="G2979" s="19">
        <f t="shared" si="309"/>
        <v>16.256249999999998</v>
      </c>
      <c r="H2979" s="1">
        <f t="shared" si="308"/>
        <v>38.25</v>
      </c>
      <c r="I2979" s="21">
        <v>18</v>
      </c>
    </row>
    <row r="2980" spans="1:9" ht="14" x14ac:dyDescent="0.15">
      <c r="A2980" s="14" t="s">
        <v>3190</v>
      </c>
      <c r="B2980" s="15">
        <v>1</v>
      </c>
      <c r="C2980" s="16" t="s">
        <v>5539</v>
      </c>
      <c r="D2980" s="17" t="str">
        <f t="shared" si="307"/>
        <v>5lb</v>
      </c>
      <c r="E2980" s="18" t="s">
        <v>5699</v>
      </c>
      <c r="F2980" s="19">
        <v>162.1</v>
      </c>
      <c r="G2980" s="19">
        <f t="shared" si="309"/>
        <v>68.892499999999998</v>
      </c>
      <c r="H2980" s="1">
        <f t="shared" si="308"/>
        <v>162.1</v>
      </c>
      <c r="I2980" s="21">
        <v>84</v>
      </c>
    </row>
    <row r="2981" spans="1:9" ht="14" x14ac:dyDescent="0.15">
      <c r="A2981" s="14" t="s">
        <v>3183</v>
      </c>
      <c r="B2981" s="15">
        <v>1</v>
      </c>
      <c r="C2981" s="16" t="s">
        <v>5532</v>
      </c>
      <c r="D2981" s="17" t="str">
        <f t="shared" si="307"/>
        <v>5oz</v>
      </c>
      <c r="E2981" s="18" t="s">
        <v>5699</v>
      </c>
      <c r="F2981" s="19">
        <v>15.55</v>
      </c>
      <c r="G2981" s="19">
        <f t="shared" si="309"/>
        <v>6.6087500000000006</v>
      </c>
      <c r="H2981" s="1">
        <f t="shared" si="308"/>
        <v>15.55</v>
      </c>
      <c r="I2981" s="21">
        <v>6</v>
      </c>
    </row>
    <row r="2982" spans="1:9" ht="14" x14ac:dyDescent="0.15">
      <c r="A2982" s="14" t="s">
        <v>3187</v>
      </c>
      <c r="B2982" s="15">
        <v>1</v>
      </c>
      <c r="C2982" s="16" t="s">
        <v>5536</v>
      </c>
      <c r="D2982" s="17" t="str">
        <f t="shared" ref="D2982:D3045" si="310">VLOOKUP(RIGHT(A2982,4),N:O,2,0)</f>
        <v>1lb</v>
      </c>
      <c r="E2982" s="18" t="s">
        <v>5699</v>
      </c>
      <c r="F2982" s="19">
        <v>43.5</v>
      </c>
      <c r="G2982" s="19">
        <f t="shared" si="309"/>
        <v>18.487500000000001</v>
      </c>
      <c r="H2982" s="1">
        <f t="shared" ref="H2982:H3045" si="311">B2982*F2982</f>
        <v>43.5</v>
      </c>
      <c r="I2982" s="21">
        <v>18</v>
      </c>
    </row>
    <row r="2983" spans="1:9" ht="14" x14ac:dyDescent="0.15">
      <c r="A2983" s="14" t="s">
        <v>3191</v>
      </c>
      <c r="B2983" s="15">
        <v>1</v>
      </c>
      <c r="C2983" s="16" t="s">
        <v>5540</v>
      </c>
      <c r="D2983" s="17" t="str">
        <f t="shared" si="310"/>
        <v>5lb</v>
      </c>
      <c r="E2983" s="18" t="s">
        <v>5699</v>
      </c>
      <c r="F2983" s="19">
        <v>188.35</v>
      </c>
      <c r="G2983" s="19">
        <f t="shared" si="309"/>
        <v>80.048749999999998</v>
      </c>
      <c r="H2983" s="1">
        <f t="shared" si="311"/>
        <v>188.35</v>
      </c>
      <c r="I2983" s="21">
        <v>84</v>
      </c>
    </row>
    <row r="2984" spans="1:9" ht="14" x14ac:dyDescent="0.15">
      <c r="A2984" s="14" t="s">
        <v>1061</v>
      </c>
      <c r="B2984" s="15">
        <v>1</v>
      </c>
      <c r="C2984" s="131" t="s">
        <v>7124</v>
      </c>
      <c r="D2984" s="17" t="str">
        <f t="shared" si="310"/>
        <v>10X10</v>
      </c>
      <c r="E2984" s="18" t="s">
        <v>5699</v>
      </c>
      <c r="F2984" s="19">
        <v>40.6</v>
      </c>
      <c r="G2984" s="19">
        <f t="shared" si="309"/>
        <v>17.254999999999999</v>
      </c>
      <c r="H2984" s="1">
        <f t="shared" si="311"/>
        <v>40.6</v>
      </c>
      <c r="I2984" s="21">
        <v>18</v>
      </c>
    </row>
    <row r="2985" spans="1:9" ht="14" x14ac:dyDescent="0.15">
      <c r="A2985" s="14" t="s">
        <v>1062</v>
      </c>
      <c r="B2985" s="15">
        <v>1</v>
      </c>
      <c r="C2985" s="16" t="s">
        <v>3742</v>
      </c>
      <c r="D2985" s="17" t="str">
        <f t="shared" si="310"/>
        <v>FULL</v>
      </c>
      <c r="E2985" s="18" t="s">
        <v>5699</v>
      </c>
      <c r="F2985" s="19">
        <v>234.35</v>
      </c>
      <c r="G2985" s="19">
        <f t="shared" si="309"/>
        <v>99.598749999999995</v>
      </c>
      <c r="H2985" s="1">
        <f t="shared" si="311"/>
        <v>234.35</v>
      </c>
      <c r="I2985" s="26">
        <v>128</v>
      </c>
    </row>
    <row r="2986" spans="1:9" ht="14" x14ac:dyDescent="0.15">
      <c r="A2986" s="14" t="s">
        <v>1063</v>
      </c>
      <c r="B2986" s="15">
        <v>1</v>
      </c>
      <c r="C2986" s="16" t="s">
        <v>3742</v>
      </c>
      <c r="D2986" s="17" t="str">
        <f t="shared" si="310"/>
        <v>17x20</v>
      </c>
      <c r="E2986" s="18" t="s">
        <v>5699</v>
      </c>
      <c r="F2986" s="19">
        <v>120.45</v>
      </c>
      <c r="G2986" s="19">
        <f t="shared" si="309"/>
        <v>51.191249999999997</v>
      </c>
      <c r="H2986" s="1">
        <f t="shared" si="311"/>
        <v>120.45</v>
      </c>
      <c r="I2986" s="21">
        <v>64</v>
      </c>
    </row>
    <row r="2987" spans="1:9" ht="14" x14ac:dyDescent="0.15">
      <c r="A2987" s="14" t="s">
        <v>3192</v>
      </c>
      <c r="B2987" s="15">
        <v>1</v>
      </c>
      <c r="C2987" s="16" t="s">
        <v>5541</v>
      </c>
      <c r="D2987" s="17" t="str">
        <f t="shared" si="310"/>
        <v>5oz</v>
      </c>
      <c r="E2987" s="18" t="s">
        <v>5699</v>
      </c>
      <c r="F2987" s="19">
        <v>13.9</v>
      </c>
      <c r="G2987" s="19">
        <f t="shared" si="309"/>
        <v>5.9074999999999998</v>
      </c>
      <c r="H2987" s="1">
        <f t="shared" si="311"/>
        <v>13.9</v>
      </c>
      <c r="I2987" s="21">
        <v>6</v>
      </c>
    </row>
    <row r="2988" spans="1:9" ht="14" x14ac:dyDescent="0.15">
      <c r="A2988" s="14" t="s">
        <v>3196</v>
      </c>
      <c r="B2988" s="15">
        <v>1</v>
      </c>
      <c r="C2988" s="16" t="s">
        <v>5545</v>
      </c>
      <c r="D2988" s="17" t="str">
        <f t="shared" si="310"/>
        <v>1lb</v>
      </c>
      <c r="E2988" s="18" t="s">
        <v>5699</v>
      </c>
      <c r="F2988" s="19">
        <v>38.25</v>
      </c>
      <c r="G2988" s="19">
        <f t="shared" si="309"/>
        <v>16.256249999999998</v>
      </c>
      <c r="H2988" s="1">
        <f t="shared" si="311"/>
        <v>38.25</v>
      </c>
      <c r="I2988" s="21">
        <v>18</v>
      </c>
    </row>
    <row r="2989" spans="1:9" ht="14" x14ac:dyDescent="0.15">
      <c r="A2989" s="14" t="s">
        <v>3200</v>
      </c>
      <c r="B2989" s="15">
        <v>1</v>
      </c>
      <c r="C2989" s="16" t="s">
        <v>5549</v>
      </c>
      <c r="D2989" s="17" t="str">
        <f t="shared" si="310"/>
        <v>5lb</v>
      </c>
      <c r="E2989" s="18" t="s">
        <v>5699</v>
      </c>
      <c r="F2989" s="19">
        <v>162.1</v>
      </c>
      <c r="G2989" s="19">
        <f t="shared" si="309"/>
        <v>68.892499999999998</v>
      </c>
      <c r="H2989" s="1">
        <f t="shared" si="311"/>
        <v>162.1</v>
      </c>
      <c r="I2989" s="21">
        <v>84</v>
      </c>
    </row>
    <row r="2990" spans="1:9" ht="14" x14ac:dyDescent="0.15">
      <c r="A2990" s="14" t="s">
        <v>3193</v>
      </c>
      <c r="B2990" s="15">
        <v>1</v>
      </c>
      <c r="C2990" s="16" t="s">
        <v>5542</v>
      </c>
      <c r="D2990" s="17" t="str">
        <f t="shared" si="310"/>
        <v>5oz</v>
      </c>
      <c r="E2990" s="18" t="s">
        <v>5699</v>
      </c>
      <c r="F2990" s="19">
        <v>13.9</v>
      </c>
      <c r="G2990" s="19">
        <f t="shared" si="309"/>
        <v>5.9074999999999998</v>
      </c>
      <c r="H2990" s="1">
        <f t="shared" si="311"/>
        <v>13.9</v>
      </c>
      <c r="I2990" s="21">
        <v>6</v>
      </c>
    </row>
    <row r="2991" spans="1:9" ht="14" x14ac:dyDescent="0.15">
      <c r="A2991" s="14" t="s">
        <v>3197</v>
      </c>
      <c r="B2991" s="15">
        <v>1</v>
      </c>
      <c r="C2991" s="16" t="s">
        <v>5546</v>
      </c>
      <c r="D2991" s="17" t="str">
        <f t="shared" si="310"/>
        <v>1lb</v>
      </c>
      <c r="E2991" s="18" t="s">
        <v>5699</v>
      </c>
      <c r="F2991" s="19">
        <v>38.25</v>
      </c>
      <c r="G2991" s="19">
        <f t="shared" si="309"/>
        <v>16.256249999999998</v>
      </c>
      <c r="H2991" s="1">
        <f t="shared" si="311"/>
        <v>38.25</v>
      </c>
      <c r="I2991" s="21">
        <v>18</v>
      </c>
    </row>
    <row r="2992" spans="1:9" ht="14" x14ac:dyDescent="0.15">
      <c r="A2992" s="14" t="s">
        <v>3201</v>
      </c>
      <c r="B2992" s="15">
        <v>1</v>
      </c>
      <c r="C2992" s="16" t="s">
        <v>5550</v>
      </c>
      <c r="D2992" s="17" t="str">
        <f t="shared" si="310"/>
        <v>5lb</v>
      </c>
      <c r="E2992" s="18" t="s">
        <v>5699</v>
      </c>
      <c r="F2992" s="19">
        <v>162.1</v>
      </c>
      <c r="G2992" s="19">
        <f t="shared" si="309"/>
        <v>68.892499999999998</v>
      </c>
      <c r="H2992" s="1">
        <f t="shared" si="311"/>
        <v>162.1</v>
      </c>
      <c r="I2992" s="21">
        <v>84</v>
      </c>
    </row>
    <row r="2993" spans="1:15" ht="14" x14ac:dyDescent="0.15">
      <c r="A2993" s="14" t="s">
        <v>3194</v>
      </c>
      <c r="B2993" s="15">
        <v>1</v>
      </c>
      <c r="C2993" s="16" t="s">
        <v>5543</v>
      </c>
      <c r="D2993" s="17" t="str">
        <f t="shared" si="310"/>
        <v>5oz</v>
      </c>
      <c r="E2993" s="18" t="s">
        <v>5699</v>
      </c>
      <c r="F2993" s="19">
        <v>13.9</v>
      </c>
      <c r="G2993" s="19">
        <f t="shared" si="309"/>
        <v>5.9074999999999998</v>
      </c>
      <c r="H2993" s="1">
        <f t="shared" si="311"/>
        <v>13.9</v>
      </c>
      <c r="I2993" s="21">
        <v>6</v>
      </c>
      <c r="J2993" s="54"/>
      <c r="K2993" s="54"/>
      <c r="L2993" s="54"/>
      <c r="M2993" s="54"/>
      <c r="N2993" s="54"/>
      <c r="O2993" s="54"/>
    </row>
    <row r="2994" spans="1:15" ht="14" x14ac:dyDescent="0.15">
      <c r="A2994" s="14" t="s">
        <v>3198</v>
      </c>
      <c r="B2994" s="15">
        <v>1</v>
      </c>
      <c r="C2994" s="16" t="s">
        <v>5547</v>
      </c>
      <c r="D2994" s="17" t="str">
        <f t="shared" si="310"/>
        <v>1lb</v>
      </c>
      <c r="E2994" s="18" t="s">
        <v>5699</v>
      </c>
      <c r="F2994" s="19">
        <v>38.25</v>
      </c>
      <c r="G2994" s="19">
        <f t="shared" si="309"/>
        <v>16.256249999999998</v>
      </c>
      <c r="H2994" s="1">
        <f t="shared" si="311"/>
        <v>38.25</v>
      </c>
      <c r="I2994" s="21">
        <v>18</v>
      </c>
    </row>
    <row r="2995" spans="1:15" ht="14" x14ac:dyDescent="0.15">
      <c r="A2995" s="14" t="s">
        <v>3202</v>
      </c>
      <c r="B2995" s="15">
        <v>1</v>
      </c>
      <c r="C2995" s="16" t="s">
        <v>5551</v>
      </c>
      <c r="D2995" s="17" t="str">
        <f t="shared" si="310"/>
        <v>5lb</v>
      </c>
      <c r="E2995" s="18" t="s">
        <v>5699</v>
      </c>
      <c r="F2995" s="19">
        <v>162.1</v>
      </c>
      <c r="G2995" s="19">
        <f t="shared" si="309"/>
        <v>68.892499999999998</v>
      </c>
      <c r="H2995" s="1">
        <f t="shared" si="311"/>
        <v>162.1</v>
      </c>
      <c r="I2995" s="21">
        <v>84</v>
      </c>
    </row>
    <row r="2996" spans="1:15" ht="14" x14ac:dyDescent="0.15">
      <c r="A2996" s="14" t="s">
        <v>3195</v>
      </c>
      <c r="B2996" s="15">
        <v>1</v>
      </c>
      <c r="C2996" s="16" t="s">
        <v>5544</v>
      </c>
      <c r="D2996" s="17" t="str">
        <f t="shared" si="310"/>
        <v>5oz</v>
      </c>
      <c r="E2996" s="18" t="s">
        <v>5699</v>
      </c>
      <c r="F2996" s="19">
        <v>15.55</v>
      </c>
      <c r="G2996" s="19">
        <f t="shared" si="309"/>
        <v>6.6087500000000006</v>
      </c>
      <c r="H2996" s="1">
        <f t="shared" si="311"/>
        <v>15.55</v>
      </c>
      <c r="I2996" s="21">
        <v>6</v>
      </c>
    </row>
    <row r="2997" spans="1:15" ht="14" x14ac:dyDescent="0.15">
      <c r="A2997" s="14" t="s">
        <v>3199</v>
      </c>
      <c r="B2997" s="15">
        <v>1</v>
      </c>
      <c r="C2997" s="16" t="s">
        <v>5548</v>
      </c>
      <c r="D2997" s="17" t="str">
        <f t="shared" si="310"/>
        <v>1lb</v>
      </c>
      <c r="E2997" s="18" t="s">
        <v>5699</v>
      </c>
      <c r="F2997" s="19">
        <v>43.5</v>
      </c>
      <c r="G2997" s="19">
        <f t="shared" si="309"/>
        <v>18.487500000000001</v>
      </c>
      <c r="H2997" s="1">
        <f t="shared" si="311"/>
        <v>43.5</v>
      </c>
      <c r="I2997" s="21">
        <v>18</v>
      </c>
    </row>
    <row r="2998" spans="1:15" ht="14" x14ac:dyDescent="0.15">
      <c r="A2998" s="14" t="s">
        <v>3203</v>
      </c>
      <c r="B2998" s="15">
        <v>1</v>
      </c>
      <c r="C2998" s="16" t="s">
        <v>5552</v>
      </c>
      <c r="D2998" s="17" t="str">
        <f t="shared" si="310"/>
        <v>5lb</v>
      </c>
      <c r="E2998" s="18" t="s">
        <v>5699</v>
      </c>
      <c r="F2998" s="19">
        <v>188.35</v>
      </c>
      <c r="G2998" s="19">
        <f t="shared" si="309"/>
        <v>80.048749999999998</v>
      </c>
      <c r="H2998" s="1">
        <f t="shared" si="311"/>
        <v>188.35</v>
      </c>
      <c r="I2998" s="21">
        <v>84</v>
      </c>
    </row>
    <row r="2999" spans="1:15" ht="14" x14ac:dyDescent="0.15">
      <c r="A2999" s="14" t="s">
        <v>1064</v>
      </c>
      <c r="B2999" s="15">
        <v>1</v>
      </c>
      <c r="C2999" s="131" t="s">
        <v>7125</v>
      </c>
      <c r="D2999" s="17" t="str">
        <f t="shared" si="310"/>
        <v>10X10</v>
      </c>
      <c r="E2999" s="18" t="s">
        <v>5699</v>
      </c>
      <c r="F2999" s="19">
        <v>40.6</v>
      </c>
      <c r="G2999" s="19">
        <f t="shared" ref="G2999:G3062" si="312">F2999*0.425</f>
        <v>17.254999999999999</v>
      </c>
      <c r="H2999" s="1">
        <f t="shared" si="311"/>
        <v>40.6</v>
      </c>
      <c r="I2999" s="21">
        <v>18</v>
      </c>
    </row>
    <row r="3000" spans="1:15" ht="14" x14ac:dyDescent="0.15">
      <c r="A3000" s="14" t="s">
        <v>1065</v>
      </c>
      <c r="B3000" s="15">
        <v>1</v>
      </c>
      <c r="C3000" s="16" t="s">
        <v>3743</v>
      </c>
      <c r="D3000" s="17" t="str">
        <f t="shared" si="310"/>
        <v>FULL</v>
      </c>
      <c r="E3000" s="18" t="s">
        <v>5699</v>
      </c>
      <c r="F3000" s="19">
        <v>234.35</v>
      </c>
      <c r="G3000" s="19">
        <f t="shared" si="312"/>
        <v>99.598749999999995</v>
      </c>
      <c r="H3000" s="1">
        <f t="shared" si="311"/>
        <v>234.35</v>
      </c>
      <c r="I3000" s="26">
        <v>128</v>
      </c>
    </row>
    <row r="3001" spans="1:15" ht="14" x14ac:dyDescent="0.15">
      <c r="A3001" s="14" t="s">
        <v>1066</v>
      </c>
      <c r="B3001" s="15">
        <v>1</v>
      </c>
      <c r="C3001" s="16" t="s">
        <v>3743</v>
      </c>
      <c r="D3001" s="17" t="str">
        <f t="shared" si="310"/>
        <v>17x20</v>
      </c>
      <c r="E3001" s="18" t="s">
        <v>5699</v>
      </c>
      <c r="F3001" s="19">
        <v>120.45</v>
      </c>
      <c r="G3001" s="19">
        <f t="shared" si="312"/>
        <v>51.191249999999997</v>
      </c>
      <c r="H3001" s="1">
        <f t="shared" si="311"/>
        <v>120.45</v>
      </c>
      <c r="I3001" s="21">
        <v>64</v>
      </c>
    </row>
    <row r="3002" spans="1:15" ht="14" x14ac:dyDescent="0.15">
      <c r="A3002" s="14" t="s">
        <v>3204</v>
      </c>
      <c r="B3002" s="15">
        <v>1</v>
      </c>
      <c r="C3002" s="16" t="s">
        <v>5553</v>
      </c>
      <c r="D3002" s="17" t="str">
        <f t="shared" si="310"/>
        <v>5oz</v>
      </c>
      <c r="E3002" s="18" t="s">
        <v>6</v>
      </c>
      <c r="F3002" s="19">
        <v>9.1999999999999993</v>
      </c>
      <c r="G3002" s="19">
        <f t="shared" si="312"/>
        <v>3.9099999999999997</v>
      </c>
      <c r="H3002" s="1">
        <f t="shared" si="311"/>
        <v>9.1999999999999993</v>
      </c>
      <c r="I3002" s="21">
        <v>6</v>
      </c>
    </row>
    <row r="3003" spans="1:15" ht="14" x14ac:dyDescent="0.15">
      <c r="A3003" s="14" t="s">
        <v>3208</v>
      </c>
      <c r="B3003" s="15">
        <v>1</v>
      </c>
      <c r="C3003" s="16" t="s">
        <v>5557</v>
      </c>
      <c r="D3003" s="17" t="str">
        <f t="shared" si="310"/>
        <v>1lb</v>
      </c>
      <c r="E3003" s="18" t="s">
        <v>6</v>
      </c>
      <c r="F3003" s="19">
        <v>23.2</v>
      </c>
      <c r="G3003" s="19">
        <f t="shared" si="312"/>
        <v>9.86</v>
      </c>
      <c r="H3003" s="1">
        <f t="shared" si="311"/>
        <v>23.2</v>
      </c>
      <c r="I3003" s="21">
        <v>18</v>
      </c>
    </row>
    <row r="3004" spans="1:15" ht="14" x14ac:dyDescent="0.15">
      <c r="A3004" s="14" t="s">
        <v>3212</v>
      </c>
      <c r="B3004" s="15">
        <v>1</v>
      </c>
      <c r="C3004" s="16" t="s">
        <v>5561</v>
      </c>
      <c r="D3004" s="17" t="str">
        <f t="shared" si="310"/>
        <v>5lb</v>
      </c>
      <c r="E3004" s="18" t="s">
        <v>6</v>
      </c>
      <c r="F3004" s="19">
        <v>86.85</v>
      </c>
      <c r="G3004" s="19">
        <f t="shared" si="312"/>
        <v>36.911249999999995</v>
      </c>
      <c r="H3004" s="1">
        <f t="shared" si="311"/>
        <v>86.85</v>
      </c>
      <c r="I3004" s="21">
        <v>84</v>
      </c>
    </row>
    <row r="3005" spans="1:15" ht="14" x14ac:dyDescent="0.15">
      <c r="A3005" s="14" t="s">
        <v>3205</v>
      </c>
      <c r="B3005" s="15">
        <v>1</v>
      </c>
      <c r="C3005" s="16" t="s">
        <v>5554</v>
      </c>
      <c r="D3005" s="17" t="str">
        <f t="shared" si="310"/>
        <v>5oz</v>
      </c>
      <c r="E3005" s="18" t="s">
        <v>6</v>
      </c>
      <c r="F3005" s="19">
        <v>9.1999999999999993</v>
      </c>
      <c r="G3005" s="19">
        <f t="shared" si="312"/>
        <v>3.9099999999999997</v>
      </c>
      <c r="H3005" s="1">
        <f t="shared" si="311"/>
        <v>9.1999999999999993</v>
      </c>
      <c r="I3005" s="21">
        <v>6</v>
      </c>
    </row>
    <row r="3006" spans="1:15" ht="14" x14ac:dyDescent="0.15">
      <c r="A3006" s="14" t="s">
        <v>3209</v>
      </c>
      <c r="B3006" s="15">
        <v>1</v>
      </c>
      <c r="C3006" s="16" t="s">
        <v>5558</v>
      </c>
      <c r="D3006" s="17" t="str">
        <f t="shared" si="310"/>
        <v>1lb</v>
      </c>
      <c r="E3006" s="18" t="s">
        <v>6</v>
      </c>
      <c r="F3006" s="19">
        <v>23.2</v>
      </c>
      <c r="G3006" s="19">
        <f t="shared" si="312"/>
        <v>9.86</v>
      </c>
      <c r="H3006" s="1">
        <f t="shared" si="311"/>
        <v>23.2</v>
      </c>
      <c r="I3006" s="21">
        <v>18</v>
      </c>
    </row>
    <row r="3007" spans="1:15" ht="14" x14ac:dyDescent="0.15">
      <c r="A3007" s="14" t="s">
        <v>3213</v>
      </c>
      <c r="B3007" s="15">
        <v>1</v>
      </c>
      <c r="C3007" s="16" t="s">
        <v>5562</v>
      </c>
      <c r="D3007" s="17" t="str">
        <f t="shared" si="310"/>
        <v>5lb</v>
      </c>
      <c r="E3007" s="18" t="s">
        <v>6</v>
      </c>
      <c r="F3007" s="19">
        <v>86.85</v>
      </c>
      <c r="G3007" s="19">
        <f t="shared" si="312"/>
        <v>36.911249999999995</v>
      </c>
      <c r="H3007" s="1">
        <f t="shared" si="311"/>
        <v>86.85</v>
      </c>
      <c r="I3007" s="21">
        <v>84</v>
      </c>
    </row>
    <row r="3008" spans="1:15" ht="14" x14ac:dyDescent="0.15">
      <c r="A3008" s="14" t="s">
        <v>3206</v>
      </c>
      <c r="B3008" s="15">
        <v>1</v>
      </c>
      <c r="C3008" s="16" t="s">
        <v>5555</v>
      </c>
      <c r="D3008" s="17" t="str">
        <f t="shared" si="310"/>
        <v>5oz</v>
      </c>
      <c r="E3008" s="18" t="s">
        <v>6</v>
      </c>
      <c r="F3008" s="19">
        <v>9.1999999999999993</v>
      </c>
      <c r="G3008" s="19">
        <f t="shared" si="312"/>
        <v>3.9099999999999997</v>
      </c>
      <c r="H3008" s="1">
        <f t="shared" si="311"/>
        <v>9.1999999999999993</v>
      </c>
      <c r="I3008" s="21">
        <v>6</v>
      </c>
    </row>
    <row r="3009" spans="1:9" ht="14" x14ac:dyDescent="0.15">
      <c r="A3009" s="14" t="s">
        <v>3210</v>
      </c>
      <c r="B3009" s="15">
        <v>1</v>
      </c>
      <c r="C3009" s="16" t="s">
        <v>5559</v>
      </c>
      <c r="D3009" s="17" t="str">
        <f t="shared" si="310"/>
        <v>1lb</v>
      </c>
      <c r="E3009" s="18" t="s">
        <v>6</v>
      </c>
      <c r="F3009" s="19">
        <v>23.2</v>
      </c>
      <c r="G3009" s="19">
        <f t="shared" si="312"/>
        <v>9.86</v>
      </c>
      <c r="H3009" s="1">
        <f t="shared" si="311"/>
        <v>23.2</v>
      </c>
      <c r="I3009" s="21">
        <v>18</v>
      </c>
    </row>
    <row r="3010" spans="1:9" ht="14" x14ac:dyDescent="0.15">
      <c r="A3010" s="14" t="s">
        <v>3214</v>
      </c>
      <c r="B3010" s="15">
        <v>1</v>
      </c>
      <c r="C3010" s="16" t="s">
        <v>5563</v>
      </c>
      <c r="D3010" s="17" t="str">
        <f t="shared" si="310"/>
        <v>5lb</v>
      </c>
      <c r="E3010" s="18" t="s">
        <v>6</v>
      </c>
      <c r="F3010" s="19">
        <v>86.85</v>
      </c>
      <c r="G3010" s="19">
        <f t="shared" si="312"/>
        <v>36.911249999999995</v>
      </c>
      <c r="H3010" s="1">
        <f t="shared" si="311"/>
        <v>86.85</v>
      </c>
      <c r="I3010" s="21">
        <v>84</v>
      </c>
    </row>
    <row r="3011" spans="1:9" ht="14" x14ac:dyDescent="0.15">
      <c r="A3011" s="14" t="s">
        <v>3207</v>
      </c>
      <c r="B3011" s="15">
        <v>1</v>
      </c>
      <c r="C3011" s="16" t="s">
        <v>5556</v>
      </c>
      <c r="D3011" s="17" t="str">
        <f t="shared" si="310"/>
        <v>5oz</v>
      </c>
      <c r="E3011" s="18" t="s">
        <v>6</v>
      </c>
      <c r="F3011" s="19">
        <v>10.85</v>
      </c>
      <c r="G3011" s="19">
        <f t="shared" si="312"/>
        <v>4.6112500000000001</v>
      </c>
      <c r="H3011" s="1">
        <f t="shared" si="311"/>
        <v>10.85</v>
      </c>
      <c r="I3011" s="21">
        <v>6</v>
      </c>
    </row>
    <row r="3012" spans="1:9" ht="14" x14ac:dyDescent="0.15">
      <c r="A3012" s="14" t="s">
        <v>3211</v>
      </c>
      <c r="B3012" s="15">
        <v>1</v>
      </c>
      <c r="C3012" s="16" t="s">
        <v>5560</v>
      </c>
      <c r="D3012" s="17" t="str">
        <f t="shared" si="310"/>
        <v>1lb</v>
      </c>
      <c r="E3012" s="18" t="s">
        <v>6</v>
      </c>
      <c r="F3012" s="19">
        <v>28.45</v>
      </c>
      <c r="G3012" s="19">
        <f t="shared" si="312"/>
        <v>12.091249999999999</v>
      </c>
      <c r="H3012" s="1">
        <f t="shared" si="311"/>
        <v>28.45</v>
      </c>
      <c r="I3012" s="21">
        <v>18</v>
      </c>
    </row>
    <row r="3013" spans="1:9" ht="14" x14ac:dyDescent="0.15">
      <c r="A3013" s="14" t="s">
        <v>3215</v>
      </c>
      <c r="B3013" s="15">
        <v>1</v>
      </c>
      <c r="C3013" s="16" t="s">
        <v>5564</v>
      </c>
      <c r="D3013" s="17" t="str">
        <f t="shared" si="310"/>
        <v>5lb</v>
      </c>
      <c r="E3013" s="18" t="s">
        <v>6</v>
      </c>
      <c r="F3013" s="19">
        <v>113.15</v>
      </c>
      <c r="G3013" s="19">
        <f t="shared" si="312"/>
        <v>48.088750000000005</v>
      </c>
      <c r="H3013" s="1">
        <f t="shared" si="311"/>
        <v>113.15</v>
      </c>
      <c r="I3013" s="21">
        <v>84</v>
      </c>
    </row>
    <row r="3014" spans="1:9" ht="14" x14ac:dyDescent="0.15">
      <c r="A3014" s="14" t="s">
        <v>1067</v>
      </c>
      <c r="B3014" s="15">
        <v>1</v>
      </c>
      <c r="C3014" s="131" t="s">
        <v>7126</v>
      </c>
      <c r="D3014" s="17" t="str">
        <f t="shared" si="310"/>
        <v>10X10</v>
      </c>
      <c r="E3014" s="18" t="s">
        <v>6</v>
      </c>
      <c r="F3014" s="19">
        <v>19.5</v>
      </c>
      <c r="G3014" s="19">
        <f t="shared" si="312"/>
        <v>8.2874999999999996</v>
      </c>
      <c r="H3014" s="1">
        <f t="shared" si="311"/>
        <v>19.5</v>
      </c>
      <c r="I3014" s="21">
        <v>18</v>
      </c>
    </row>
    <row r="3015" spans="1:9" ht="14" x14ac:dyDescent="0.15">
      <c r="A3015" s="14" t="s">
        <v>1068</v>
      </c>
      <c r="B3015" s="15">
        <v>1</v>
      </c>
      <c r="C3015" s="16" t="s">
        <v>3744</v>
      </c>
      <c r="D3015" s="17" t="str">
        <f t="shared" si="310"/>
        <v>FULL</v>
      </c>
      <c r="E3015" s="18" t="s">
        <v>6</v>
      </c>
      <c r="F3015" s="43">
        <v>112.65</v>
      </c>
      <c r="G3015" s="19">
        <f t="shared" si="312"/>
        <v>47.876249999999999</v>
      </c>
      <c r="H3015" s="1">
        <f t="shared" si="311"/>
        <v>112.65</v>
      </c>
      <c r="I3015" s="26">
        <v>128</v>
      </c>
    </row>
    <row r="3016" spans="1:9" ht="14" x14ac:dyDescent="0.15">
      <c r="A3016" s="14" t="s">
        <v>1069</v>
      </c>
      <c r="B3016" s="15">
        <v>1</v>
      </c>
      <c r="C3016" s="16" t="s">
        <v>3744</v>
      </c>
      <c r="D3016" s="17" t="str">
        <f t="shared" si="310"/>
        <v>17x20</v>
      </c>
      <c r="E3016" s="18" t="s">
        <v>6</v>
      </c>
      <c r="F3016" s="19">
        <v>57.9</v>
      </c>
      <c r="G3016" s="19">
        <f t="shared" si="312"/>
        <v>24.607499999999998</v>
      </c>
      <c r="H3016" s="1">
        <f t="shared" si="311"/>
        <v>57.9</v>
      </c>
      <c r="I3016" s="21">
        <v>64</v>
      </c>
    </row>
    <row r="3017" spans="1:9" ht="14" x14ac:dyDescent="0.15">
      <c r="A3017" s="14" t="s">
        <v>3216</v>
      </c>
      <c r="B3017" s="15">
        <v>1</v>
      </c>
      <c r="C3017" s="16" t="s">
        <v>5565</v>
      </c>
      <c r="D3017" s="17" t="str">
        <f t="shared" si="310"/>
        <v>5oz</v>
      </c>
      <c r="E3017" s="18" t="s">
        <v>6</v>
      </c>
      <c r="F3017" s="19">
        <v>9.1999999999999993</v>
      </c>
      <c r="G3017" s="19">
        <f t="shared" si="312"/>
        <v>3.9099999999999997</v>
      </c>
      <c r="H3017" s="1">
        <f t="shared" si="311"/>
        <v>9.1999999999999993</v>
      </c>
      <c r="I3017" s="21">
        <v>6</v>
      </c>
    </row>
    <row r="3018" spans="1:9" ht="14" x14ac:dyDescent="0.15">
      <c r="A3018" s="14" t="s">
        <v>3220</v>
      </c>
      <c r="B3018" s="15">
        <v>1</v>
      </c>
      <c r="C3018" s="16" t="s">
        <v>5569</v>
      </c>
      <c r="D3018" s="17" t="str">
        <f t="shared" si="310"/>
        <v>1lb</v>
      </c>
      <c r="E3018" s="18" t="s">
        <v>6</v>
      </c>
      <c r="F3018" s="19">
        <v>23.2</v>
      </c>
      <c r="G3018" s="19">
        <f t="shared" si="312"/>
        <v>9.86</v>
      </c>
      <c r="H3018" s="1">
        <f t="shared" si="311"/>
        <v>23.2</v>
      </c>
      <c r="I3018" s="21">
        <v>18</v>
      </c>
    </row>
    <row r="3019" spans="1:9" ht="14" x14ac:dyDescent="0.15">
      <c r="A3019" s="14" t="s">
        <v>3224</v>
      </c>
      <c r="B3019" s="15">
        <v>1</v>
      </c>
      <c r="C3019" s="16" t="s">
        <v>5573</v>
      </c>
      <c r="D3019" s="17" t="str">
        <f t="shared" si="310"/>
        <v>5lb</v>
      </c>
      <c r="E3019" s="18" t="s">
        <v>6</v>
      </c>
      <c r="F3019" s="19">
        <v>86.85</v>
      </c>
      <c r="G3019" s="19">
        <f t="shared" si="312"/>
        <v>36.911249999999995</v>
      </c>
      <c r="H3019" s="1">
        <f t="shared" si="311"/>
        <v>86.85</v>
      </c>
      <c r="I3019" s="21">
        <v>84</v>
      </c>
    </row>
    <row r="3020" spans="1:9" s="228" customFormat="1" ht="14" x14ac:dyDescent="0.15">
      <c r="A3020" s="14" t="s">
        <v>3217</v>
      </c>
      <c r="B3020" s="15">
        <v>1</v>
      </c>
      <c r="C3020" s="16" t="s">
        <v>5566</v>
      </c>
      <c r="D3020" s="17" t="str">
        <f t="shared" si="310"/>
        <v>5oz</v>
      </c>
      <c r="E3020" s="18" t="s">
        <v>6</v>
      </c>
      <c r="F3020" s="19">
        <v>9.1999999999999993</v>
      </c>
      <c r="G3020" s="19">
        <f t="shared" si="312"/>
        <v>3.9099999999999997</v>
      </c>
      <c r="H3020" s="1">
        <f t="shared" si="311"/>
        <v>9.1999999999999993</v>
      </c>
      <c r="I3020" s="21">
        <v>6</v>
      </c>
    </row>
    <row r="3021" spans="1:9" s="228" customFormat="1" ht="14" x14ac:dyDescent="0.15">
      <c r="A3021" s="14" t="s">
        <v>3221</v>
      </c>
      <c r="B3021" s="15">
        <v>1</v>
      </c>
      <c r="C3021" s="16" t="s">
        <v>5570</v>
      </c>
      <c r="D3021" s="17" t="str">
        <f t="shared" si="310"/>
        <v>1lb</v>
      </c>
      <c r="E3021" s="18" t="s">
        <v>6</v>
      </c>
      <c r="F3021" s="19">
        <v>23.2</v>
      </c>
      <c r="G3021" s="19">
        <f t="shared" si="312"/>
        <v>9.86</v>
      </c>
      <c r="H3021" s="1">
        <f t="shared" si="311"/>
        <v>23.2</v>
      </c>
      <c r="I3021" s="21">
        <v>18</v>
      </c>
    </row>
    <row r="3022" spans="1:9" s="228" customFormat="1" ht="14" x14ac:dyDescent="0.15">
      <c r="A3022" s="14" t="s">
        <v>3225</v>
      </c>
      <c r="B3022" s="15">
        <v>1</v>
      </c>
      <c r="C3022" s="16" t="s">
        <v>5574</v>
      </c>
      <c r="D3022" s="17" t="str">
        <f t="shared" si="310"/>
        <v>5lb</v>
      </c>
      <c r="E3022" s="18" t="s">
        <v>6</v>
      </c>
      <c r="F3022" s="19">
        <v>86.85</v>
      </c>
      <c r="G3022" s="19">
        <f t="shared" si="312"/>
        <v>36.911249999999995</v>
      </c>
      <c r="H3022" s="1">
        <f t="shared" si="311"/>
        <v>86.85</v>
      </c>
      <c r="I3022" s="21">
        <v>84</v>
      </c>
    </row>
    <row r="3023" spans="1:9" ht="14" x14ac:dyDescent="0.15">
      <c r="A3023" s="14" t="s">
        <v>3218</v>
      </c>
      <c r="B3023" s="15">
        <v>1</v>
      </c>
      <c r="C3023" s="16" t="s">
        <v>5567</v>
      </c>
      <c r="D3023" s="17" t="str">
        <f t="shared" si="310"/>
        <v>5oz</v>
      </c>
      <c r="E3023" s="18" t="s">
        <v>6</v>
      </c>
      <c r="F3023" s="19">
        <v>9.1999999999999993</v>
      </c>
      <c r="G3023" s="19">
        <f t="shared" si="312"/>
        <v>3.9099999999999997</v>
      </c>
      <c r="H3023" s="1">
        <f t="shared" si="311"/>
        <v>9.1999999999999993</v>
      </c>
      <c r="I3023" s="21">
        <v>6</v>
      </c>
    </row>
    <row r="3024" spans="1:9" ht="14" x14ac:dyDescent="0.15">
      <c r="A3024" s="14" t="s">
        <v>3222</v>
      </c>
      <c r="B3024" s="15">
        <v>1</v>
      </c>
      <c r="C3024" s="16" t="s">
        <v>5571</v>
      </c>
      <c r="D3024" s="17" t="str">
        <f t="shared" si="310"/>
        <v>1lb</v>
      </c>
      <c r="E3024" s="18" t="s">
        <v>6</v>
      </c>
      <c r="F3024" s="19">
        <v>23.2</v>
      </c>
      <c r="G3024" s="19">
        <f t="shared" si="312"/>
        <v>9.86</v>
      </c>
      <c r="H3024" s="1">
        <f t="shared" si="311"/>
        <v>23.2</v>
      </c>
      <c r="I3024" s="21">
        <v>18</v>
      </c>
    </row>
    <row r="3025" spans="1:9" ht="14" x14ac:dyDescent="0.15">
      <c r="A3025" s="14" t="s">
        <v>3226</v>
      </c>
      <c r="B3025" s="15">
        <v>1</v>
      </c>
      <c r="C3025" s="16" t="s">
        <v>5575</v>
      </c>
      <c r="D3025" s="17" t="str">
        <f t="shared" si="310"/>
        <v>5lb</v>
      </c>
      <c r="E3025" s="18" t="s">
        <v>6</v>
      </c>
      <c r="F3025" s="19">
        <v>86.85</v>
      </c>
      <c r="G3025" s="19">
        <f t="shared" si="312"/>
        <v>36.911249999999995</v>
      </c>
      <c r="H3025" s="1">
        <f t="shared" si="311"/>
        <v>86.85</v>
      </c>
      <c r="I3025" s="21">
        <v>84</v>
      </c>
    </row>
    <row r="3026" spans="1:9" ht="14" x14ac:dyDescent="0.15">
      <c r="A3026" s="14" t="s">
        <v>3219</v>
      </c>
      <c r="B3026" s="15">
        <v>1</v>
      </c>
      <c r="C3026" s="16" t="s">
        <v>5568</v>
      </c>
      <c r="D3026" s="17" t="str">
        <f t="shared" si="310"/>
        <v>5oz</v>
      </c>
      <c r="E3026" s="18" t="s">
        <v>6</v>
      </c>
      <c r="F3026" s="19">
        <v>10.85</v>
      </c>
      <c r="G3026" s="19">
        <f t="shared" si="312"/>
        <v>4.6112500000000001</v>
      </c>
      <c r="H3026" s="1">
        <f t="shared" si="311"/>
        <v>10.85</v>
      </c>
      <c r="I3026" s="21">
        <v>6</v>
      </c>
    </row>
    <row r="3027" spans="1:9" ht="14" x14ac:dyDescent="0.15">
      <c r="A3027" s="14" t="s">
        <v>3223</v>
      </c>
      <c r="B3027" s="15">
        <v>1</v>
      </c>
      <c r="C3027" s="16" t="s">
        <v>5572</v>
      </c>
      <c r="D3027" s="17" t="str">
        <f t="shared" si="310"/>
        <v>1lb</v>
      </c>
      <c r="E3027" s="18" t="s">
        <v>6</v>
      </c>
      <c r="F3027" s="19">
        <v>28.45</v>
      </c>
      <c r="G3027" s="19">
        <f t="shared" si="312"/>
        <v>12.091249999999999</v>
      </c>
      <c r="H3027" s="1">
        <f t="shared" si="311"/>
        <v>28.45</v>
      </c>
      <c r="I3027" s="21">
        <v>18</v>
      </c>
    </row>
    <row r="3028" spans="1:9" ht="14" x14ac:dyDescent="0.15">
      <c r="A3028" s="14" t="s">
        <v>3227</v>
      </c>
      <c r="B3028" s="15">
        <v>1</v>
      </c>
      <c r="C3028" s="16" t="s">
        <v>5576</v>
      </c>
      <c r="D3028" s="17" t="str">
        <f t="shared" si="310"/>
        <v>5lb</v>
      </c>
      <c r="E3028" s="18" t="s">
        <v>6</v>
      </c>
      <c r="F3028" s="19">
        <v>113.15</v>
      </c>
      <c r="G3028" s="19">
        <f t="shared" si="312"/>
        <v>48.088750000000005</v>
      </c>
      <c r="H3028" s="1">
        <f t="shared" si="311"/>
        <v>113.15</v>
      </c>
      <c r="I3028" s="21">
        <v>84</v>
      </c>
    </row>
    <row r="3029" spans="1:9" ht="14" x14ac:dyDescent="0.15">
      <c r="A3029" s="14" t="s">
        <v>1070</v>
      </c>
      <c r="B3029" s="15">
        <v>1</v>
      </c>
      <c r="C3029" s="131" t="s">
        <v>7127</v>
      </c>
      <c r="D3029" s="17" t="str">
        <f t="shared" si="310"/>
        <v>10X10</v>
      </c>
      <c r="E3029" s="18" t="s">
        <v>6</v>
      </c>
      <c r="F3029" s="19">
        <v>19.5</v>
      </c>
      <c r="G3029" s="19">
        <f t="shared" si="312"/>
        <v>8.2874999999999996</v>
      </c>
      <c r="H3029" s="1">
        <f t="shared" si="311"/>
        <v>19.5</v>
      </c>
      <c r="I3029" s="21">
        <v>18</v>
      </c>
    </row>
    <row r="3030" spans="1:9" ht="14" x14ac:dyDescent="0.15">
      <c r="A3030" s="14" t="s">
        <v>1071</v>
      </c>
      <c r="B3030" s="15">
        <v>1</v>
      </c>
      <c r="C3030" s="16" t="s">
        <v>3745</v>
      </c>
      <c r="D3030" s="17" t="str">
        <f t="shared" si="310"/>
        <v>FULL</v>
      </c>
      <c r="E3030" s="18" t="s">
        <v>6</v>
      </c>
      <c r="F3030" s="43">
        <v>112.65</v>
      </c>
      <c r="G3030" s="19">
        <f t="shared" si="312"/>
        <v>47.876249999999999</v>
      </c>
      <c r="H3030" s="1">
        <f t="shared" si="311"/>
        <v>112.65</v>
      </c>
      <c r="I3030" s="26">
        <v>128</v>
      </c>
    </row>
    <row r="3031" spans="1:9" ht="14" x14ac:dyDescent="0.15">
      <c r="A3031" s="14" t="s">
        <v>1072</v>
      </c>
      <c r="B3031" s="15">
        <v>1</v>
      </c>
      <c r="C3031" s="16" t="s">
        <v>3745</v>
      </c>
      <c r="D3031" s="17" t="str">
        <f t="shared" si="310"/>
        <v>17x20</v>
      </c>
      <c r="E3031" s="18" t="s">
        <v>6</v>
      </c>
      <c r="F3031" s="19">
        <v>57.9</v>
      </c>
      <c r="G3031" s="19">
        <f t="shared" si="312"/>
        <v>24.607499999999998</v>
      </c>
      <c r="H3031" s="1">
        <f t="shared" si="311"/>
        <v>57.9</v>
      </c>
      <c r="I3031" s="21">
        <v>64</v>
      </c>
    </row>
    <row r="3032" spans="1:9" ht="14" x14ac:dyDescent="0.15">
      <c r="A3032" s="14" t="s">
        <v>3228</v>
      </c>
      <c r="B3032" s="15">
        <v>1</v>
      </c>
      <c r="C3032" s="16" t="s">
        <v>5577</v>
      </c>
      <c r="D3032" s="17" t="str">
        <f t="shared" si="310"/>
        <v>5oz</v>
      </c>
      <c r="E3032" s="18" t="s">
        <v>6</v>
      </c>
      <c r="F3032" s="19">
        <v>9.1999999999999993</v>
      </c>
      <c r="G3032" s="19">
        <f t="shared" si="312"/>
        <v>3.9099999999999997</v>
      </c>
      <c r="H3032" s="1">
        <f t="shared" si="311"/>
        <v>9.1999999999999993</v>
      </c>
      <c r="I3032" s="21">
        <v>6</v>
      </c>
    </row>
    <row r="3033" spans="1:9" ht="14" x14ac:dyDescent="0.15">
      <c r="A3033" s="14" t="s">
        <v>3232</v>
      </c>
      <c r="B3033" s="15">
        <v>1</v>
      </c>
      <c r="C3033" s="16" t="s">
        <v>5581</v>
      </c>
      <c r="D3033" s="17" t="str">
        <f t="shared" si="310"/>
        <v>1lb</v>
      </c>
      <c r="E3033" s="18" t="s">
        <v>6</v>
      </c>
      <c r="F3033" s="19">
        <v>23.2</v>
      </c>
      <c r="G3033" s="19">
        <f t="shared" si="312"/>
        <v>9.86</v>
      </c>
      <c r="H3033" s="1">
        <f t="shared" si="311"/>
        <v>23.2</v>
      </c>
      <c r="I3033" s="21">
        <v>18</v>
      </c>
    </row>
    <row r="3034" spans="1:9" ht="14" x14ac:dyDescent="0.15">
      <c r="A3034" s="14" t="s">
        <v>3236</v>
      </c>
      <c r="B3034" s="15">
        <v>1</v>
      </c>
      <c r="C3034" s="16" t="s">
        <v>5585</v>
      </c>
      <c r="D3034" s="17" t="str">
        <f t="shared" si="310"/>
        <v>5lb</v>
      </c>
      <c r="E3034" s="18" t="s">
        <v>6</v>
      </c>
      <c r="F3034" s="19">
        <v>86.85</v>
      </c>
      <c r="G3034" s="19">
        <f t="shared" si="312"/>
        <v>36.911249999999995</v>
      </c>
      <c r="H3034" s="1">
        <f t="shared" si="311"/>
        <v>86.85</v>
      </c>
      <c r="I3034" s="21">
        <v>84</v>
      </c>
    </row>
    <row r="3035" spans="1:9" ht="14" x14ac:dyDescent="0.15">
      <c r="A3035" s="14" t="s">
        <v>3229</v>
      </c>
      <c r="B3035" s="15">
        <v>1</v>
      </c>
      <c r="C3035" s="16" t="s">
        <v>5578</v>
      </c>
      <c r="D3035" s="17" t="str">
        <f t="shared" si="310"/>
        <v>5oz</v>
      </c>
      <c r="E3035" s="18" t="s">
        <v>6</v>
      </c>
      <c r="F3035" s="19">
        <v>9.1999999999999993</v>
      </c>
      <c r="G3035" s="19">
        <f t="shared" si="312"/>
        <v>3.9099999999999997</v>
      </c>
      <c r="H3035" s="1">
        <f t="shared" si="311"/>
        <v>9.1999999999999993</v>
      </c>
      <c r="I3035" s="21">
        <v>6</v>
      </c>
    </row>
    <row r="3036" spans="1:9" ht="14" x14ac:dyDescent="0.15">
      <c r="A3036" s="14" t="s">
        <v>3233</v>
      </c>
      <c r="B3036" s="15">
        <v>1</v>
      </c>
      <c r="C3036" s="16" t="s">
        <v>5582</v>
      </c>
      <c r="D3036" s="17" t="str">
        <f t="shared" si="310"/>
        <v>1lb</v>
      </c>
      <c r="E3036" s="18" t="s">
        <v>6</v>
      </c>
      <c r="F3036" s="19">
        <v>23.2</v>
      </c>
      <c r="G3036" s="19">
        <f t="shared" si="312"/>
        <v>9.86</v>
      </c>
      <c r="H3036" s="1">
        <f t="shared" si="311"/>
        <v>23.2</v>
      </c>
      <c r="I3036" s="21">
        <v>18</v>
      </c>
    </row>
    <row r="3037" spans="1:9" ht="14" x14ac:dyDescent="0.15">
      <c r="A3037" s="14" t="s">
        <v>3237</v>
      </c>
      <c r="B3037" s="15">
        <v>1</v>
      </c>
      <c r="C3037" s="16" t="s">
        <v>5586</v>
      </c>
      <c r="D3037" s="17" t="str">
        <f t="shared" si="310"/>
        <v>5lb</v>
      </c>
      <c r="E3037" s="18" t="s">
        <v>6</v>
      </c>
      <c r="F3037" s="19">
        <v>86.85</v>
      </c>
      <c r="G3037" s="19">
        <f t="shared" si="312"/>
        <v>36.911249999999995</v>
      </c>
      <c r="H3037" s="1">
        <f t="shared" si="311"/>
        <v>86.85</v>
      </c>
      <c r="I3037" s="21">
        <v>84</v>
      </c>
    </row>
    <row r="3038" spans="1:9" ht="14" x14ac:dyDescent="0.15">
      <c r="A3038" s="14" t="s">
        <v>3230</v>
      </c>
      <c r="B3038" s="15">
        <v>1</v>
      </c>
      <c r="C3038" s="16" t="s">
        <v>5579</v>
      </c>
      <c r="D3038" s="17" t="str">
        <f t="shared" si="310"/>
        <v>5oz</v>
      </c>
      <c r="E3038" s="18" t="s">
        <v>6</v>
      </c>
      <c r="F3038" s="19">
        <v>9.1999999999999993</v>
      </c>
      <c r="G3038" s="19">
        <f t="shared" si="312"/>
        <v>3.9099999999999997</v>
      </c>
      <c r="H3038" s="1">
        <f t="shared" si="311"/>
        <v>9.1999999999999993</v>
      </c>
      <c r="I3038" s="21">
        <v>6</v>
      </c>
    </row>
    <row r="3039" spans="1:9" ht="14" x14ac:dyDescent="0.15">
      <c r="A3039" s="14" t="s">
        <v>3234</v>
      </c>
      <c r="B3039" s="15">
        <v>1</v>
      </c>
      <c r="C3039" s="16" t="s">
        <v>5583</v>
      </c>
      <c r="D3039" s="17" t="str">
        <f t="shared" si="310"/>
        <v>1lb</v>
      </c>
      <c r="E3039" s="18" t="s">
        <v>6</v>
      </c>
      <c r="F3039" s="19">
        <v>23.2</v>
      </c>
      <c r="G3039" s="19">
        <f t="shared" si="312"/>
        <v>9.86</v>
      </c>
      <c r="H3039" s="1">
        <f t="shared" si="311"/>
        <v>23.2</v>
      </c>
      <c r="I3039" s="21">
        <v>18</v>
      </c>
    </row>
    <row r="3040" spans="1:9" ht="14" x14ac:dyDescent="0.15">
      <c r="A3040" s="14" t="s">
        <v>3238</v>
      </c>
      <c r="B3040" s="15">
        <v>1</v>
      </c>
      <c r="C3040" s="16" t="s">
        <v>5587</v>
      </c>
      <c r="D3040" s="17" t="str">
        <f t="shared" si="310"/>
        <v>5lb</v>
      </c>
      <c r="E3040" s="18" t="s">
        <v>6</v>
      </c>
      <c r="F3040" s="19">
        <v>86.85</v>
      </c>
      <c r="G3040" s="19">
        <f t="shared" si="312"/>
        <v>36.911249999999995</v>
      </c>
      <c r="H3040" s="1">
        <f t="shared" si="311"/>
        <v>86.85</v>
      </c>
      <c r="I3040" s="21">
        <v>84</v>
      </c>
    </row>
    <row r="3041" spans="1:9" ht="14" x14ac:dyDescent="0.15">
      <c r="A3041" s="14" t="s">
        <v>3231</v>
      </c>
      <c r="B3041" s="15">
        <v>1</v>
      </c>
      <c r="C3041" s="16" t="s">
        <v>5580</v>
      </c>
      <c r="D3041" s="17" t="str">
        <f t="shared" si="310"/>
        <v>5oz</v>
      </c>
      <c r="E3041" s="18" t="s">
        <v>6</v>
      </c>
      <c r="F3041" s="19">
        <v>10.85</v>
      </c>
      <c r="G3041" s="19">
        <f t="shared" si="312"/>
        <v>4.6112500000000001</v>
      </c>
      <c r="H3041" s="1">
        <f t="shared" si="311"/>
        <v>10.85</v>
      </c>
      <c r="I3041" s="21">
        <v>6</v>
      </c>
    </row>
    <row r="3042" spans="1:9" ht="14" x14ac:dyDescent="0.15">
      <c r="A3042" s="14" t="s">
        <v>3235</v>
      </c>
      <c r="B3042" s="15">
        <v>1</v>
      </c>
      <c r="C3042" s="16" t="s">
        <v>5584</v>
      </c>
      <c r="D3042" s="17" t="str">
        <f t="shared" si="310"/>
        <v>1lb</v>
      </c>
      <c r="E3042" s="18" t="s">
        <v>6</v>
      </c>
      <c r="F3042" s="19">
        <v>28.45</v>
      </c>
      <c r="G3042" s="19">
        <f t="shared" si="312"/>
        <v>12.091249999999999</v>
      </c>
      <c r="H3042" s="1">
        <f t="shared" si="311"/>
        <v>28.45</v>
      </c>
      <c r="I3042" s="21">
        <v>18</v>
      </c>
    </row>
    <row r="3043" spans="1:9" ht="14" x14ac:dyDescent="0.15">
      <c r="A3043" s="14" t="s">
        <v>3239</v>
      </c>
      <c r="B3043" s="15">
        <v>1</v>
      </c>
      <c r="C3043" s="16" t="s">
        <v>5588</v>
      </c>
      <c r="D3043" s="17" t="str">
        <f t="shared" si="310"/>
        <v>5lb</v>
      </c>
      <c r="E3043" s="18" t="s">
        <v>6</v>
      </c>
      <c r="F3043" s="19">
        <v>113.15</v>
      </c>
      <c r="G3043" s="19">
        <f t="shared" si="312"/>
        <v>48.088750000000005</v>
      </c>
      <c r="H3043" s="1">
        <f t="shared" si="311"/>
        <v>113.15</v>
      </c>
      <c r="I3043" s="21">
        <v>84</v>
      </c>
    </row>
    <row r="3044" spans="1:9" ht="14" x14ac:dyDescent="0.15">
      <c r="A3044" s="14" t="s">
        <v>1073</v>
      </c>
      <c r="B3044" s="15">
        <v>1</v>
      </c>
      <c r="C3044" s="131" t="s">
        <v>7128</v>
      </c>
      <c r="D3044" s="17" t="str">
        <f t="shared" si="310"/>
        <v>10X10</v>
      </c>
      <c r="E3044" s="18" t="s">
        <v>6</v>
      </c>
      <c r="F3044" s="19">
        <v>19.5</v>
      </c>
      <c r="G3044" s="19">
        <f t="shared" si="312"/>
        <v>8.2874999999999996</v>
      </c>
      <c r="H3044" s="1">
        <f t="shared" si="311"/>
        <v>19.5</v>
      </c>
      <c r="I3044" s="21">
        <v>18</v>
      </c>
    </row>
    <row r="3045" spans="1:9" ht="14" x14ac:dyDescent="0.15">
      <c r="A3045" s="14" t="s">
        <v>1074</v>
      </c>
      <c r="B3045" s="15">
        <v>1</v>
      </c>
      <c r="C3045" s="16" t="s">
        <v>3746</v>
      </c>
      <c r="D3045" s="17" t="str">
        <f t="shared" si="310"/>
        <v>FULL</v>
      </c>
      <c r="E3045" s="18" t="s">
        <v>6</v>
      </c>
      <c r="F3045" s="43">
        <v>112.65</v>
      </c>
      <c r="G3045" s="19">
        <f t="shared" si="312"/>
        <v>47.876249999999999</v>
      </c>
      <c r="H3045" s="1">
        <f t="shared" si="311"/>
        <v>112.65</v>
      </c>
      <c r="I3045" s="26">
        <v>128</v>
      </c>
    </row>
    <row r="3046" spans="1:9" ht="14" x14ac:dyDescent="0.15">
      <c r="A3046" s="14" t="s">
        <v>1075</v>
      </c>
      <c r="B3046" s="15">
        <v>1</v>
      </c>
      <c r="C3046" s="16" t="s">
        <v>3746</v>
      </c>
      <c r="D3046" s="17" t="str">
        <f t="shared" ref="D3046:D3109" si="313">VLOOKUP(RIGHT(A3046,4),N:O,2,0)</f>
        <v>17x20</v>
      </c>
      <c r="E3046" s="18" t="s">
        <v>6</v>
      </c>
      <c r="F3046" s="19">
        <v>57.9</v>
      </c>
      <c r="G3046" s="19">
        <f t="shared" si="312"/>
        <v>24.607499999999998</v>
      </c>
      <c r="H3046" s="1">
        <f t="shared" ref="H3046:H3109" si="314">B3046*F3046</f>
        <v>57.9</v>
      </c>
      <c r="I3046" s="21">
        <v>64</v>
      </c>
    </row>
    <row r="3047" spans="1:9" ht="14" x14ac:dyDescent="0.15">
      <c r="A3047" s="14" t="s">
        <v>3240</v>
      </c>
      <c r="B3047" s="15">
        <v>1</v>
      </c>
      <c r="C3047" s="16" t="s">
        <v>5589</v>
      </c>
      <c r="D3047" s="17" t="str">
        <f t="shared" si="313"/>
        <v>5oz</v>
      </c>
      <c r="E3047" s="18" t="s">
        <v>5699</v>
      </c>
      <c r="F3047" s="19">
        <v>13.9</v>
      </c>
      <c r="G3047" s="19">
        <f t="shared" si="312"/>
        <v>5.9074999999999998</v>
      </c>
      <c r="H3047" s="1">
        <f t="shared" si="314"/>
        <v>13.9</v>
      </c>
      <c r="I3047" s="21">
        <v>6</v>
      </c>
    </row>
    <row r="3048" spans="1:9" ht="14" x14ac:dyDescent="0.15">
      <c r="A3048" s="14" t="s">
        <v>3244</v>
      </c>
      <c r="B3048" s="15">
        <v>1</v>
      </c>
      <c r="C3048" s="16" t="s">
        <v>5593</v>
      </c>
      <c r="D3048" s="17" t="str">
        <f t="shared" si="313"/>
        <v>1lb</v>
      </c>
      <c r="E3048" s="18" t="s">
        <v>5699</v>
      </c>
      <c r="F3048" s="19">
        <v>38.25</v>
      </c>
      <c r="G3048" s="19">
        <f t="shared" si="312"/>
        <v>16.256249999999998</v>
      </c>
      <c r="H3048" s="1">
        <f t="shared" si="314"/>
        <v>38.25</v>
      </c>
      <c r="I3048" s="21">
        <v>18</v>
      </c>
    </row>
    <row r="3049" spans="1:9" ht="14" x14ac:dyDescent="0.15">
      <c r="A3049" s="14" t="s">
        <v>3248</v>
      </c>
      <c r="B3049" s="15">
        <v>1</v>
      </c>
      <c r="C3049" s="16" t="s">
        <v>5597</v>
      </c>
      <c r="D3049" s="17" t="str">
        <f t="shared" si="313"/>
        <v>5lb</v>
      </c>
      <c r="E3049" s="18" t="s">
        <v>5699</v>
      </c>
      <c r="F3049" s="19">
        <v>162.1</v>
      </c>
      <c r="G3049" s="19">
        <f t="shared" si="312"/>
        <v>68.892499999999998</v>
      </c>
      <c r="H3049" s="1">
        <f t="shared" si="314"/>
        <v>162.1</v>
      </c>
      <c r="I3049" s="21">
        <v>84</v>
      </c>
    </row>
    <row r="3050" spans="1:9" ht="14" x14ac:dyDescent="0.15">
      <c r="A3050" s="14" t="s">
        <v>3241</v>
      </c>
      <c r="B3050" s="15">
        <v>1</v>
      </c>
      <c r="C3050" s="16" t="s">
        <v>5590</v>
      </c>
      <c r="D3050" s="17" t="str">
        <f t="shared" si="313"/>
        <v>5oz</v>
      </c>
      <c r="E3050" s="18" t="s">
        <v>5699</v>
      </c>
      <c r="F3050" s="19">
        <v>13.9</v>
      </c>
      <c r="G3050" s="19">
        <f t="shared" si="312"/>
        <v>5.9074999999999998</v>
      </c>
      <c r="H3050" s="1">
        <f t="shared" si="314"/>
        <v>13.9</v>
      </c>
      <c r="I3050" s="21">
        <v>6</v>
      </c>
    </row>
    <row r="3051" spans="1:9" ht="14" x14ac:dyDescent="0.15">
      <c r="A3051" s="14" t="s">
        <v>3245</v>
      </c>
      <c r="B3051" s="15">
        <v>1</v>
      </c>
      <c r="C3051" s="16" t="s">
        <v>5594</v>
      </c>
      <c r="D3051" s="17" t="str">
        <f t="shared" si="313"/>
        <v>1lb</v>
      </c>
      <c r="E3051" s="18" t="s">
        <v>5699</v>
      </c>
      <c r="F3051" s="19">
        <v>38.25</v>
      </c>
      <c r="G3051" s="19">
        <f t="shared" si="312"/>
        <v>16.256249999999998</v>
      </c>
      <c r="H3051" s="1">
        <f t="shared" si="314"/>
        <v>38.25</v>
      </c>
      <c r="I3051" s="21">
        <v>18</v>
      </c>
    </row>
    <row r="3052" spans="1:9" ht="14" x14ac:dyDescent="0.15">
      <c r="A3052" s="14" t="s">
        <v>3249</v>
      </c>
      <c r="B3052" s="15">
        <v>1</v>
      </c>
      <c r="C3052" s="16" t="s">
        <v>5598</v>
      </c>
      <c r="D3052" s="17" t="str">
        <f t="shared" si="313"/>
        <v>5lb</v>
      </c>
      <c r="E3052" s="18" t="s">
        <v>5699</v>
      </c>
      <c r="F3052" s="19">
        <v>162.1</v>
      </c>
      <c r="G3052" s="19">
        <f t="shared" si="312"/>
        <v>68.892499999999998</v>
      </c>
      <c r="H3052" s="1">
        <f t="shared" si="314"/>
        <v>162.1</v>
      </c>
      <c r="I3052" s="21">
        <v>84</v>
      </c>
    </row>
    <row r="3053" spans="1:9" ht="14" x14ac:dyDescent="0.15">
      <c r="A3053" s="14" t="s">
        <v>3242</v>
      </c>
      <c r="B3053" s="15">
        <v>1</v>
      </c>
      <c r="C3053" s="16" t="s">
        <v>5591</v>
      </c>
      <c r="D3053" s="17" t="str">
        <f t="shared" si="313"/>
        <v>5oz</v>
      </c>
      <c r="E3053" s="18" t="s">
        <v>5699</v>
      </c>
      <c r="F3053" s="19">
        <v>13.9</v>
      </c>
      <c r="G3053" s="19">
        <f t="shared" si="312"/>
        <v>5.9074999999999998</v>
      </c>
      <c r="H3053" s="1">
        <f t="shared" si="314"/>
        <v>13.9</v>
      </c>
      <c r="I3053" s="21">
        <v>6</v>
      </c>
    </row>
    <row r="3054" spans="1:9" ht="14" x14ac:dyDescent="0.15">
      <c r="A3054" s="14" t="s">
        <v>3246</v>
      </c>
      <c r="B3054" s="15">
        <v>1</v>
      </c>
      <c r="C3054" s="16" t="s">
        <v>5595</v>
      </c>
      <c r="D3054" s="17" t="str">
        <f t="shared" si="313"/>
        <v>1lb</v>
      </c>
      <c r="E3054" s="18" t="s">
        <v>5699</v>
      </c>
      <c r="F3054" s="19">
        <v>38.25</v>
      </c>
      <c r="G3054" s="19">
        <f t="shared" si="312"/>
        <v>16.256249999999998</v>
      </c>
      <c r="H3054" s="1">
        <f t="shared" si="314"/>
        <v>38.25</v>
      </c>
      <c r="I3054" s="21">
        <v>18</v>
      </c>
    </row>
    <row r="3055" spans="1:9" ht="14" x14ac:dyDescent="0.15">
      <c r="A3055" s="14" t="s">
        <v>3250</v>
      </c>
      <c r="B3055" s="15">
        <v>1</v>
      </c>
      <c r="C3055" s="16" t="s">
        <v>5599</v>
      </c>
      <c r="D3055" s="17" t="str">
        <f t="shared" si="313"/>
        <v>5lb</v>
      </c>
      <c r="E3055" s="18" t="s">
        <v>5699</v>
      </c>
      <c r="F3055" s="19">
        <v>162.1</v>
      </c>
      <c r="G3055" s="19">
        <f t="shared" si="312"/>
        <v>68.892499999999998</v>
      </c>
      <c r="H3055" s="1">
        <f t="shared" si="314"/>
        <v>162.1</v>
      </c>
      <c r="I3055" s="21">
        <v>84</v>
      </c>
    </row>
    <row r="3056" spans="1:9" ht="14" x14ac:dyDescent="0.15">
      <c r="A3056" s="14" t="s">
        <v>3243</v>
      </c>
      <c r="B3056" s="15">
        <v>1</v>
      </c>
      <c r="C3056" s="16" t="s">
        <v>5592</v>
      </c>
      <c r="D3056" s="17" t="str">
        <f t="shared" si="313"/>
        <v>5oz</v>
      </c>
      <c r="E3056" s="18" t="s">
        <v>5699</v>
      </c>
      <c r="F3056" s="19">
        <v>15.55</v>
      </c>
      <c r="G3056" s="19">
        <f t="shared" si="312"/>
        <v>6.6087500000000006</v>
      </c>
      <c r="H3056" s="1">
        <f t="shared" si="314"/>
        <v>15.55</v>
      </c>
      <c r="I3056" s="21">
        <v>6</v>
      </c>
    </row>
    <row r="3057" spans="1:9" ht="14" x14ac:dyDescent="0.15">
      <c r="A3057" s="14" t="s">
        <v>3247</v>
      </c>
      <c r="B3057" s="15">
        <v>1</v>
      </c>
      <c r="C3057" s="16" t="s">
        <v>5596</v>
      </c>
      <c r="D3057" s="17" t="str">
        <f t="shared" si="313"/>
        <v>1lb</v>
      </c>
      <c r="E3057" s="18" t="s">
        <v>5699</v>
      </c>
      <c r="F3057" s="19">
        <v>43.5</v>
      </c>
      <c r="G3057" s="19">
        <f t="shared" si="312"/>
        <v>18.487500000000001</v>
      </c>
      <c r="H3057" s="1">
        <f t="shared" si="314"/>
        <v>43.5</v>
      </c>
      <c r="I3057" s="21">
        <v>18</v>
      </c>
    </row>
    <row r="3058" spans="1:9" ht="14" x14ac:dyDescent="0.15">
      <c r="A3058" s="14" t="s">
        <v>3251</v>
      </c>
      <c r="B3058" s="15">
        <v>1</v>
      </c>
      <c r="C3058" s="16" t="s">
        <v>5600</v>
      </c>
      <c r="D3058" s="17" t="str">
        <f t="shared" si="313"/>
        <v>5lb</v>
      </c>
      <c r="E3058" s="18" t="s">
        <v>5699</v>
      </c>
      <c r="F3058" s="19">
        <v>188.35</v>
      </c>
      <c r="G3058" s="19">
        <f t="shared" si="312"/>
        <v>80.048749999999998</v>
      </c>
      <c r="H3058" s="1">
        <f t="shared" si="314"/>
        <v>188.35</v>
      </c>
      <c r="I3058" s="21">
        <v>84</v>
      </c>
    </row>
    <row r="3059" spans="1:9" ht="14" x14ac:dyDescent="0.15">
      <c r="A3059" s="14" t="s">
        <v>1076</v>
      </c>
      <c r="B3059" s="15">
        <v>1</v>
      </c>
      <c r="C3059" s="131" t="s">
        <v>7129</v>
      </c>
      <c r="D3059" s="17" t="str">
        <f t="shared" si="313"/>
        <v>10X10</v>
      </c>
      <c r="E3059" s="18" t="s">
        <v>5699</v>
      </c>
      <c r="F3059" s="19">
        <v>40.6</v>
      </c>
      <c r="G3059" s="19">
        <f t="shared" si="312"/>
        <v>17.254999999999999</v>
      </c>
      <c r="H3059" s="1">
        <f t="shared" si="314"/>
        <v>40.6</v>
      </c>
      <c r="I3059" s="21">
        <v>18</v>
      </c>
    </row>
    <row r="3060" spans="1:9" ht="14" x14ac:dyDescent="0.15">
      <c r="A3060" s="14" t="s">
        <v>1077</v>
      </c>
      <c r="B3060" s="15">
        <v>1</v>
      </c>
      <c r="C3060" s="16" t="s">
        <v>3747</v>
      </c>
      <c r="D3060" s="17" t="str">
        <f t="shared" si="313"/>
        <v>FULL</v>
      </c>
      <c r="E3060" s="18" t="s">
        <v>5699</v>
      </c>
      <c r="F3060" s="19">
        <v>234.35</v>
      </c>
      <c r="G3060" s="19">
        <f t="shared" si="312"/>
        <v>99.598749999999995</v>
      </c>
      <c r="H3060" s="1">
        <f t="shared" si="314"/>
        <v>234.35</v>
      </c>
      <c r="I3060" s="26">
        <v>128</v>
      </c>
    </row>
    <row r="3061" spans="1:9" s="228" customFormat="1" ht="14" x14ac:dyDescent="0.15">
      <c r="A3061" s="14" t="s">
        <v>1078</v>
      </c>
      <c r="B3061" s="15">
        <v>1</v>
      </c>
      <c r="C3061" s="16" t="s">
        <v>3747</v>
      </c>
      <c r="D3061" s="17" t="str">
        <f t="shared" si="313"/>
        <v>17x20</v>
      </c>
      <c r="E3061" s="18" t="s">
        <v>5699</v>
      </c>
      <c r="F3061" s="19">
        <v>120.45</v>
      </c>
      <c r="G3061" s="19">
        <f t="shared" si="312"/>
        <v>51.191249999999997</v>
      </c>
      <c r="H3061" s="1">
        <f t="shared" si="314"/>
        <v>120.45</v>
      </c>
      <c r="I3061" s="21">
        <v>64</v>
      </c>
    </row>
    <row r="3062" spans="1:9" ht="14" x14ac:dyDescent="0.15">
      <c r="A3062" s="14" t="s">
        <v>1079</v>
      </c>
      <c r="B3062" s="15">
        <v>1</v>
      </c>
      <c r="C3062" s="16" t="s">
        <v>3748</v>
      </c>
      <c r="D3062" s="17" t="str">
        <f t="shared" si="313"/>
        <v>17x20</v>
      </c>
      <c r="E3062" s="18" t="s">
        <v>5699</v>
      </c>
      <c r="F3062" s="19" t="s">
        <v>6785</v>
      </c>
      <c r="G3062" s="19" t="e">
        <f t="shared" si="312"/>
        <v>#VALUE!</v>
      </c>
      <c r="H3062" s="1" t="e">
        <f t="shared" si="314"/>
        <v>#VALUE!</v>
      </c>
      <c r="I3062" s="21">
        <v>64</v>
      </c>
    </row>
    <row r="3063" spans="1:9" ht="14" x14ac:dyDescent="0.15">
      <c r="A3063" s="14" t="s">
        <v>3252</v>
      </c>
      <c r="B3063" s="15">
        <v>1</v>
      </c>
      <c r="C3063" s="16" t="s">
        <v>5601</v>
      </c>
      <c r="D3063" s="17" t="str">
        <f t="shared" si="313"/>
        <v>5oz</v>
      </c>
      <c r="E3063" s="18" t="s">
        <v>5697</v>
      </c>
      <c r="F3063" s="19">
        <v>9.8000000000000007</v>
      </c>
      <c r="G3063" s="19">
        <f t="shared" ref="G3063:G3126" si="315">F3063*0.425</f>
        <v>4.165</v>
      </c>
      <c r="H3063" s="1">
        <f t="shared" si="314"/>
        <v>9.8000000000000007</v>
      </c>
      <c r="I3063" s="21">
        <v>6</v>
      </c>
    </row>
    <row r="3064" spans="1:9" ht="14" x14ac:dyDescent="0.15">
      <c r="A3064" s="14" t="s">
        <v>3256</v>
      </c>
      <c r="B3064" s="15">
        <v>1</v>
      </c>
      <c r="C3064" s="16" t="s">
        <v>5605</v>
      </c>
      <c r="D3064" s="17" t="str">
        <f t="shared" si="313"/>
        <v>1lb</v>
      </c>
      <c r="E3064" s="18" t="s">
        <v>5697</v>
      </c>
      <c r="F3064" s="19">
        <v>25.05</v>
      </c>
      <c r="G3064" s="19">
        <f t="shared" si="315"/>
        <v>10.64625</v>
      </c>
      <c r="H3064" s="1">
        <f t="shared" si="314"/>
        <v>25.05</v>
      </c>
      <c r="I3064" s="21">
        <v>18</v>
      </c>
    </row>
    <row r="3065" spans="1:9" ht="14" x14ac:dyDescent="0.15">
      <c r="A3065" s="14" t="s">
        <v>3260</v>
      </c>
      <c r="B3065" s="15">
        <v>1</v>
      </c>
      <c r="C3065" s="16" t="s">
        <v>5609</v>
      </c>
      <c r="D3065" s="17" t="str">
        <f t="shared" si="313"/>
        <v>5lb</v>
      </c>
      <c r="E3065" s="18" t="s">
        <v>5697</v>
      </c>
      <c r="F3065" s="19">
        <v>96.25</v>
      </c>
      <c r="G3065" s="19">
        <f t="shared" si="315"/>
        <v>40.90625</v>
      </c>
      <c r="H3065" s="1">
        <f t="shared" si="314"/>
        <v>96.25</v>
      </c>
      <c r="I3065" s="21">
        <v>84</v>
      </c>
    </row>
    <row r="3066" spans="1:9" ht="14" x14ac:dyDescent="0.15">
      <c r="A3066" s="14" t="s">
        <v>3253</v>
      </c>
      <c r="B3066" s="15">
        <v>1</v>
      </c>
      <c r="C3066" s="16" t="s">
        <v>5602</v>
      </c>
      <c r="D3066" s="17" t="str">
        <f t="shared" si="313"/>
        <v>5oz</v>
      </c>
      <c r="E3066" s="18" t="s">
        <v>5697</v>
      </c>
      <c r="F3066" s="19">
        <v>9.8000000000000007</v>
      </c>
      <c r="G3066" s="19">
        <f t="shared" si="315"/>
        <v>4.165</v>
      </c>
      <c r="H3066" s="1">
        <f t="shared" si="314"/>
        <v>9.8000000000000007</v>
      </c>
      <c r="I3066" s="21">
        <v>6</v>
      </c>
    </row>
    <row r="3067" spans="1:9" ht="14" x14ac:dyDescent="0.15">
      <c r="A3067" s="14" t="s">
        <v>3257</v>
      </c>
      <c r="B3067" s="15">
        <v>1</v>
      </c>
      <c r="C3067" s="16" t="s">
        <v>5606</v>
      </c>
      <c r="D3067" s="17" t="str">
        <f t="shared" si="313"/>
        <v>1lb</v>
      </c>
      <c r="E3067" s="18" t="s">
        <v>5697</v>
      </c>
      <c r="F3067" s="19">
        <v>25.05</v>
      </c>
      <c r="G3067" s="19">
        <f t="shared" si="315"/>
        <v>10.64625</v>
      </c>
      <c r="H3067" s="1">
        <f t="shared" si="314"/>
        <v>25.05</v>
      </c>
      <c r="I3067" s="21">
        <v>18</v>
      </c>
    </row>
    <row r="3068" spans="1:9" ht="14" x14ac:dyDescent="0.15">
      <c r="A3068" s="14" t="s">
        <v>3261</v>
      </c>
      <c r="B3068" s="15">
        <v>1</v>
      </c>
      <c r="C3068" s="16" t="s">
        <v>5610</v>
      </c>
      <c r="D3068" s="17" t="str">
        <f t="shared" si="313"/>
        <v>5lb</v>
      </c>
      <c r="E3068" s="18" t="s">
        <v>5697</v>
      </c>
      <c r="F3068" s="19">
        <v>96.25</v>
      </c>
      <c r="G3068" s="19">
        <f t="shared" si="315"/>
        <v>40.90625</v>
      </c>
      <c r="H3068" s="1">
        <f t="shared" si="314"/>
        <v>96.25</v>
      </c>
      <c r="I3068" s="21">
        <v>84</v>
      </c>
    </row>
    <row r="3069" spans="1:9" ht="14" x14ac:dyDescent="0.15">
      <c r="A3069" s="14" t="s">
        <v>3254</v>
      </c>
      <c r="B3069" s="15">
        <v>1</v>
      </c>
      <c r="C3069" s="16" t="s">
        <v>5603</v>
      </c>
      <c r="D3069" s="17" t="str">
        <f t="shared" si="313"/>
        <v>5oz</v>
      </c>
      <c r="E3069" s="18" t="s">
        <v>5697</v>
      </c>
      <c r="F3069" s="19">
        <v>9.8000000000000007</v>
      </c>
      <c r="G3069" s="19">
        <f t="shared" si="315"/>
        <v>4.165</v>
      </c>
      <c r="H3069" s="1">
        <f t="shared" si="314"/>
        <v>9.8000000000000007</v>
      </c>
      <c r="I3069" s="21">
        <v>6</v>
      </c>
    </row>
    <row r="3070" spans="1:9" ht="14" x14ac:dyDescent="0.15">
      <c r="A3070" s="14" t="s">
        <v>3258</v>
      </c>
      <c r="B3070" s="15">
        <v>1</v>
      </c>
      <c r="C3070" s="16" t="s">
        <v>5607</v>
      </c>
      <c r="D3070" s="17" t="str">
        <f t="shared" si="313"/>
        <v>1lb</v>
      </c>
      <c r="E3070" s="18" t="s">
        <v>5697</v>
      </c>
      <c r="F3070" s="19">
        <v>25.05</v>
      </c>
      <c r="G3070" s="19">
        <f t="shared" si="315"/>
        <v>10.64625</v>
      </c>
      <c r="H3070" s="1">
        <f t="shared" si="314"/>
        <v>25.05</v>
      </c>
      <c r="I3070" s="21">
        <v>18</v>
      </c>
    </row>
    <row r="3071" spans="1:9" ht="14" x14ac:dyDescent="0.15">
      <c r="A3071" s="14" t="s">
        <v>3262</v>
      </c>
      <c r="B3071" s="15">
        <v>1</v>
      </c>
      <c r="C3071" s="16" t="s">
        <v>5611</v>
      </c>
      <c r="D3071" s="17" t="str">
        <f t="shared" si="313"/>
        <v>5lb</v>
      </c>
      <c r="E3071" s="18" t="s">
        <v>5697</v>
      </c>
      <c r="F3071" s="19">
        <v>96.25</v>
      </c>
      <c r="G3071" s="19">
        <f t="shared" si="315"/>
        <v>40.90625</v>
      </c>
      <c r="H3071" s="1">
        <f t="shared" si="314"/>
        <v>96.25</v>
      </c>
      <c r="I3071" s="21">
        <v>84</v>
      </c>
    </row>
    <row r="3072" spans="1:9" ht="14" x14ac:dyDescent="0.15">
      <c r="A3072" s="14" t="s">
        <v>3255</v>
      </c>
      <c r="B3072" s="15">
        <v>1</v>
      </c>
      <c r="C3072" s="16" t="s">
        <v>5604</v>
      </c>
      <c r="D3072" s="17" t="str">
        <f t="shared" si="313"/>
        <v>5oz</v>
      </c>
      <c r="E3072" s="18" t="s">
        <v>5697</v>
      </c>
      <c r="F3072" s="19">
        <v>11.45</v>
      </c>
      <c r="G3072" s="19">
        <f t="shared" si="315"/>
        <v>4.86625</v>
      </c>
      <c r="H3072" s="1">
        <f t="shared" si="314"/>
        <v>11.45</v>
      </c>
      <c r="I3072" s="21">
        <v>6</v>
      </c>
    </row>
    <row r="3073" spans="1:9" ht="14" x14ac:dyDescent="0.15">
      <c r="A3073" s="14" t="s">
        <v>3259</v>
      </c>
      <c r="B3073" s="15">
        <v>1</v>
      </c>
      <c r="C3073" s="16" t="s">
        <v>5608</v>
      </c>
      <c r="D3073" s="17" t="str">
        <f t="shared" si="313"/>
        <v>1lb</v>
      </c>
      <c r="E3073" s="18" t="s">
        <v>5697</v>
      </c>
      <c r="F3073" s="19">
        <v>30.3</v>
      </c>
      <c r="G3073" s="19">
        <f t="shared" si="315"/>
        <v>12.8775</v>
      </c>
      <c r="H3073" s="1">
        <f t="shared" si="314"/>
        <v>30.3</v>
      </c>
      <c r="I3073" s="21">
        <v>18</v>
      </c>
    </row>
    <row r="3074" spans="1:9" ht="14" x14ac:dyDescent="0.15">
      <c r="A3074" s="14" t="s">
        <v>3263</v>
      </c>
      <c r="B3074" s="15">
        <v>1</v>
      </c>
      <c r="C3074" s="16" t="s">
        <v>5612</v>
      </c>
      <c r="D3074" s="17" t="str">
        <f t="shared" si="313"/>
        <v>5lb</v>
      </c>
      <c r="E3074" s="18" t="s">
        <v>5697</v>
      </c>
      <c r="F3074" s="19">
        <v>122.5</v>
      </c>
      <c r="G3074" s="19">
        <f t="shared" si="315"/>
        <v>52.0625</v>
      </c>
      <c r="H3074" s="1">
        <f t="shared" si="314"/>
        <v>122.5</v>
      </c>
      <c r="I3074" s="21">
        <v>84</v>
      </c>
    </row>
    <row r="3075" spans="1:9" ht="14" x14ac:dyDescent="0.15">
      <c r="A3075" s="14" t="s">
        <v>1080</v>
      </c>
      <c r="B3075" s="15">
        <v>1</v>
      </c>
      <c r="C3075" s="131" t="s">
        <v>7130</v>
      </c>
      <c r="D3075" s="17" t="str">
        <f t="shared" si="313"/>
        <v>10X10</v>
      </c>
      <c r="E3075" s="18" t="s">
        <v>5697</v>
      </c>
      <c r="F3075" s="19">
        <v>21.9</v>
      </c>
      <c r="G3075" s="19">
        <f t="shared" si="315"/>
        <v>9.3074999999999992</v>
      </c>
      <c r="H3075" s="1">
        <f t="shared" si="314"/>
        <v>21.9</v>
      </c>
      <c r="I3075" s="21">
        <v>18</v>
      </c>
    </row>
    <row r="3076" spans="1:9" ht="14" x14ac:dyDescent="0.15">
      <c r="A3076" s="14" t="s">
        <v>1081</v>
      </c>
      <c r="B3076" s="15">
        <v>1</v>
      </c>
      <c r="C3076" s="16" t="s">
        <v>3749</v>
      </c>
      <c r="D3076" s="17" t="str">
        <f t="shared" si="313"/>
        <v>FULL</v>
      </c>
      <c r="E3076" s="18" t="s">
        <v>5697</v>
      </c>
      <c r="F3076" s="19">
        <v>126.3</v>
      </c>
      <c r="G3076" s="19">
        <f t="shared" si="315"/>
        <v>53.677499999999995</v>
      </c>
      <c r="H3076" s="1">
        <f t="shared" si="314"/>
        <v>126.3</v>
      </c>
      <c r="I3076" s="26">
        <v>128</v>
      </c>
    </row>
    <row r="3077" spans="1:9" ht="14" x14ac:dyDescent="0.15">
      <c r="A3077" s="14" t="s">
        <v>1082</v>
      </c>
      <c r="B3077" s="15">
        <v>1</v>
      </c>
      <c r="C3077" s="16" t="s">
        <v>3749</v>
      </c>
      <c r="D3077" s="17" t="str">
        <f t="shared" si="313"/>
        <v>17x20</v>
      </c>
      <c r="E3077" s="18" t="s">
        <v>5697</v>
      </c>
      <c r="F3077" s="19">
        <v>64.95</v>
      </c>
      <c r="G3077" s="19">
        <f t="shared" si="315"/>
        <v>27.603750000000002</v>
      </c>
      <c r="H3077" s="1">
        <f t="shared" si="314"/>
        <v>64.95</v>
      </c>
      <c r="I3077" s="21">
        <v>64</v>
      </c>
    </row>
    <row r="3078" spans="1:9" ht="14" x14ac:dyDescent="0.15">
      <c r="A3078" s="14" t="s">
        <v>1625</v>
      </c>
      <c r="B3078" s="15">
        <v>1</v>
      </c>
      <c r="C3078" s="16" t="s">
        <v>4041</v>
      </c>
      <c r="D3078" s="17" t="str">
        <f t="shared" si="313"/>
        <v>Tube</v>
      </c>
      <c r="E3078" s="18" t="s">
        <v>5700</v>
      </c>
      <c r="F3078" s="19">
        <v>31.05</v>
      </c>
      <c r="G3078" s="19">
        <f t="shared" si="315"/>
        <v>13.196249999999999</v>
      </c>
      <c r="H3078" s="1">
        <f t="shared" si="314"/>
        <v>31.05</v>
      </c>
      <c r="I3078" s="21">
        <v>4</v>
      </c>
    </row>
    <row r="3079" spans="1:9" ht="14" x14ac:dyDescent="0.15">
      <c r="A3079" s="14" t="s">
        <v>1626</v>
      </c>
      <c r="B3079" s="15">
        <v>1</v>
      </c>
      <c r="C3079" s="16" t="s">
        <v>4042</v>
      </c>
      <c r="D3079" s="17" t="str">
        <f t="shared" si="313"/>
        <v>Tube</v>
      </c>
      <c r="E3079" s="18" t="s">
        <v>5700</v>
      </c>
      <c r="F3079" s="19">
        <v>31.05</v>
      </c>
      <c r="G3079" s="19">
        <f t="shared" si="315"/>
        <v>13.196249999999999</v>
      </c>
      <c r="H3079" s="1">
        <f t="shared" si="314"/>
        <v>31.05</v>
      </c>
      <c r="I3079" s="21">
        <v>4</v>
      </c>
    </row>
    <row r="3080" spans="1:9" ht="14" x14ac:dyDescent="0.15">
      <c r="A3080" s="14" t="s">
        <v>1741</v>
      </c>
      <c r="B3080" s="15">
        <v>1</v>
      </c>
      <c r="C3080" s="16" t="s">
        <v>6890</v>
      </c>
      <c r="D3080" s="17" t="str">
        <f t="shared" si="313"/>
        <v>1lb</v>
      </c>
      <c r="E3080" s="18" t="s">
        <v>5703</v>
      </c>
      <c r="F3080" s="19">
        <v>43.35</v>
      </c>
      <c r="G3080" s="19">
        <f t="shared" si="315"/>
        <v>18.423750000000002</v>
      </c>
      <c r="H3080" s="1">
        <f t="shared" si="314"/>
        <v>43.35</v>
      </c>
      <c r="I3080" s="21">
        <v>18</v>
      </c>
    </row>
    <row r="3081" spans="1:9" ht="14" x14ac:dyDescent="0.15">
      <c r="A3081" s="14" t="s">
        <v>3264</v>
      </c>
      <c r="B3081" s="15">
        <v>1</v>
      </c>
      <c r="C3081" s="16" t="s">
        <v>5613</v>
      </c>
      <c r="D3081" s="17" t="str">
        <f t="shared" si="313"/>
        <v>5oz</v>
      </c>
      <c r="E3081" s="18" t="s">
        <v>6</v>
      </c>
      <c r="F3081" s="19">
        <v>9.1999999999999993</v>
      </c>
      <c r="G3081" s="19">
        <f t="shared" si="315"/>
        <v>3.9099999999999997</v>
      </c>
      <c r="H3081" s="1">
        <f t="shared" si="314"/>
        <v>9.1999999999999993</v>
      </c>
      <c r="I3081" s="21">
        <v>6</v>
      </c>
    </row>
    <row r="3082" spans="1:9" ht="14" x14ac:dyDescent="0.15">
      <c r="A3082" s="14" t="s">
        <v>3268</v>
      </c>
      <c r="B3082" s="15">
        <v>1</v>
      </c>
      <c r="C3082" s="16" t="s">
        <v>5617</v>
      </c>
      <c r="D3082" s="17" t="str">
        <f t="shared" si="313"/>
        <v>1lb</v>
      </c>
      <c r="E3082" s="18" t="s">
        <v>6</v>
      </c>
      <c r="F3082" s="19">
        <v>23.2</v>
      </c>
      <c r="G3082" s="19">
        <f t="shared" si="315"/>
        <v>9.86</v>
      </c>
      <c r="H3082" s="1">
        <f t="shared" si="314"/>
        <v>23.2</v>
      </c>
      <c r="I3082" s="21">
        <v>18</v>
      </c>
    </row>
    <row r="3083" spans="1:9" ht="14" x14ac:dyDescent="0.15">
      <c r="A3083" s="14" t="s">
        <v>3272</v>
      </c>
      <c r="B3083" s="15">
        <v>1</v>
      </c>
      <c r="C3083" s="16" t="s">
        <v>5621</v>
      </c>
      <c r="D3083" s="17" t="str">
        <f t="shared" si="313"/>
        <v>5lb</v>
      </c>
      <c r="E3083" s="18" t="s">
        <v>6</v>
      </c>
      <c r="F3083" s="19">
        <v>86.85</v>
      </c>
      <c r="G3083" s="19">
        <f t="shared" si="315"/>
        <v>36.911249999999995</v>
      </c>
      <c r="H3083" s="1">
        <f t="shared" si="314"/>
        <v>86.85</v>
      </c>
      <c r="I3083" s="21">
        <v>84</v>
      </c>
    </row>
    <row r="3084" spans="1:9" ht="14" x14ac:dyDescent="0.15">
      <c r="A3084" s="14" t="s">
        <v>3265</v>
      </c>
      <c r="B3084" s="15">
        <v>1</v>
      </c>
      <c r="C3084" s="16" t="s">
        <v>5614</v>
      </c>
      <c r="D3084" s="17" t="str">
        <f t="shared" si="313"/>
        <v>5oz</v>
      </c>
      <c r="E3084" s="18" t="s">
        <v>6</v>
      </c>
      <c r="F3084" s="19">
        <v>9.1999999999999993</v>
      </c>
      <c r="G3084" s="19">
        <f t="shared" si="315"/>
        <v>3.9099999999999997</v>
      </c>
      <c r="H3084" s="1">
        <f t="shared" si="314"/>
        <v>9.1999999999999993</v>
      </c>
      <c r="I3084" s="21">
        <v>6</v>
      </c>
    </row>
    <row r="3085" spans="1:9" ht="14" x14ac:dyDescent="0.15">
      <c r="A3085" s="14" t="s">
        <v>3269</v>
      </c>
      <c r="B3085" s="15">
        <v>1</v>
      </c>
      <c r="C3085" s="16" t="s">
        <v>5618</v>
      </c>
      <c r="D3085" s="17" t="str">
        <f t="shared" si="313"/>
        <v>1lb</v>
      </c>
      <c r="E3085" s="18" t="s">
        <v>6</v>
      </c>
      <c r="F3085" s="19">
        <v>23.2</v>
      </c>
      <c r="G3085" s="19">
        <f t="shared" si="315"/>
        <v>9.86</v>
      </c>
      <c r="H3085" s="1">
        <f t="shared" si="314"/>
        <v>23.2</v>
      </c>
      <c r="I3085" s="21">
        <v>18</v>
      </c>
    </row>
    <row r="3086" spans="1:9" ht="14" x14ac:dyDescent="0.15">
      <c r="A3086" s="14" t="s">
        <v>3273</v>
      </c>
      <c r="B3086" s="15">
        <v>1</v>
      </c>
      <c r="C3086" s="16" t="s">
        <v>5622</v>
      </c>
      <c r="D3086" s="17" t="str">
        <f t="shared" si="313"/>
        <v>5lb</v>
      </c>
      <c r="E3086" s="18" t="s">
        <v>6</v>
      </c>
      <c r="F3086" s="19">
        <v>86.85</v>
      </c>
      <c r="G3086" s="19">
        <f t="shared" si="315"/>
        <v>36.911249999999995</v>
      </c>
      <c r="H3086" s="1">
        <f t="shared" si="314"/>
        <v>86.85</v>
      </c>
      <c r="I3086" s="21">
        <v>84</v>
      </c>
    </row>
    <row r="3087" spans="1:9" ht="14" x14ac:dyDescent="0.15">
      <c r="A3087" s="14" t="s">
        <v>3266</v>
      </c>
      <c r="B3087" s="15">
        <v>1</v>
      </c>
      <c r="C3087" s="16" t="s">
        <v>5615</v>
      </c>
      <c r="D3087" s="17" t="str">
        <f t="shared" si="313"/>
        <v>5oz</v>
      </c>
      <c r="E3087" s="18" t="s">
        <v>6</v>
      </c>
      <c r="F3087" s="19">
        <v>9.1999999999999993</v>
      </c>
      <c r="G3087" s="19">
        <f t="shared" si="315"/>
        <v>3.9099999999999997</v>
      </c>
      <c r="H3087" s="1">
        <f t="shared" si="314"/>
        <v>9.1999999999999993</v>
      </c>
      <c r="I3087" s="21">
        <v>6</v>
      </c>
    </row>
    <row r="3088" spans="1:9" ht="14" x14ac:dyDescent="0.15">
      <c r="A3088" s="14" t="s">
        <v>3270</v>
      </c>
      <c r="B3088" s="15">
        <v>1</v>
      </c>
      <c r="C3088" s="16" t="s">
        <v>5619</v>
      </c>
      <c r="D3088" s="17" t="str">
        <f t="shared" si="313"/>
        <v>1lb</v>
      </c>
      <c r="E3088" s="18" t="s">
        <v>6</v>
      </c>
      <c r="F3088" s="19">
        <v>23.2</v>
      </c>
      <c r="G3088" s="19">
        <f t="shared" si="315"/>
        <v>9.86</v>
      </c>
      <c r="H3088" s="1">
        <f t="shared" si="314"/>
        <v>23.2</v>
      </c>
      <c r="I3088" s="21">
        <v>18</v>
      </c>
    </row>
    <row r="3089" spans="1:9" ht="14" x14ac:dyDescent="0.15">
      <c r="A3089" s="14" t="s">
        <v>3274</v>
      </c>
      <c r="B3089" s="15">
        <v>1</v>
      </c>
      <c r="C3089" s="16" t="s">
        <v>5623</v>
      </c>
      <c r="D3089" s="17" t="str">
        <f t="shared" si="313"/>
        <v>5lb</v>
      </c>
      <c r="E3089" s="18" t="s">
        <v>6</v>
      </c>
      <c r="F3089" s="19">
        <v>86.85</v>
      </c>
      <c r="G3089" s="19">
        <f t="shared" si="315"/>
        <v>36.911249999999995</v>
      </c>
      <c r="H3089" s="1">
        <f t="shared" si="314"/>
        <v>86.85</v>
      </c>
      <c r="I3089" s="21">
        <v>84</v>
      </c>
    </row>
    <row r="3090" spans="1:9" ht="14" x14ac:dyDescent="0.15">
      <c r="A3090" s="14" t="s">
        <v>3267</v>
      </c>
      <c r="B3090" s="15">
        <v>1</v>
      </c>
      <c r="C3090" s="16" t="s">
        <v>5616</v>
      </c>
      <c r="D3090" s="17" t="str">
        <f t="shared" si="313"/>
        <v>5oz</v>
      </c>
      <c r="E3090" s="18" t="s">
        <v>6</v>
      </c>
      <c r="F3090" s="19">
        <v>10.85</v>
      </c>
      <c r="G3090" s="19">
        <f t="shared" si="315"/>
        <v>4.6112500000000001</v>
      </c>
      <c r="H3090" s="1">
        <f t="shared" si="314"/>
        <v>10.85</v>
      </c>
      <c r="I3090" s="21">
        <v>6</v>
      </c>
    </row>
    <row r="3091" spans="1:9" ht="14" x14ac:dyDescent="0.15">
      <c r="A3091" s="14" t="s">
        <v>3271</v>
      </c>
      <c r="B3091" s="15">
        <v>1</v>
      </c>
      <c r="C3091" s="16" t="s">
        <v>5620</v>
      </c>
      <c r="D3091" s="17" t="str">
        <f t="shared" si="313"/>
        <v>1lb</v>
      </c>
      <c r="E3091" s="18" t="s">
        <v>6</v>
      </c>
      <c r="F3091" s="19">
        <v>28.45</v>
      </c>
      <c r="G3091" s="19">
        <f t="shared" si="315"/>
        <v>12.091249999999999</v>
      </c>
      <c r="H3091" s="1">
        <f t="shared" si="314"/>
        <v>28.45</v>
      </c>
      <c r="I3091" s="21">
        <v>18</v>
      </c>
    </row>
    <row r="3092" spans="1:9" ht="14" x14ac:dyDescent="0.15">
      <c r="A3092" s="14" t="s">
        <v>3275</v>
      </c>
      <c r="B3092" s="15">
        <v>1</v>
      </c>
      <c r="C3092" s="16" t="s">
        <v>5624</v>
      </c>
      <c r="D3092" s="17" t="str">
        <f t="shared" si="313"/>
        <v>5lb</v>
      </c>
      <c r="E3092" s="18" t="s">
        <v>6</v>
      </c>
      <c r="F3092" s="19">
        <v>113.15</v>
      </c>
      <c r="G3092" s="19">
        <f t="shared" si="315"/>
        <v>48.088750000000005</v>
      </c>
      <c r="H3092" s="1">
        <f t="shared" si="314"/>
        <v>113.15</v>
      </c>
      <c r="I3092" s="21">
        <v>84</v>
      </c>
    </row>
    <row r="3093" spans="1:9" ht="14" x14ac:dyDescent="0.15">
      <c r="A3093" s="14" t="s">
        <v>1083</v>
      </c>
      <c r="B3093" s="15">
        <v>1</v>
      </c>
      <c r="C3093" s="131" t="s">
        <v>7131</v>
      </c>
      <c r="D3093" s="17" t="str">
        <f t="shared" si="313"/>
        <v>10X10</v>
      </c>
      <c r="E3093" s="18" t="s">
        <v>6</v>
      </c>
      <c r="F3093" s="19">
        <v>19.5</v>
      </c>
      <c r="G3093" s="19">
        <f t="shared" si="315"/>
        <v>8.2874999999999996</v>
      </c>
      <c r="H3093" s="1">
        <f t="shared" si="314"/>
        <v>19.5</v>
      </c>
      <c r="I3093" s="21">
        <v>18</v>
      </c>
    </row>
    <row r="3094" spans="1:9" ht="14" x14ac:dyDescent="0.15">
      <c r="A3094" s="14" t="s">
        <v>1084</v>
      </c>
      <c r="B3094" s="15">
        <v>1</v>
      </c>
      <c r="C3094" s="16" t="s">
        <v>3750</v>
      </c>
      <c r="D3094" s="17" t="str">
        <f t="shared" si="313"/>
        <v>FULL</v>
      </c>
      <c r="E3094" s="18" t="s">
        <v>6</v>
      </c>
      <c r="F3094" s="43">
        <v>112.65</v>
      </c>
      <c r="G3094" s="19">
        <f t="shared" si="315"/>
        <v>47.876249999999999</v>
      </c>
      <c r="H3094" s="1">
        <f t="shared" si="314"/>
        <v>112.65</v>
      </c>
      <c r="I3094" s="26">
        <v>128</v>
      </c>
    </row>
    <row r="3095" spans="1:9" ht="14" x14ac:dyDescent="0.15">
      <c r="A3095" s="14" t="s">
        <v>1085</v>
      </c>
      <c r="B3095" s="15">
        <v>1</v>
      </c>
      <c r="C3095" s="16" t="s">
        <v>3750</v>
      </c>
      <c r="D3095" s="17" t="str">
        <f t="shared" si="313"/>
        <v>17x20</v>
      </c>
      <c r="E3095" s="18" t="s">
        <v>6</v>
      </c>
      <c r="F3095" s="19">
        <v>57.9</v>
      </c>
      <c r="G3095" s="19">
        <f t="shared" si="315"/>
        <v>24.607499999999998</v>
      </c>
      <c r="H3095" s="1">
        <f t="shared" si="314"/>
        <v>57.9</v>
      </c>
      <c r="I3095" s="21">
        <v>64</v>
      </c>
    </row>
    <row r="3096" spans="1:9" ht="14" x14ac:dyDescent="0.15">
      <c r="A3096" s="14" t="s">
        <v>3276</v>
      </c>
      <c r="B3096" s="15">
        <v>1</v>
      </c>
      <c r="C3096" s="16" t="s">
        <v>5625</v>
      </c>
      <c r="D3096" s="17" t="str">
        <f t="shared" si="313"/>
        <v>5oz</v>
      </c>
      <c r="E3096" s="18" t="s">
        <v>6</v>
      </c>
      <c r="F3096" s="19">
        <v>9.1999999999999993</v>
      </c>
      <c r="G3096" s="19">
        <f t="shared" si="315"/>
        <v>3.9099999999999997</v>
      </c>
      <c r="H3096" s="1">
        <f t="shared" si="314"/>
        <v>9.1999999999999993</v>
      </c>
      <c r="I3096" s="21">
        <v>6</v>
      </c>
    </row>
    <row r="3097" spans="1:9" ht="14" x14ac:dyDescent="0.15">
      <c r="A3097" s="14" t="s">
        <v>3280</v>
      </c>
      <c r="B3097" s="15">
        <v>1</v>
      </c>
      <c r="C3097" s="16" t="s">
        <v>5629</v>
      </c>
      <c r="D3097" s="17" t="str">
        <f t="shared" si="313"/>
        <v>1lb</v>
      </c>
      <c r="E3097" s="18" t="s">
        <v>6</v>
      </c>
      <c r="F3097" s="19">
        <v>23.2</v>
      </c>
      <c r="G3097" s="19">
        <f t="shared" si="315"/>
        <v>9.86</v>
      </c>
      <c r="H3097" s="1">
        <f t="shared" si="314"/>
        <v>23.2</v>
      </c>
      <c r="I3097" s="21">
        <v>18</v>
      </c>
    </row>
    <row r="3098" spans="1:9" ht="14" x14ac:dyDescent="0.15">
      <c r="A3098" s="14" t="s">
        <v>3284</v>
      </c>
      <c r="B3098" s="15">
        <v>1</v>
      </c>
      <c r="C3098" s="16" t="s">
        <v>5633</v>
      </c>
      <c r="D3098" s="17" t="str">
        <f t="shared" si="313"/>
        <v>5lb</v>
      </c>
      <c r="E3098" s="18" t="s">
        <v>6</v>
      </c>
      <c r="F3098" s="19">
        <v>86.85</v>
      </c>
      <c r="G3098" s="19">
        <f t="shared" si="315"/>
        <v>36.911249999999995</v>
      </c>
      <c r="H3098" s="1">
        <f t="shared" si="314"/>
        <v>86.85</v>
      </c>
      <c r="I3098" s="21">
        <v>84</v>
      </c>
    </row>
    <row r="3099" spans="1:9" ht="14" x14ac:dyDescent="0.15">
      <c r="A3099" s="14" t="s">
        <v>3277</v>
      </c>
      <c r="B3099" s="15">
        <v>1</v>
      </c>
      <c r="C3099" s="16" t="s">
        <v>5626</v>
      </c>
      <c r="D3099" s="17" t="str">
        <f t="shared" si="313"/>
        <v>5oz</v>
      </c>
      <c r="E3099" s="18" t="s">
        <v>6</v>
      </c>
      <c r="F3099" s="19">
        <v>9.1999999999999993</v>
      </c>
      <c r="G3099" s="19">
        <f t="shared" si="315"/>
        <v>3.9099999999999997</v>
      </c>
      <c r="H3099" s="1">
        <f t="shared" si="314"/>
        <v>9.1999999999999993</v>
      </c>
      <c r="I3099" s="21">
        <v>6</v>
      </c>
    </row>
    <row r="3100" spans="1:9" ht="14" x14ac:dyDescent="0.15">
      <c r="A3100" s="14" t="s">
        <v>3281</v>
      </c>
      <c r="B3100" s="15">
        <v>1</v>
      </c>
      <c r="C3100" s="16" t="s">
        <v>5630</v>
      </c>
      <c r="D3100" s="17" t="str">
        <f t="shared" si="313"/>
        <v>1lb</v>
      </c>
      <c r="E3100" s="18" t="s">
        <v>6</v>
      </c>
      <c r="F3100" s="19">
        <v>23.2</v>
      </c>
      <c r="G3100" s="19">
        <f t="shared" si="315"/>
        <v>9.86</v>
      </c>
      <c r="H3100" s="1">
        <f t="shared" si="314"/>
        <v>23.2</v>
      </c>
      <c r="I3100" s="21">
        <v>18</v>
      </c>
    </row>
    <row r="3101" spans="1:9" ht="14" x14ac:dyDescent="0.15">
      <c r="A3101" s="14" t="s">
        <v>3285</v>
      </c>
      <c r="B3101" s="15">
        <v>1</v>
      </c>
      <c r="C3101" s="16" t="s">
        <v>5634</v>
      </c>
      <c r="D3101" s="17" t="str">
        <f t="shared" si="313"/>
        <v>5lb</v>
      </c>
      <c r="E3101" s="18" t="s">
        <v>6</v>
      </c>
      <c r="F3101" s="19">
        <v>86.85</v>
      </c>
      <c r="G3101" s="19">
        <f t="shared" si="315"/>
        <v>36.911249999999995</v>
      </c>
      <c r="H3101" s="1">
        <f t="shared" si="314"/>
        <v>86.85</v>
      </c>
      <c r="I3101" s="21">
        <v>84</v>
      </c>
    </row>
    <row r="3102" spans="1:9" ht="14" x14ac:dyDescent="0.15">
      <c r="A3102" s="14" t="s">
        <v>3278</v>
      </c>
      <c r="B3102" s="15">
        <v>1</v>
      </c>
      <c r="C3102" s="16" t="s">
        <v>5627</v>
      </c>
      <c r="D3102" s="17" t="str">
        <f t="shared" si="313"/>
        <v>5oz</v>
      </c>
      <c r="E3102" s="18" t="s">
        <v>6</v>
      </c>
      <c r="F3102" s="19">
        <v>9.1999999999999993</v>
      </c>
      <c r="G3102" s="19">
        <f t="shared" si="315"/>
        <v>3.9099999999999997</v>
      </c>
      <c r="H3102" s="1">
        <f t="shared" si="314"/>
        <v>9.1999999999999993</v>
      </c>
      <c r="I3102" s="21">
        <v>6</v>
      </c>
    </row>
    <row r="3103" spans="1:9" ht="14" x14ac:dyDescent="0.15">
      <c r="A3103" s="14" t="s">
        <v>3282</v>
      </c>
      <c r="B3103" s="15">
        <v>1</v>
      </c>
      <c r="C3103" s="16" t="s">
        <v>5631</v>
      </c>
      <c r="D3103" s="17" t="str">
        <f t="shared" si="313"/>
        <v>1lb</v>
      </c>
      <c r="E3103" s="18" t="s">
        <v>6</v>
      </c>
      <c r="F3103" s="19">
        <v>23.2</v>
      </c>
      <c r="G3103" s="19">
        <f t="shared" si="315"/>
        <v>9.86</v>
      </c>
      <c r="H3103" s="1">
        <f t="shared" si="314"/>
        <v>23.2</v>
      </c>
      <c r="I3103" s="21">
        <v>18</v>
      </c>
    </row>
    <row r="3104" spans="1:9" ht="14" x14ac:dyDescent="0.15">
      <c r="A3104" s="14" t="s">
        <v>3286</v>
      </c>
      <c r="B3104" s="15">
        <v>1</v>
      </c>
      <c r="C3104" s="16" t="s">
        <v>5635</v>
      </c>
      <c r="D3104" s="17" t="str">
        <f t="shared" si="313"/>
        <v>5lb</v>
      </c>
      <c r="E3104" s="18" t="s">
        <v>6</v>
      </c>
      <c r="F3104" s="19">
        <v>86.85</v>
      </c>
      <c r="G3104" s="19">
        <f t="shared" si="315"/>
        <v>36.911249999999995</v>
      </c>
      <c r="H3104" s="1">
        <f t="shared" si="314"/>
        <v>86.85</v>
      </c>
      <c r="I3104" s="21">
        <v>84</v>
      </c>
    </row>
    <row r="3105" spans="1:13" ht="14" x14ac:dyDescent="0.15">
      <c r="A3105" s="14" t="s">
        <v>3279</v>
      </c>
      <c r="B3105" s="15">
        <v>1</v>
      </c>
      <c r="C3105" s="16" t="s">
        <v>5628</v>
      </c>
      <c r="D3105" s="17" t="str">
        <f t="shared" si="313"/>
        <v>5oz</v>
      </c>
      <c r="E3105" s="18" t="s">
        <v>6</v>
      </c>
      <c r="F3105" s="19">
        <v>10.85</v>
      </c>
      <c r="G3105" s="19">
        <f t="shared" si="315"/>
        <v>4.6112500000000001</v>
      </c>
      <c r="H3105" s="1">
        <f t="shared" si="314"/>
        <v>10.85</v>
      </c>
      <c r="I3105" s="21">
        <v>6</v>
      </c>
    </row>
    <row r="3106" spans="1:13" ht="14" x14ac:dyDescent="0.15">
      <c r="A3106" s="14" t="s">
        <v>3283</v>
      </c>
      <c r="B3106" s="15">
        <v>1</v>
      </c>
      <c r="C3106" s="16" t="s">
        <v>5632</v>
      </c>
      <c r="D3106" s="17" t="str">
        <f t="shared" si="313"/>
        <v>1lb</v>
      </c>
      <c r="E3106" s="18" t="s">
        <v>6</v>
      </c>
      <c r="F3106" s="19">
        <v>28.45</v>
      </c>
      <c r="G3106" s="19">
        <f t="shared" si="315"/>
        <v>12.091249999999999</v>
      </c>
      <c r="H3106" s="1">
        <f t="shared" si="314"/>
        <v>28.45</v>
      </c>
      <c r="I3106" s="21">
        <v>18</v>
      </c>
    </row>
    <row r="3107" spans="1:13" ht="14" x14ac:dyDescent="0.15">
      <c r="A3107" s="14" t="s">
        <v>3287</v>
      </c>
      <c r="B3107" s="15">
        <v>1</v>
      </c>
      <c r="C3107" s="16" t="s">
        <v>5636</v>
      </c>
      <c r="D3107" s="17" t="str">
        <f t="shared" si="313"/>
        <v>5lb</v>
      </c>
      <c r="E3107" s="18" t="s">
        <v>6</v>
      </c>
      <c r="F3107" s="19">
        <v>113.15</v>
      </c>
      <c r="G3107" s="19">
        <f t="shared" si="315"/>
        <v>48.088750000000005</v>
      </c>
      <c r="H3107" s="1">
        <f t="shared" si="314"/>
        <v>113.15</v>
      </c>
      <c r="I3107" s="21">
        <v>84</v>
      </c>
    </row>
    <row r="3108" spans="1:13" ht="14" x14ac:dyDescent="0.15">
      <c r="A3108" s="14" t="s">
        <v>1086</v>
      </c>
      <c r="B3108" s="15">
        <v>1</v>
      </c>
      <c r="C3108" s="131" t="s">
        <v>7132</v>
      </c>
      <c r="D3108" s="17" t="str">
        <f t="shared" si="313"/>
        <v>10X10</v>
      </c>
      <c r="E3108" s="18" t="s">
        <v>6</v>
      </c>
      <c r="F3108" s="19">
        <v>19.5</v>
      </c>
      <c r="G3108" s="19">
        <f t="shared" si="315"/>
        <v>8.2874999999999996</v>
      </c>
      <c r="H3108" s="1">
        <f t="shared" si="314"/>
        <v>19.5</v>
      </c>
      <c r="I3108" s="21">
        <v>18</v>
      </c>
    </row>
    <row r="3109" spans="1:13" ht="14" x14ac:dyDescent="0.15">
      <c r="A3109" s="14" t="s">
        <v>1087</v>
      </c>
      <c r="B3109" s="15">
        <v>1</v>
      </c>
      <c r="C3109" s="16" t="s">
        <v>3751</v>
      </c>
      <c r="D3109" s="17" t="str">
        <f t="shared" si="313"/>
        <v>FULL</v>
      </c>
      <c r="E3109" s="18" t="s">
        <v>6</v>
      </c>
      <c r="F3109" s="43">
        <v>112.65</v>
      </c>
      <c r="G3109" s="19">
        <f t="shared" si="315"/>
        <v>47.876249999999999</v>
      </c>
      <c r="H3109" s="1">
        <f t="shared" si="314"/>
        <v>112.65</v>
      </c>
      <c r="I3109" s="26">
        <v>128</v>
      </c>
    </row>
    <row r="3110" spans="1:13" ht="14" x14ac:dyDescent="0.15">
      <c r="A3110" s="14" t="s">
        <v>1088</v>
      </c>
      <c r="B3110" s="15">
        <v>1</v>
      </c>
      <c r="C3110" s="16" t="s">
        <v>3751</v>
      </c>
      <c r="D3110" s="17" t="str">
        <f t="shared" ref="D3110:D3173" si="316">VLOOKUP(RIGHT(A3110,4),N:O,2,0)</f>
        <v>17x20</v>
      </c>
      <c r="E3110" s="18" t="s">
        <v>6</v>
      </c>
      <c r="F3110" s="19">
        <v>57.9</v>
      </c>
      <c r="G3110" s="19">
        <f t="shared" si="315"/>
        <v>24.607499999999998</v>
      </c>
      <c r="H3110" s="1">
        <f t="shared" ref="H3110:H3173" si="317">B3110*F3110</f>
        <v>57.9</v>
      </c>
      <c r="I3110" s="21">
        <v>64</v>
      </c>
    </row>
    <row r="3111" spans="1:13" ht="14" x14ac:dyDescent="0.15">
      <c r="A3111" s="14" t="s">
        <v>3288</v>
      </c>
      <c r="B3111" s="15">
        <v>1</v>
      </c>
      <c r="C3111" s="16" t="s">
        <v>5637</v>
      </c>
      <c r="D3111" s="17" t="str">
        <f t="shared" si="316"/>
        <v>5oz</v>
      </c>
      <c r="E3111" s="18" t="s">
        <v>5</v>
      </c>
      <c r="F3111" s="43">
        <v>8.6999999999999993</v>
      </c>
      <c r="G3111" s="19">
        <f t="shared" si="315"/>
        <v>3.6974999999999998</v>
      </c>
      <c r="H3111" s="1">
        <f t="shared" si="317"/>
        <v>8.6999999999999993</v>
      </c>
      <c r="I3111" s="21">
        <v>6</v>
      </c>
    </row>
    <row r="3112" spans="1:13" ht="14" x14ac:dyDescent="0.15">
      <c r="A3112" s="14" t="s">
        <v>3292</v>
      </c>
      <c r="B3112" s="15">
        <v>1</v>
      </c>
      <c r="C3112" s="16" t="s">
        <v>5641</v>
      </c>
      <c r="D3112" s="17" t="str">
        <f t="shared" si="316"/>
        <v>1lb</v>
      </c>
      <c r="E3112" s="18" t="s">
        <v>5</v>
      </c>
      <c r="F3112" s="19">
        <v>21.5</v>
      </c>
      <c r="G3112" s="19">
        <f t="shared" si="315"/>
        <v>9.1374999999999993</v>
      </c>
      <c r="H3112" s="1">
        <f t="shared" si="317"/>
        <v>21.5</v>
      </c>
      <c r="I3112" s="21">
        <v>18</v>
      </c>
    </row>
    <row r="3113" spans="1:13" ht="14" x14ac:dyDescent="0.15">
      <c r="A3113" s="14" t="s">
        <v>3296</v>
      </c>
      <c r="B3113" s="15">
        <v>1</v>
      </c>
      <c r="C3113" s="16" t="s">
        <v>5645</v>
      </c>
      <c r="D3113" s="17" t="str">
        <f t="shared" si="316"/>
        <v>5lb</v>
      </c>
      <c r="E3113" s="18" t="s">
        <v>5</v>
      </c>
      <c r="F3113" s="19">
        <v>78.5</v>
      </c>
      <c r="G3113" s="19">
        <f t="shared" si="315"/>
        <v>33.362499999999997</v>
      </c>
      <c r="H3113" s="1">
        <f t="shared" si="317"/>
        <v>78.5</v>
      </c>
      <c r="I3113" s="21">
        <v>84</v>
      </c>
    </row>
    <row r="3114" spans="1:13" ht="14" x14ac:dyDescent="0.15">
      <c r="A3114" s="14" t="s">
        <v>3289</v>
      </c>
      <c r="B3114" s="15">
        <v>1</v>
      </c>
      <c r="C3114" s="16" t="s">
        <v>5638</v>
      </c>
      <c r="D3114" s="17" t="str">
        <f t="shared" si="316"/>
        <v>5oz</v>
      </c>
      <c r="E3114" s="18" t="s">
        <v>5</v>
      </c>
      <c r="F3114" s="43">
        <v>8.6999999999999993</v>
      </c>
      <c r="G3114" s="19">
        <f t="shared" si="315"/>
        <v>3.6974999999999998</v>
      </c>
      <c r="H3114" s="1">
        <f t="shared" si="317"/>
        <v>8.6999999999999993</v>
      </c>
      <c r="I3114" s="21">
        <v>6</v>
      </c>
    </row>
    <row r="3115" spans="1:13" ht="14" x14ac:dyDescent="0.15">
      <c r="A3115" s="14" t="s">
        <v>3293</v>
      </c>
      <c r="B3115" s="15">
        <v>1</v>
      </c>
      <c r="C3115" s="16" t="s">
        <v>5642</v>
      </c>
      <c r="D3115" s="17" t="str">
        <f t="shared" si="316"/>
        <v>1lb</v>
      </c>
      <c r="E3115" s="18" t="s">
        <v>5</v>
      </c>
      <c r="F3115" s="19">
        <v>21.5</v>
      </c>
      <c r="G3115" s="19">
        <f t="shared" si="315"/>
        <v>9.1374999999999993</v>
      </c>
      <c r="H3115" s="1">
        <f t="shared" si="317"/>
        <v>21.5</v>
      </c>
      <c r="I3115" s="21">
        <v>18</v>
      </c>
    </row>
    <row r="3116" spans="1:13" ht="14" x14ac:dyDescent="0.15">
      <c r="A3116" s="14" t="s">
        <v>3297</v>
      </c>
      <c r="B3116" s="15">
        <v>1</v>
      </c>
      <c r="C3116" s="16" t="s">
        <v>5646</v>
      </c>
      <c r="D3116" s="17" t="str">
        <f t="shared" si="316"/>
        <v>5lb</v>
      </c>
      <c r="E3116" s="18" t="s">
        <v>5</v>
      </c>
      <c r="F3116" s="19">
        <v>78.5</v>
      </c>
      <c r="G3116" s="19">
        <f t="shared" si="315"/>
        <v>33.362499999999997</v>
      </c>
      <c r="H3116" s="1">
        <f t="shared" si="317"/>
        <v>78.5</v>
      </c>
      <c r="I3116" s="21">
        <v>84</v>
      </c>
      <c r="J3116" s="53"/>
      <c r="K3116" s="53"/>
      <c r="L3116" s="53"/>
      <c r="M3116" s="53"/>
    </row>
    <row r="3117" spans="1:13" ht="14" x14ac:dyDescent="0.15">
      <c r="A3117" s="14" t="s">
        <v>3290</v>
      </c>
      <c r="B3117" s="15">
        <v>1</v>
      </c>
      <c r="C3117" s="16" t="s">
        <v>5639</v>
      </c>
      <c r="D3117" s="17" t="str">
        <f t="shared" si="316"/>
        <v>5oz</v>
      </c>
      <c r="E3117" s="18" t="s">
        <v>5</v>
      </c>
      <c r="F3117" s="43">
        <v>8.6999999999999993</v>
      </c>
      <c r="G3117" s="19">
        <f t="shared" si="315"/>
        <v>3.6974999999999998</v>
      </c>
      <c r="H3117" s="1">
        <f t="shared" si="317"/>
        <v>8.6999999999999993</v>
      </c>
      <c r="I3117" s="21">
        <v>6</v>
      </c>
    </row>
    <row r="3118" spans="1:13" ht="14" x14ac:dyDescent="0.15">
      <c r="A3118" s="14" t="s">
        <v>3294</v>
      </c>
      <c r="B3118" s="15">
        <v>1</v>
      </c>
      <c r="C3118" s="16" t="s">
        <v>5643</v>
      </c>
      <c r="D3118" s="17" t="str">
        <f t="shared" si="316"/>
        <v>1lb</v>
      </c>
      <c r="E3118" s="18" t="s">
        <v>5</v>
      </c>
      <c r="F3118" s="19">
        <v>21.5</v>
      </c>
      <c r="G3118" s="19">
        <f t="shared" si="315"/>
        <v>9.1374999999999993</v>
      </c>
      <c r="H3118" s="1">
        <f t="shared" si="317"/>
        <v>21.5</v>
      </c>
      <c r="I3118" s="21">
        <v>18</v>
      </c>
    </row>
    <row r="3119" spans="1:13" ht="14" x14ac:dyDescent="0.15">
      <c r="A3119" s="14" t="s">
        <v>3298</v>
      </c>
      <c r="B3119" s="15">
        <v>1</v>
      </c>
      <c r="C3119" s="16" t="s">
        <v>5647</v>
      </c>
      <c r="D3119" s="17" t="str">
        <f t="shared" si="316"/>
        <v>5lb</v>
      </c>
      <c r="E3119" s="18" t="s">
        <v>5</v>
      </c>
      <c r="F3119" s="19">
        <v>78.5</v>
      </c>
      <c r="G3119" s="19">
        <f t="shared" si="315"/>
        <v>33.362499999999997</v>
      </c>
      <c r="H3119" s="1">
        <f t="shared" si="317"/>
        <v>78.5</v>
      </c>
      <c r="I3119" s="21">
        <v>84</v>
      </c>
    </row>
    <row r="3120" spans="1:13" ht="14" x14ac:dyDescent="0.15">
      <c r="A3120" s="14" t="s">
        <v>3291</v>
      </c>
      <c r="B3120" s="15">
        <v>1</v>
      </c>
      <c r="C3120" s="16" t="s">
        <v>5640</v>
      </c>
      <c r="D3120" s="17" t="str">
        <f t="shared" si="316"/>
        <v>5oz</v>
      </c>
      <c r="E3120" s="18" t="s">
        <v>5</v>
      </c>
      <c r="F3120" s="43">
        <v>10.35</v>
      </c>
      <c r="G3120" s="19">
        <f t="shared" si="315"/>
        <v>4.3987499999999997</v>
      </c>
      <c r="H3120" s="1">
        <f t="shared" si="317"/>
        <v>10.35</v>
      </c>
      <c r="I3120" s="21">
        <v>6</v>
      </c>
    </row>
    <row r="3121" spans="1:9" ht="14" x14ac:dyDescent="0.15">
      <c r="A3121" s="14" t="s">
        <v>3295</v>
      </c>
      <c r="B3121" s="15">
        <v>1</v>
      </c>
      <c r="C3121" s="16" t="s">
        <v>5644</v>
      </c>
      <c r="D3121" s="17" t="str">
        <f t="shared" si="316"/>
        <v>1lb</v>
      </c>
      <c r="E3121" s="18" t="s">
        <v>5</v>
      </c>
      <c r="F3121" s="19">
        <v>26.8</v>
      </c>
      <c r="G3121" s="19">
        <f t="shared" si="315"/>
        <v>11.39</v>
      </c>
      <c r="H3121" s="1">
        <f t="shared" si="317"/>
        <v>26.8</v>
      </c>
      <c r="I3121" s="21">
        <v>18</v>
      </c>
    </row>
    <row r="3122" spans="1:9" ht="14" x14ac:dyDescent="0.15">
      <c r="A3122" s="14" t="s">
        <v>3299</v>
      </c>
      <c r="B3122" s="15">
        <v>1</v>
      </c>
      <c r="C3122" s="16" t="s">
        <v>5648</v>
      </c>
      <c r="D3122" s="17" t="str">
        <f t="shared" si="316"/>
        <v>5lb</v>
      </c>
      <c r="E3122" s="18" t="s">
        <v>5</v>
      </c>
      <c r="F3122" s="19">
        <v>104.8</v>
      </c>
      <c r="G3122" s="19">
        <f t="shared" si="315"/>
        <v>44.54</v>
      </c>
      <c r="H3122" s="1">
        <f t="shared" si="317"/>
        <v>104.8</v>
      </c>
      <c r="I3122" s="21">
        <v>84</v>
      </c>
    </row>
    <row r="3123" spans="1:9" ht="14" x14ac:dyDescent="0.15">
      <c r="A3123" s="14" t="s">
        <v>1089</v>
      </c>
      <c r="B3123" s="15">
        <v>1</v>
      </c>
      <c r="C3123" s="131" t="s">
        <v>7133</v>
      </c>
      <c r="D3123" s="17" t="str">
        <f t="shared" si="316"/>
        <v>10X10</v>
      </c>
      <c r="E3123" s="18" t="s">
        <v>5</v>
      </c>
      <c r="F3123" s="19">
        <v>17.05</v>
      </c>
      <c r="G3123" s="19">
        <f t="shared" si="315"/>
        <v>7.2462499999999999</v>
      </c>
      <c r="H3123" s="1">
        <f t="shared" si="317"/>
        <v>17.05</v>
      </c>
      <c r="I3123" s="21">
        <v>18</v>
      </c>
    </row>
    <row r="3124" spans="1:9" ht="14" x14ac:dyDescent="0.15">
      <c r="A3124" s="14" t="s">
        <v>1090</v>
      </c>
      <c r="B3124" s="15">
        <v>1</v>
      </c>
      <c r="C3124" s="16" t="s">
        <v>3752</v>
      </c>
      <c r="D3124" s="17" t="str">
        <f t="shared" si="316"/>
        <v>FULL</v>
      </c>
      <c r="E3124" s="18" t="s">
        <v>5</v>
      </c>
      <c r="F3124" s="19">
        <v>98.5</v>
      </c>
      <c r="G3124" s="19">
        <f t="shared" si="315"/>
        <v>41.862499999999997</v>
      </c>
      <c r="H3124" s="1">
        <f t="shared" si="317"/>
        <v>98.5</v>
      </c>
      <c r="I3124" s="26">
        <v>128</v>
      </c>
    </row>
    <row r="3125" spans="1:9" ht="14" x14ac:dyDescent="0.15">
      <c r="A3125" s="14" t="s">
        <v>1091</v>
      </c>
      <c r="B3125" s="15">
        <v>1</v>
      </c>
      <c r="C3125" s="16" t="s">
        <v>3752</v>
      </c>
      <c r="D3125" s="17" t="str">
        <f t="shared" si="316"/>
        <v>17x20</v>
      </c>
      <c r="E3125" s="18" t="s">
        <v>5</v>
      </c>
      <c r="F3125" s="19">
        <v>50.65</v>
      </c>
      <c r="G3125" s="19">
        <f t="shared" si="315"/>
        <v>21.526249999999997</v>
      </c>
      <c r="H3125" s="1">
        <f t="shared" si="317"/>
        <v>50.65</v>
      </c>
      <c r="I3125" s="21">
        <v>64</v>
      </c>
    </row>
    <row r="3126" spans="1:9" ht="14" x14ac:dyDescent="0.15">
      <c r="A3126" s="14" t="s">
        <v>1627</v>
      </c>
      <c r="B3126" s="15">
        <v>1</v>
      </c>
      <c r="C3126" s="16" t="s">
        <v>4043</v>
      </c>
      <c r="D3126" s="17" t="str">
        <f t="shared" si="316"/>
        <v>Tube</v>
      </c>
      <c r="E3126" s="18" t="s">
        <v>5700</v>
      </c>
      <c r="F3126" s="19">
        <v>31.05</v>
      </c>
      <c r="G3126" s="19">
        <f t="shared" si="315"/>
        <v>13.196249999999999</v>
      </c>
      <c r="H3126" s="1">
        <f t="shared" si="317"/>
        <v>31.05</v>
      </c>
      <c r="I3126" s="21">
        <v>4</v>
      </c>
    </row>
    <row r="3127" spans="1:9" ht="14" x14ac:dyDescent="0.15">
      <c r="A3127" s="14" t="s">
        <v>1628</v>
      </c>
      <c r="B3127" s="15">
        <v>1</v>
      </c>
      <c r="C3127" s="16" t="s">
        <v>4044</v>
      </c>
      <c r="D3127" s="17" t="str">
        <f t="shared" si="316"/>
        <v>Tube</v>
      </c>
      <c r="E3127" s="18" t="s">
        <v>5700</v>
      </c>
      <c r="F3127" s="19">
        <v>31.05</v>
      </c>
      <c r="G3127" s="19">
        <f t="shared" ref="G3127:G3190" si="318">F3127*0.425</f>
        <v>13.196249999999999</v>
      </c>
      <c r="H3127" s="1">
        <f t="shared" si="317"/>
        <v>31.05</v>
      </c>
      <c r="I3127" s="21">
        <v>4</v>
      </c>
    </row>
    <row r="3128" spans="1:9" ht="14" x14ac:dyDescent="0.15">
      <c r="A3128" s="14" t="s">
        <v>1742</v>
      </c>
      <c r="B3128" s="15">
        <v>1</v>
      </c>
      <c r="C3128" s="16" t="s">
        <v>6891</v>
      </c>
      <c r="D3128" s="17" t="str">
        <f t="shared" si="316"/>
        <v>1lb</v>
      </c>
      <c r="E3128" s="18" t="s">
        <v>5705</v>
      </c>
      <c r="F3128" s="19">
        <v>32.950000000000003</v>
      </c>
      <c r="G3128" s="19">
        <f t="shared" si="318"/>
        <v>14.00375</v>
      </c>
      <c r="H3128" s="1">
        <f t="shared" si="317"/>
        <v>32.950000000000003</v>
      </c>
      <c r="I3128" s="21">
        <v>18</v>
      </c>
    </row>
    <row r="3129" spans="1:9" ht="14" x14ac:dyDescent="0.15">
      <c r="A3129" s="14" t="s">
        <v>3300</v>
      </c>
      <c r="B3129" s="15">
        <v>1</v>
      </c>
      <c r="C3129" s="16" t="s">
        <v>5649</v>
      </c>
      <c r="D3129" s="17" t="str">
        <f t="shared" si="316"/>
        <v>5oz</v>
      </c>
      <c r="E3129" s="18" t="s">
        <v>5698</v>
      </c>
      <c r="F3129" s="19">
        <v>10.75</v>
      </c>
      <c r="G3129" s="19">
        <f t="shared" si="318"/>
        <v>4.5687499999999996</v>
      </c>
      <c r="H3129" s="1">
        <f t="shared" si="317"/>
        <v>10.75</v>
      </c>
      <c r="I3129" s="21">
        <v>6</v>
      </c>
    </row>
    <row r="3130" spans="1:9" ht="14" x14ac:dyDescent="0.15">
      <c r="A3130" s="14" t="s">
        <v>3304</v>
      </c>
      <c r="B3130" s="15">
        <v>1</v>
      </c>
      <c r="C3130" s="16" t="s">
        <v>5653</v>
      </c>
      <c r="D3130" s="17" t="str">
        <f t="shared" si="316"/>
        <v>1lb</v>
      </c>
      <c r="E3130" s="18" t="s">
        <v>5698</v>
      </c>
      <c r="F3130" s="19">
        <v>26.7</v>
      </c>
      <c r="G3130" s="19">
        <f t="shared" si="318"/>
        <v>11.3475</v>
      </c>
      <c r="H3130" s="1">
        <f t="shared" si="317"/>
        <v>26.7</v>
      </c>
      <c r="I3130" s="21">
        <v>18</v>
      </c>
    </row>
    <row r="3131" spans="1:9" ht="14" x14ac:dyDescent="0.15">
      <c r="A3131" s="14" t="s">
        <v>3308</v>
      </c>
      <c r="B3131" s="15">
        <v>1</v>
      </c>
      <c r="C3131" s="16" t="s">
        <v>5657</v>
      </c>
      <c r="D3131" s="17" t="str">
        <f t="shared" si="316"/>
        <v>5lb</v>
      </c>
      <c r="E3131" s="18" t="s">
        <v>5698</v>
      </c>
      <c r="F3131" s="19">
        <v>110.1</v>
      </c>
      <c r="G3131" s="19">
        <f t="shared" si="318"/>
        <v>46.792499999999997</v>
      </c>
      <c r="H3131" s="1">
        <f t="shared" si="317"/>
        <v>110.1</v>
      </c>
      <c r="I3131" s="21">
        <v>84</v>
      </c>
    </row>
    <row r="3132" spans="1:9" ht="14" x14ac:dyDescent="0.15">
      <c r="A3132" s="14" t="s">
        <v>3301</v>
      </c>
      <c r="B3132" s="15">
        <v>1</v>
      </c>
      <c r="C3132" s="16" t="s">
        <v>5650</v>
      </c>
      <c r="D3132" s="17" t="str">
        <f t="shared" si="316"/>
        <v>5oz</v>
      </c>
      <c r="E3132" s="18" t="s">
        <v>5698</v>
      </c>
      <c r="F3132" s="19">
        <v>10.75</v>
      </c>
      <c r="G3132" s="19">
        <f t="shared" si="318"/>
        <v>4.5687499999999996</v>
      </c>
      <c r="H3132" s="1">
        <f t="shared" si="317"/>
        <v>10.75</v>
      </c>
      <c r="I3132" s="21">
        <v>6</v>
      </c>
    </row>
    <row r="3133" spans="1:9" ht="14" x14ac:dyDescent="0.15">
      <c r="A3133" s="14" t="s">
        <v>3305</v>
      </c>
      <c r="B3133" s="15">
        <v>1</v>
      </c>
      <c r="C3133" s="16" t="s">
        <v>5654</v>
      </c>
      <c r="D3133" s="17" t="str">
        <f t="shared" si="316"/>
        <v>1lb</v>
      </c>
      <c r="E3133" s="18" t="s">
        <v>5698</v>
      </c>
      <c r="F3133" s="19">
        <v>26.7</v>
      </c>
      <c r="G3133" s="19">
        <f t="shared" si="318"/>
        <v>11.3475</v>
      </c>
      <c r="H3133" s="1">
        <f t="shared" si="317"/>
        <v>26.7</v>
      </c>
      <c r="I3133" s="21">
        <v>18</v>
      </c>
    </row>
    <row r="3134" spans="1:9" ht="14" x14ac:dyDescent="0.15">
      <c r="A3134" s="14" t="s">
        <v>3309</v>
      </c>
      <c r="B3134" s="15">
        <v>1</v>
      </c>
      <c r="C3134" s="16" t="s">
        <v>5658</v>
      </c>
      <c r="D3134" s="17" t="str">
        <f t="shared" si="316"/>
        <v>5lb</v>
      </c>
      <c r="E3134" s="18" t="s">
        <v>5698</v>
      </c>
      <c r="F3134" s="19">
        <v>110.1</v>
      </c>
      <c r="G3134" s="19">
        <f t="shared" si="318"/>
        <v>46.792499999999997</v>
      </c>
      <c r="H3134" s="1">
        <f t="shared" si="317"/>
        <v>110.1</v>
      </c>
      <c r="I3134" s="21">
        <v>84</v>
      </c>
    </row>
    <row r="3135" spans="1:9" ht="14" x14ac:dyDescent="0.15">
      <c r="A3135" s="14" t="s">
        <v>3302</v>
      </c>
      <c r="B3135" s="15">
        <v>1</v>
      </c>
      <c r="C3135" s="16" t="s">
        <v>5651</v>
      </c>
      <c r="D3135" s="17" t="str">
        <f t="shared" si="316"/>
        <v>5oz</v>
      </c>
      <c r="E3135" s="18" t="s">
        <v>5698</v>
      </c>
      <c r="F3135" s="19">
        <v>10.75</v>
      </c>
      <c r="G3135" s="19">
        <f t="shared" si="318"/>
        <v>4.5687499999999996</v>
      </c>
      <c r="H3135" s="1">
        <f t="shared" si="317"/>
        <v>10.75</v>
      </c>
      <c r="I3135" s="21">
        <v>6</v>
      </c>
    </row>
    <row r="3136" spans="1:9" ht="14" x14ac:dyDescent="0.15">
      <c r="A3136" s="14" t="s">
        <v>3306</v>
      </c>
      <c r="B3136" s="15">
        <v>1</v>
      </c>
      <c r="C3136" s="16" t="s">
        <v>5655</v>
      </c>
      <c r="D3136" s="17" t="str">
        <f t="shared" si="316"/>
        <v>1lb</v>
      </c>
      <c r="E3136" s="18" t="s">
        <v>5698</v>
      </c>
      <c r="F3136" s="19">
        <v>26.7</v>
      </c>
      <c r="G3136" s="19">
        <f t="shared" si="318"/>
        <v>11.3475</v>
      </c>
      <c r="H3136" s="1">
        <f t="shared" si="317"/>
        <v>26.7</v>
      </c>
      <c r="I3136" s="21">
        <v>18</v>
      </c>
    </row>
    <row r="3137" spans="1:9" ht="14" x14ac:dyDescent="0.15">
      <c r="A3137" s="14" t="s">
        <v>3310</v>
      </c>
      <c r="B3137" s="15">
        <v>1</v>
      </c>
      <c r="C3137" s="16" t="s">
        <v>5659</v>
      </c>
      <c r="D3137" s="17" t="str">
        <f t="shared" si="316"/>
        <v>5lb</v>
      </c>
      <c r="E3137" s="18" t="s">
        <v>5698</v>
      </c>
      <c r="F3137" s="19">
        <v>110.1</v>
      </c>
      <c r="G3137" s="19">
        <f t="shared" si="318"/>
        <v>46.792499999999997</v>
      </c>
      <c r="H3137" s="1">
        <f t="shared" si="317"/>
        <v>110.1</v>
      </c>
      <c r="I3137" s="21">
        <v>84</v>
      </c>
    </row>
    <row r="3138" spans="1:9" ht="14" x14ac:dyDescent="0.15">
      <c r="A3138" s="14" t="s">
        <v>3303</v>
      </c>
      <c r="B3138" s="15">
        <v>1</v>
      </c>
      <c r="C3138" s="16" t="s">
        <v>5652</v>
      </c>
      <c r="D3138" s="17" t="str">
        <f t="shared" si="316"/>
        <v>5oz</v>
      </c>
      <c r="E3138" s="18" t="s">
        <v>5698</v>
      </c>
      <c r="F3138" s="19">
        <v>12.35</v>
      </c>
      <c r="G3138" s="19">
        <f t="shared" si="318"/>
        <v>5.2487499999999994</v>
      </c>
      <c r="H3138" s="1">
        <f t="shared" si="317"/>
        <v>12.35</v>
      </c>
      <c r="I3138" s="21">
        <v>6</v>
      </c>
    </row>
    <row r="3139" spans="1:9" ht="14" x14ac:dyDescent="0.15">
      <c r="A3139" s="14" t="s">
        <v>3307</v>
      </c>
      <c r="B3139" s="15">
        <v>1</v>
      </c>
      <c r="C3139" s="16" t="s">
        <v>5656</v>
      </c>
      <c r="D3139" s="17" t="str">
        <f t="shared" si="316"/>
        <v>1lb</v>
      </c>
      <c r="E3139" s="18" t="s">
        <v>5698</v>
      </c>
      <c r="F3139" s="19">
        <v>31.7</v>
      </c>
      <c r="G3139" s="19">
        <f t="shared" si="318"/>
        <v>13.4725</v>
      </c>
      <c r="H3139" s="1">
        <f t="shared" si="317"/>
        <v>31.7</v>
      </c>
      <c r="I3139" s="21">
        <v>18</v>
      </c>
    </row>
    <row r="3140" spans="1:9" ht="14" x14ac:dyDescent="0.15">
      <c r="A3140" s="14" t="s">
        <v>3311</v>
      </c>
      <c r="B3140" s="15">
        <v>1</v>
      </c>
      <c r="C3140" s="16" t="s">
        <v>5660</v>
      </c>
      <c r="D3140" s="17" t="str">
        <f t="shared" si="316"/>
        <v>5lb</v>
      </c>
      <c r="E3140" s="18" t="s">
        <v>5698</v>
      </c>
      <c r="F3140" s="19">
        <v>137.35</v>
      </c>
      <c r="G3140" s="19">
        <f t="shared" si="318"/>
        <v>58.373749999999994</v>
      </c>
      <c r="H3140" s="1">
        <f t="shared" si="317"/>
        <v>137.35</v>
      </c>
      <c r="I3140" s="21">
        <v>84</v>
      </c>
    </row>
    <row r="3141" spans="1:9" ht="14" x14ac:dyDescent="0.15">
      <c r="A3141" s="14" t="s">
        <v>1092</v>
      </c>
      <c r="B3141" s="15">
        <v>1</v>
      </c>
      <c r="C3141" s="131" t="s">
        <v>7134</v>
      </c>
      <c r="D3141" s="17" t="str">
        <f t="shared" si="316"/>
        <v>10X10</v>
      </c>
      <c r="E3141" s="18" t="s">
        <v>5698</v>
      </c>
      <c r="F3141" s="19">
        <v>26.8</v>
      </c>
      <c r="G3141" s="19">
        <f t="shared" si="318"/>
        <v>11.39</v>
      </c>
      <c r="H3141" s="1">
        <f t="shared" si="317"/>
        <v>26.8</v>
      </c>
      <c r="I3141" s="21">
        <v>18</v>
      </c>
    </row>
    <row r="3142" spans="1:9" ht="14" x14ac:dyDescent="0.15">
      <c r="A3142" s="14" t="s">
        <v>1093</v>
      </c>
      <c r="B3142" s="15">
        <v>1</v>
      </c>
      <c r="C3142" s="16" t="s">
        <v>3753</v>
      </c>
      <c r="D3142" s="17" t="str">
        <f t="shared" si="316"/>
        <v>FULL</v>
      </c>
      <c r="E3142" s="18" t="s">
        <v>5698</v>
      </c>
      <c r="F3142" s="19">
        <v>154.55000000000001</v>
      </c>
      <c r="G3142" s="19">
        <f t="shared" si="318"/>
        <v>65.683750000000003</v>
      </c>
      <c r="H3142" s="1">
        <f t="shared" si="317"/>
        <v>154.55000000000001</v>
      </c>
      <c r="I3142" s="26">
        <v>128</v>
      </c>
    </row>
    <row r="3143" spans="1:9" ht="14" x14ac:dyDescent="0.15">
      <c r="A3143" s="14" t="s">
        <v>1094</v>
      </c>
      <c r="B3143" s="15">
        <v>1</v>
      </c>
      <c r="C3143" s="16" t="s">
        <v>3753</v>
      </c>
      <c r="D3143" s="17" t="str">
        <f t="shared" si="316"/>
        <v>17x20</v>
      </c>
      <c r="E3143" s="18" t="s">
        <v>5698</v>
      </c>
      <c r="F3143" s="19">
        <v>79.45</v>
      </c>
      <c r="G3143" s="19">
        <f t="shared" si="318"/>
        <v>33.766249999999999</v>
      </c>
      <c r="H3143" s="1">
        <f t="shared" si="317"/>
        <v>79.45</v>
      </c>
      <c r="I3143" s="21">
        <v>64</v>
      </c>
    </row>
    <row r="3144" spans="1:9" ht="14" x14ac:dyDescent="0.15">
      <c r="A3144" s="14" t="s">
        <v>1629</v>
      </c>
      <c r="B3144" s="15">
        <v>1</v>
      </c>
      <c r="C3144" s="16" t="s">
        <v>4045</v>
      </c>
      <c r="D3144" s="17" t="str">
        <f t="shared" si="316"/>
        <v>Tube</v>
      </c>
      <c r="E3144" s="18" t="s">
        <v>5700</v>
      </c>
      <c r="F3144" s="19">
        <v>31.05</v>
      </c>
      <c r="G3144" s="19">
        <f t="shared" si="318"/>
        <v>13.196249999999999</v>
      </c>
      <c r="H3144" s="1">
        <f t="shared" si="317"/>
        <v>31.05</v>
      </c>
      <c r="I3144" s="21">
        <v>4</v>
      </c>
    </row>
    <row r="3145" spans="1:9" ht="14" x14ac:dyDescent="0.15">
      <c r="A3145" s="14" t="s">
        <v>1630</v>
      </c>
      <c r="B3145" s="15">
        <v>1</v>
      </c>
      <c r="C3145" s="16" t="s">
        <v>4046</v>
      </c>
      <c r="D3145" s="17" t="str">
        <f t="shared" si="316"/>
        <v>Tube</v>
      </c>
      <c r="E3145" s="18" t="s">
        <v>5700</v>
      </c>
      <c r="F3145" s="19">
        <v>31.05</v>
      </c>
      <c r="G3145" s="19">
        <f t="shared" si="318"/>
        <v>13.196249999999999</v>
      </c>
      <c r="H3145" s="1">
        <f t="shared" si="317"/>
        <v>31.05</v>
      </c>
      <c r="I3145" s="21">
        <v>4</v>
      </c>
    </row>
    <row r="3146" spans="1:9" ht="14" x14ac:dyDescent="0.15">
      <c r="A3146" s="14" t="s">
        <v>1743</v>
      </c>
      <c r="B3146" s="15">
        <v>1</v>
      </c>
      <c r="C3146" s="16" t="s">
        <v>6892</v>
      </c>
      <c r="D3146" s="17" t="str">
        <f t="shared" si="316"/>
        <v>1lb</v>
      </c>
      <c r="E3146" s="18" t="s">
        <v>5703</v>
      </c>
      <c r="F3146" s="19">
        <v>43.35</v>
      </c>
      <c r="G3146" s="19">
        <f t="shared" si="318"/>
        <v>18.423750000000002</v>
      </c>
      <c r="H3146" s="1">
        <f t="shared" si="317"/>
        <v>43.35</v>
      </c>
      <c r="I3146" s="21">
        <v>18</v>
      </c>
    </row>
    <row r="3147" spans="1:9" ht="14" x14ac:dyDescent="0.15">
      <c r="A3147" s="14" t="s">
        <v>1095</v>
      </c>
      <c r="B3147" s="15">
        <v>1</v>
      </c>
      <c r="C3147" s="131" t="s">
        <v>7135</v>
      </c>
      <c r="D3147" s="17" t="str">
        <f t="shared" si="316"/>
        <v>10X10</v>
      </c>
      <c r="E3147" s="18" t="s">
        <v>5697</v>
      </c>
      <c r="F3147" s="19">
        <v>21.9</v>
      </c>
      <c r="G3147" s="19">
        <f t="shared" si="318"/>
        <v>9.3074999999999992</v>
      </c>
      <c r="H3147" s="1">
        <f t="shared" si="317"/>
        <v>21.9</v>
      </c>
      <c r="I3147" s="21">
        <v>18</v>
      </c>
    </row>
    <row r="3148" spans="1:9" ht="14" x14ac:dyDescent="0.15">
      <c r="A3148" s="14" t="s">
        <v>1096</v>
      </c>
      <c r="B3148" s="15">
        <v>1</v>
      </c>
      <c r="C3148" s="16" t="s">
        <v>3754</v>
      </c>
      <c r="D3148" s="17" t="str">
        <f t="shared" si="316"/>
        <v>FULL</v>
      </c>
      <c r="E3148" s="18" t="s">
        <v>5697</v>
      </c>
      <c r="F3148" s="19">
        <v>126.3</v>
      </c>
      <c r="G3148" s="19">
        <f t="shared" si="318"/>
        <v>53.677499999999995</v>
      </c>
      <c r="H3148" s="1">
        <f t="shared" si="317"/>
        <v>126.3</v>
      </c>
      <c r="I3148" s="26">
        <v>128</v>
      </c>
    </row>
    <row r="3149" spans="1:9" ht="14" x14ac:dyDescent="0.15">
      <c r="A3149" s="14" t="s">
        <v>1097</v>
      </c>
      <c r="B3149" s="15">
        <v>1</v>
      </c>
      <c r="C3149" s="16" t="s">
        <v>3754</v>
      </c>
      <c r="D3149" s="17" t="str">
        <f t="shared" si="316"/>
        <v>17x20</v>
      </c>
      <c r="E3149" s="18" t="s">
        <v>5697</v>
      </c>
      <c r="F3149" s="19">
        <v>64.95</v>
      </c>
      <c r="G3149" s="19">
        <f t="shared" si="318"/>
        <v>27.603750000000002</v>
      </c>
      <c r="H3149" s="1">
        <f t="shared" si="317"/>
        <v>64.95</v>
      </c>
      <c r="I3149" s="21">
        <v>64</v>
      </c>
    </row>
    <row r="3150" spans="1:9" ht="14" x14ac:dyDescent="0.15">
      <c r="A3150" s="14" t="s">
        <v>1098</v>
      </c>
      <c r="B3150" s="15">
        <v>1</v>
      </c>
      <c r="C3150" s="16" t="s">
        <v>3755</v>
      </c>
      <c r="D3150" s="17" t="str">
        <f t="shared" si="316"/>
        <v>10X10</v>
      </c>
      <c r="E3150" s="18" t="s">
        <v>5697</v>
      </c>
      <c r="F3150" s="19">
        <v>21.9</v>
      </c>
      <c r="G3150" s="19">
        <f t="shared" si="318"/>
        <v>9.3074999999999992</v>
      </c>
      <c r="H3150" s="1">
        <f t="shared" si="317"/>
        <v>21.9</v>
      </c>
      <c r="I3150" s="21">
        <v>18</v>
      </c>
    </row>
    <row r="3151" spans="1:9" ht="14" x14ac:dyDescent="0.15">
      <c r="A3151" s="14" t="s">
        <v>1099</v>
      </c>
      <c r="B3151" s="15">
        <v>1</v>
      </c>
      <c r="C3151" s="16" t="s">
        <v>3755</v>
      </c>
      <c r="D3151" s="17" t="str">
        <f t="shared" si="316"/>
        <v>FULL</v>
      </c>
      <c r="E3151" s="18" t="s">
        <v>5697</v>
      </c>
      <c r="F3151" s="19">
        <v>126.3</v>
      </c>
      <c r="G3151" s="19">
        <f t="shared" si="318"/>
        <v>53.677499999999995</v>
      </c>
      <c r="H3151" s="1">
        <f t="shared" si="317"/>
        <v>126.3</v>
      </c>
      <c r="I3151" s="26">
        <v>128</v>
      </c>
    </row>
    <row r="3152" spans="1:9" ht="14" x14ac:dyDescent="0.15">
      <c r="A3152" s="14" t="s">
        <v>1100</v>
      </c>
      <c r="B3152" s="15">
        <v>1</v>
      </c>
      <c r="C3152" s="16" t="s">
        <v>3755</v>
      </c>
      <c r="D3152" s="17" t="str">
        <f t="shared" si="316"/>
        <v>17x20</v>
      </c>
      <c r="E3152" s="18" t="s">
        <v>5697</v>
      </c>
      <c r="F3152" s="19">
        <v>64.95</v>
      </c>
      <c r="G3152" s="19">
        <f t="shared" si="318"/>
        <v>27.603750000000002</v>
      </c>
      <c r="H3152" s="1">
        <f t="shared" si="317"/>
        <v>64.95</v>
      </c>
      <c r="I3152" s="21">
        <v>64</v>
      </c>
    </row>
    <row r="3153" spans="1:9" ht="14" x14ac:dyDescent="0.15">
      <c r="A3153" s="14" t="s">
        <v>1101</v>
      </c>
      <c r="B3153" s="15">
        <v>1</v>
      </c>
      <c r="C3153" s="16" t="s">
        <v>3756</v>
      </c>
      <c r="D3153" s="17" t="str">
        <f t="shared" si="316"/>
        <v>10X10</v>
      </c>
      <c r="E3153" s="18" t="s">
        <v>5697</v>
      </c>
      <c r="F3153" s="19">
        <v>21.9</v>
      </c>
      <c r="G3153" s="19">
        <f t="shared" si="318"/>
        <v>9.3074999999999992</v>
      </c>
      <c r="H3153" s="1">
        <f t="shared" si="317"/>
        <v>21.9</v>
      </c>
      <c r="I3153" s="21">
        <v>18</v>
      </c>
    </row>
    <row r="3154" spans="1:9" ht="14" x14ac:dyDescent="0.15">
      <c r="A3154" s="14" t="s">
        <v>1102</v>
      </c>
      <c r="B3154" s="15">
        <v>1</v>
      </c>
      <c r="C3154" s="16" t="s">
        <v>3756</v>
      </c>
      <c r="D3154" s="17" t="str">
        <f t="shared" si="316"/>
        <v>FULL</v>
      </c>
      <c r="E3154" s="18" t="s">
        <v>5697</v>
      </c>
      <c r="F3154" s="19">
        <v>126.3</v>
      </c>
      <c r="G3154" s="19">
        <f t="shared" si="318"/>
        <v>53.677499999999995</v>
      </c>
      <c r="H3154" s="1">
        <f t="shared" si="317"/>
        <v>126.3</v>
      </c>
      <c r="I3154" s="26">
        <v>128</v>
      </c>
    </row>
    <row r="3155" spans="1:9" ht="14" x14ac:dyDescent="0.15">
      <c r="A3155" s="14" t="s">
        <v>1103</v>
      </c>
      <c r="B3155" s="15">
        <v>1</v>
      </c>
      <c r="C3155" s="16" t="s">
        <v>3756</v>
      </c>
      <c r="D3155" s="17" t="str">
        <f t="shared" si="316"/>
        <v>17x20</v>
      </c>
      <c r="E3155" s="18" t="s">
        <v>5697</v>
      </c>
      <c r="F3155" s="19">
        <v>64.95</v>
      </c>
      <c r="G3155" s="19">
        <f t="shared" si="318"/>
        <v>27.603750000000002</v>
      </c>
      <c r="H3155" s="1">
        <f t="shared" si="317"/>
        <v>64.95</v>
      </c>
      <c r="I3155" s="21">
        <v>64</v>
      </c>
    </row>
    <row r="3156" spans="1:9" ht="14" x14ac:dyDescent="0.15">
      <c r="A3156" s="14" t="s">
        <v>3312</v>
      </c>
      <c r="B3156" s="15">
        <v>1</v>
      </c>
      <c r="C3156" s="16" t="s">
        <v>5661</v>
      </c>
      <c r="D3156" s="17" t="str">
        <f t="shared" si="316"/>
        <v>5oz</v>
      </c>
      <c r="E3156" s="18" t="s">
        <v>5699</v>
      </c>
      <c r="F3156" s="19">
        <v>13.9</v>
      </c>
      <c r="G3156" s="19">
        <f t="shared" si="318"/>
        <v>5.9074999999999998</v>
      </c>
      <c r="H3156" s="1">
        <f t="shared" si="317"/>
        <v>13.9</v>
      </c>
      <c r="I3156" s="21">
        <v>6</v>
      </c>
    </row>
    <row r="3157" spans="1:9" ht="14" x14ac:dyDescent="0.15">
      <c r="A3157" s="14" t="s">
        <v>3316</v>
      </c>
      <c r="B3157" s="15">
        <v>1</v>
      </c>
      <c r="C3157" s="16" t="s">
        <v>5665</v>
      </c>
      <c r="D3157" s="17" t="str">
        <f t="shared" si="316"/>
        <v>1lb</v>
      </c>
      <c r="E3157" s="18" t="s">
        <v>5699</v>
      </c>
      <c r="F3157" s="19">
        <v>38.25</v>
      </c>
      <c r="G3157" s="19">
        <f t="shared" si="318"/>
        <v>16.256249999999998</v>
      </c>
      <c r="H3157" s="1">
        <f t="shared" si="317"/>
        <v>38.25</v>
      </c>
      <c r="I3157" s="21">
        <v>18</v>
      </c>
    </row>
    <row r="3158" spans="1:9" ht="14" x14ac:dyDescent="0.15">
      <c r="A3158" s="14" t="s">
        <v>3320</v>
      </c>
      <c r="B3158" s="15">
        <v>1</v>
      </c>
      <c r="C3158" s="16" t="s">
        <v>5669</v>
      </c>
      <c r="D3158" s="17" t="str">
        <f t="shared" si="316"/>
        <v>5lb</v>
      </c>
      <c r="E3158" s="18" t="s">
        <v>5699</v>
      </c>
      <c r="F3158" s="19">
        <v>162.1</v>
      </c>
      <c r="G3158" s="19">
        <f t="shared" si="318"/>
        <v>68.892499999999998</v>
      </c>
      <c r="H3158" s="1">
        <f t="shared" si="317"/>
        <v>162.1</v>
      </c>
      <c r="I3158" s="21">
        <v>84</v>
      </c>
    </row>
    <row r="3159" spans="1:9" ht="14" x14ac:dyDescent="0.15">
      <c r="A3159" s="14" t="s">
        <v>3313</v>
      </c>
      <c r="B3159" s="15">
        <v>1</v>
      </c>
      <c r="C3159" s="16" t="s">
        <v>5662</v>
      </c>
      <c r="D3159" s="17" t="str">
        <f t="shared" si="316"/>
        <v>5oz</v>
      </c>
      <c r="E3159" s="18" t="s">
        <v>5699</v>
      </c>
      <c r="F3159" s="19">
        <v>13.9</v>
      </c>
      <c r="G3159" s="19">
        <f t="shared" si="318"/>
        <v>5.9074999999999998</v>
      </c>
      <c r="H3159" s="1">
        <f t="shared" si="317"/>
        <v>13.9</v>
      </c>
      <c r="I3159" s="21">
        <v>6</v>
      </c>
    </row>
    <row r="3160" spans="1:9" ht="14" x14ac:dyDescent="0.15">
      <c r="A3160" s="14" t="s">
        <v>3317</v>
      </c>
      <c r="B3160" s="15">
        <v>1</v>
      </c>
      <c r="C3160" s="16" t="s">
        <v>5666</v>
      </c>
      <c r="D3160" s="17" t="str">
        <f t="shared" si="316"/>
        <v>1lb</v>
      </c>
      <c r="E3160" s="18" t="s">
        <v>5699</v>
      </c>
      <c r="F3160" s="19">
        <v>38.25</v>
      </c>
      <c r="G3160" s="19">
        <f t="shared" si="318"/>
        <v>16.256249999999998</v>
      </c>
      <c r="H3160" s="1">
        <f t="shared" si="317"/>
        <v>38.25</v>
      </c>
      <c r="I3160" s="21">
        <v>18</v>
      </c>
    </row>
    <row r="3161" spans="1:9" ht="14" x14ac:dyDescent="0.15">
      <c r="A3161" s="14" t="s">
        <v>3321</v>
      </c>
      <c r="B3161" s="15">
        <v>1</v>
      </c>
      <c r="C3161" s="16" t="s">
        <v>5670</v>
      </c>
      <c r="D3161" s="17" t="str">
        <f t="shared" si="316"/>
        <v>5lb</v>
      </c>
      <c r="E3161" s="18" t="s">
        <v>5699</v>
      </c>
      <c r="F3161" s="19">
        <v>162.1</v>
      </c>
      <c r="G3161" s="19">
        <f t="shared" si="318"/>
        <v>68.892499999999998</v>
      </c>
      <c r="H3161" s="1">
        <f t="shared" si="317"/>
        <v>162.1</v>
      </c>
      <c r="I3161" s="21">
        <v>84</v>
      </c>
    </row>
    <row r="3162" spans="1:9" ht="14" x14ac:dyDescent="0.15">
      <c r="A3162" s="14" t="s">
        <v>3314</v>
      </c>
      <c r="B3162" s="15">
        <v>1</v>
      </c>
      <c r="C3162" s="16" t="s">
        <v>5663</v>
      </c>
      <c r="D3162" s="17" t="str">
        <f t="shared" si="316"/>
        <v>5oz</v>
      </c>
      <c r="E3162" s="18" t="s">
        <v>5699</v>
      </c>
      <c r="F3162" s="19">
        <v>13.9</v>
      </c>
      <c r="G3162" s="19">
        <f t="shared" si="318"/>
        <v>5.9074999999999998</v>
      </c>
      <c r="H3162" s="1">
        <f t="shared" si="317"/>
        <v>13.9</v>
      </c>
      <c r="I3162" s="21">
        <v>6</v>
      </c>
    </row>
    <row r="3163" spans="1:9" ht="14" x14ac:dyDescent="0.15">
      <c r="A3163" s="14" t="s">
        <v>3318</v>
      </c>
      <c r="B3163" s="15">
        <v>1</v>
      </c>
      <c r="C3163" s="16" t="s">
        <v>5667</v>
      </c>
      <c r="D3163" s="17" t="str">
        <f t="shared" si="316"/>
        <v>1lb</v>
      </c>
      <c r="E3163" s="18" t="s">
        <v>5699</v>
      </c>
      <c r="F3163" s="19">
        <v>38.25</v>
      </c>
      <c r="G3163" s="19">
        <f t="shared" si="318"/>
        <v>16.256249999999998</v>
      </c>
      <c r="H3163" s="1">
        <f t="shared" si="317"/>
        <v>38.25</v>
      </c>
      <c r="I3163" s="21">
        <v>18</v>
      </c>
    </row>
    <row r="3164" spans="1:9" ht="14" x14ac:dyDescent="0.15">
      <c r="A3164" s="14" t="s">
        <v>3322</v>
      </c>
      <c r="B3164" s="15">
        <v>1</v>
      </c>
      <c r="C3164" s="16" t="s">
        <v>5671</v>
      </c>
      <c r="D3164" s="17" t="str">
        <f t="shared" si="316"/>
        <v>5lb</v>
      </c>
      <c r="E3164" s="18" t="s">
        <v>5699</v>
      </c>
      <c r="F3164" s="19">
        <v>162.1</v>
      </c>
      <c r="G3164" s="19">
        <f t="shared" si="318"/>
        <v>68.892499999999998</v>
      </c>
      <c r="H3164" s="1">
        <f t="shared" si="317"/>
        <v>162.1</v>
      </c>
      <c r="I3164" s="21">
        <v>84</v>
      </c>
    </row>
    <row r="3165" spans="1:9" ht="14" x14ac:dyDescent="0.15">
      <c r="A3165" s="14" t="s">
        <v>3315</v>
      </c>
      <c r="B3165" s="15">
        <v>1</v>
      </c>
      <c r="C3165" s="16" t="s">
        <v>5664</v>
      </c>
      <c r="D3165" s="17" t="str">
        <f t="shared" si="316"/>
        <v>5oz</v>
      </c>
      <c r="E3165" s="18" t="s">
        <v>5699</v>
      </c>
      <c r="F3165" s="19">
        <v>15.55</v>
      </c>
      <c r="G3165" s="19">
        <f t="shared" si="318"/>
        <v>6.6087500000000006</v>
      </c>
      <c r="H3165" s="1">
        <f t="shared" si="317"/>
        <v>15.55</v>
      </c>
      <c r="I3165" s="21">
        <v>6</v>
      </c>
    </row>
    <row r="3166" spans="1:9" ht="14" x14ac:dyDescent="0.15">
      <c r="A3166" s="14" t="s">
        <v>3319</v>
      </c>
      <c r="B3166" s="15">
        <v>1</v>
      </c>
      <c r="C3166" s="16" t="s">
        <v>5668</v>
      </c>
      <c r="D3166" s="17" t="str">
        <f t="shared" si="316"/>
        <v>1lb</v>
      </c>
      <c r="E3166" s="18" t="s">
        <v>5699</v>
      </c>
      <c r="F3166" s="19">
        <v>43.5</v>
      </c>
      <c r="G3166" s="19">
        <f t="shared" si="318"/>
        <v>18.487500000000001</v>
      </c>
      <c r="H3166" s="1">
        <f t="shared" si="317"/>
        <v>43.5</v>
      </c>
      <c r="I3166" s="21">
        <v>18</v>
      </c>
    </row>
    <row r="3167" spans="1:9" ht="14" x14ac:dyDescent="0.15">
      <c r="A3167" s="14" t="s">
        <v>3323</v>
      </c>
      <c r="B3167" s="15">
        <v>1</v>
      </c>
      <c r="C3167" s="16" t="s">
        <v>5672</v>
      </c>
      <c r="D3167" s="17" t="str">
        <f t="shared" si="316"/>
        <v>5lb</v>
      </c>
      <c r="E3167" s="18" t="s">
        <v>5699</v>
      </c>
      <c r="F3167" s="19">
        <v>188.35</v>
      </c>
      <c r="G3167" s="19">
        <f t="shared" si="318"/>
        <v>80.048749999999998</v>
      </c>
      <c r="H3167" s="1">
        <f t="shared" si="317"/>
        <v>188.35</v>
      </c>
      <c r="I3167" s="21">
        <v>84</v>
      </c>
    </row>
    <row r="3168" spans="1:9" ht="14" x14ac:dyDescent="0.15">
      <c r="A3168" s="14" t="s">
        <v>1104</v>
      </c>
      <c r="B3168" s="15">
        <v>1</v>
      </c>
      <c r="C3168" s="16" t="s">
        <v>3757</v>
      </c>
      <c r="D3168" s="17" t="str">
        <f t="shared" si="316"/>
        <v>10X10</v>
      </c>
      <c r="E3168" s="18" t="s">
        <v>5699</v>
      </c>
      <c r="F3168" s="19">
        <v>40.6</v>
      </c>
      <c r="G3168" s="19">
        <f t="shared" si="318"/>
        <v>17.254999999999999</v>
      </c>
      <c r="H3168" s="1">
        <f t="shared" si="317"/>
        <v>40.6</v>
      </c>
      <c r="I3168" s="21">
        <v>18</v>
      </c>
    </row>
    <row r="3169" spans="1:9" ht="14" x14ac:dyDescent="0.15">
      <c r="A3169" s="14" t="s">
        <v>1105</v>
      </c>
      <c r="B3169" s="15">
        <v>1</v>
      </c>
      <c r="C3169" s="16" t="s">
        <v>3757</v>
      </c>
      <c r="D3169" s="17" t="str">
        <f t="shared" si="316"/>
        <v>FULL</v>
      </c>
      <c r="E3169" s="18" t="s">
        <v>5699</v>
      </c>
      <c r="F3169" s="19">
        <v>234.35</v>
      </c>
      <c r="G3169" s="19">
        <f t="shared" si="318"/>
        <v>99.598749999999995</v>
      </c>
      <c r="H3169" s="1">
        <f t="shared" si="317"/>
        <v>234.35</v>
      </c>
      <c r="I3169" s="26">
        <v>128</v>
      </c>
    </row>
    <row r="3170" spans="1:9" ht="14" x14ac:dyDescent="0.15">
      <c r="A3170" s="14" t="s">
        <v>1106</v>
      </c>
      <c r="B3170" s="15">
        <v>1</v>
      </c>
      <c r="C3170" s="16" t="s">
        <v>3757</v>
      </c>
      <c r="D3170" s="17" t="str">
        <f t="shared" si="316"/>
        <v>17x20</v>
      </c>
      <c r="E3170" s="18" t="s">
        <v>5699</v>
      </c>
      <c r="F3170" s="19">
        <v>120.45</v>
      </c>
      <c r="G3170" s="19">
        <f t="shared" si="318"/>
        <v>51.191249999999997</v>
      </c>
      <c r="H3170" s="1">
        <f t="shared" si="317"/>
        <v>120.45</v>
      </c>
      <c r="I3170" s="21">
        <v>64</v>
      </c>
    </row>
    <row r="3171" spans="1:9" ht="14" x14ac:dyDescent="0.15">
      <c r="A3171" s="14" t="s">
        <v>1631</v>
      </c>
      <c r="B3171" s="15">
        <v>1</v>
      </c>
      <c r="C3171" s="16" t="s">
        <v>4047</v>
      </c>
      <c r="D3171" s="17" t="str">
        <f t="shared" si="316"/>
        <v>Tube</v>
      </c>
      <c r="E3171" s="18" t="s">
        <v>5700</v>
      </c>
      <c r="F3171" s="19">
        <v>31.05</v>
      </c>
      <c r="G3171" s="19">
        <f t="shared" si="318"/>
        <v>13.196249999999999</v>
      </c>
      <c r="H3171" s="1">
        <f t="shared" si="317"/>
        <v>31.05</v>
      </c>
      <c r="I3171" s="21">
        <v>4</v>
      </c>
    </row>
    <row r="3172" spans="1:9" ht="14" x14ac:dyDescent="0.15">
      <c r="A3172" s="14" t="s">
        <v>1632</v>
      </c>
      <c r="B3172" s="15">
        <v>1</v>
      </c>
      <c r="C3172" s="16" t="s">
        <v>4048</v>
      </c>
      <c r="D3172" s="17" t="str">
        <f t="shared" si="316"/>
        <v>Tube</v>
      </c>
      <c r="E3172" s="18" t="s">
        <v>5700</v>
      </c>
      <c r="F3172" s="19">
        <v>31.05</v>
      </c>
      <c r="G3172" s="19">
        <f t="shared" si="318"/>
        <v>13.196249999999999</v>
      </c>
      <c r="H3172" s="1">
        <f t="shared" si="317"/>
        <v>31.05</v>
      </c>
      <c r="I3172" s="21">
        <v>4</v>
      </c>
    </row>
    <row r="3173" spans="1:9" ht="14" x14ac:dyDescent="0.15">
      <c r="A3173" s="14" t="s">
        <v>1744</v>
      </c>
      <c r="B3173" s="15">
        <v>1</v>
      </c>
      <c r="C3173" s="16" t="s">
        <v>6893</v>
      </c>
      <c r="D3173" s="17" t="str">
        <f t="shared" si="316"/>
        <v>1lb</v>
      </c>
      <c r="E3173" s="18" t="s">
        <v>5706</v>
      </c>
      <c r="F3173" s="19">
        <v>48.3</v>
      </c>
      <c r="G3173" s="19">
        <f t="shared" si="318"/>
        <v>20.5275</v>
      </c>
      <c r="H3173" s="1">
        <f t="shared" si="317"/>
        <v>48.3</v>
      </c>
      <c r="I3173" s="21">
        <v>18</v>
      </c>
    </row>
    <row r="3174" spans="1:9" ht="14" x14ac:dyDescent="0.15">
      <c r="A3174" s="14" t="s">
        <v>3324</v>
      </c>
      <c r="B3174" s="15">
        <v>1</v>
      </c>
      <c r="C3174" s="16" t="s">
        <v>5673</v>
      </c>
      <c r="D3174" s="17" t="str">
        <f t="shared" ref="D3174:D3225" si="319">VLOOKUP(RIGHT(A3174,4),N:O,2,0)</f>
        <v>5oz</v>
      </c>
      <c r="E3174" s="18" t="s">
        <v>6</v>
      </c>
      <c r="F3174" s="19">
        <v>9.1999999999999993</v>
      </c>
      <c r="G3174" s="19">
        <f t="shared" si="318"/>
        <v>3.9099999999999997</v>
      </c>
      <c r="H3174" s="1">
        <f t="shared" ref="H3174:H3233" si="320">B3174*F3174</f>
        <v>9.1999999999999993</v>
      </c>
      <c r="I3174" s="21">
        <v>6</v>
      </c>
    </row>
    <row r="3175" spans="1:9" ht="14" x14ac:dyDescent="0.15">
      <c r="A3175" s="14" t="s">
        <v>3328</v>
      </c>
      <c r="B3175" s="15">
        <v>1</v>
      </c>
      <c r="C3175" s="16" t="s">
        <v>5677</v>
      </c>
      <c r="D3175" s="17" t="str">
        <f t="shared" si="319"/>
        <v>1lb</v>
      </c>
      <c r="E3175" s="18" t="s">
        <v>6</v>
      </c>
      <c r="F3175" s="19">
        <v>23.2</v>
      </c>
      <c r="G3175" s="19">
        <f t="shared" si="318"/>
        <v>9.86</v>
      </c>
      <c r="H3175" s="1">
        <f t="shared" si="320"/>
        <v>23.2</v>
      </c>
      <c r="I3175" s="21">
        <v>18</v>
      </c>
    </row>
    <row r="3176" spans="1:9" ht="14" x14ac:dyDescent="0.15">
      <c r="A3176" s="14" t="s">
        <v>3332</v>
      </c>
      <c r="B3176" s="15">
        <v>1</v>
      </c>
      <c r="C3176" s="16" t="s">
        <v>5681</v>
      </c>
      <c r="D3176" s="17" t="str">
        <f t="shared" si="319"/>
        <v>5lb</v>
      </c>
      <c r="E3176" s="18" t="s">
        <v>6</v>
      </c>
      <c r="F3176" s="19">
        <v>86.85</v>
      </c>
      <c r="G3176" s="19">
        <f t="shared" si="318"/>
        <v>36.911249999999995</v>
      </c>
      <c r="H3176" s="1">
        <f t="shared" si="320"/>
        <v>86.85</v>
      </c>
      <c r="I3176" s="21">
        <v>84</v>
      </c>
    </row>
    <row r="3177" spans="1:9" ht="14" x14ac:dyDescent="0.15">
      <c r="A3177" s="14" t="s">
        <v>3325</v>
      </c>
      <c r="B3177" s="15">
        <v>1</v>
      </c>
      <c r="C3177" s="16" t="s">
        <v>5674</v>
      </c>
      <c r="D3177" s="17" t="str">
        <f t="shared" si="319"/>
        <v>5oz</v>
      </c>
      <c r="E3177" s="18" t="s">
        <v>6</v>
      </c>
      <c r="F3177" s="19">
        <v>9.1999999999999993</v>
      </c>
      <c r="G3177" s="19">
        <f t="shared" si="318"/>
        <v>3.9099999999999997</v>
      </c>
      <c r="H3177" s="1">
        <f t="shared" si="320"/>
        <v>9.1999999999999993</v>
      </c>
      <c r="I3177" s="21">
        <v>6</v>
      </c>
    </row>
    <row r="3178" spans="1:9" ht="14" x14ac:dyDescent="0.15">
      <c r="A3178" s="14" t="s">
        <v>3329</v>
      </c>
      <c r="B3178" s="15">
        <v>1</v>
      </c>
      <c r="C3178" s="16" t="s">
        <v>5678</v>
      </c>
      <c r="D3178" s="17" t="str">
        <f t="shared" si="319"/>
        <v>1lb</v>
      </c>
      <c r="E3178" s="18" t="s">
        <v>6</v>
      </c>
      <c r="F3178" s="19">
        <v>23.2</v>
      </c>
      <c r="G3178" s="19">
        <f t="shared" si="318"/>
        <v>9.86</v>
      </c>
      <c r="H3178" s="1">
        <f t="shared" si="320"/>
        <v>23.2</v>
      </c>
      <c r="I3178" s="21">
        <v>18</v>
      </c>
    </row>
    <row r="3179" spans="1:9" ht="14" x14ac:dyDescent="0.15">
      <c r="A3179" s="14" t="s">
        <v>3333</v>
      </c>
      <c r="B3179" s="15">
        <v>1</v>
      </c>
      <c r="C3179" s="16" t="s">
        <v>5682</v>
      </c>
      <c r="D3179" s="17" t="str">
        <f t="shared" si="319"/>
        <v>5lb</v>
      </c>
      <c r="E3179" s="18" t="s">
        <v>6</v>
      </c>
      <c r="F3179" s="19">
        <v>86.85</v>
      </c>
      <c r="G3179" s="19">
        <f t="shared" si="318"/>
        <v>36.911249999999995</v>
      </c>
      <c r="H3179" s="1">
        <f t="shared" si="320"/>
        <v>86.85</v>
      </c>
      <c r="I3179" s="21">
        <v>84</v>
      </c>
    </row>
    <row r="3180" spans="1:9" ht="14" x14ac:dyDescent="0.15">
      <c r="A3180" s="14" t="s">
        <v>3326</v>
      </c>
      <c r="B3180" s="15">
        <v>1</v>
      </c>
      <c r="C3180" s="16" t="s">
        <v>5675</v>
      </c>
      <c r="D3180" s="17" t="str">
        <f t="shared" si="319"/>
        <v>5oz</v>
      </c>
      <c r="E3180" s="18" t="s">
        <v>6</v>
      </c>
      <c r="F3180" s="19">
        <v>9.1999999999999993</v>
      </c>
      <c r="G3180" s="19">
        <f t="shared" si="318"/>
        <v>3.9099999999999997</v>
      </c>
      <c r="H3180" s="1">
        <f t="shared" si="320"/>
        <v>9.1999999999999993</v>
      </c>
      <c r="I3180" s="21">
        <v>6</v>
      </c>
    </row>
    <row r="3181" spans="1:9" ht="14" x14ac:dyDescent="0.15">
      <c r="A3181" s="14" t="s">
        <v>3330</v>
      </c>
      <c r="B3181" s="15">
        <v>1</v>
      </c>
      <c r="C3181" s="16" t="s">
        <v>5679</v>
      </c>
      <c r="D3181" s="17" t="str">
        <f t="shared" si="319"/>
        <v>1lb</v>
      </c>
      <c r="E3181" s="18" t="s">
        <v>6</v>
      </c>
      <c r="F3181" s="19">
        <v>23.2</v>
      </c>
      <c r="G3181" s="19">
        <f t="shared" si="318"/>
        <v>9.86</v>
      </c>
      <c r="H3181" s="1">
        <f t="shared" si="320"/>
        <v>23.2</v>
      </c>
      <c r="I3181" s="21">
        <v>18</v>
      </c>
    </row>
    <row r="3182" spans="1:9" ht="14" x14ac:dyDescent="0.15">
      <c r="A3182" s="14" t="s">
        <v>3334</v>
      </c>
      <c r="B3182" s="15">
        <v>1</v>
      </c>
      <c r="C3182" s="16" t="s">
        <v>5683</v>
      </c>
      <c r="D3182" s="17" t="str">
        <f t="shared" si="319"/>
        <v>5lb</v>
      </c>
      <c r="E3182" s="18" t="s">
        <v>6</v>
      </c>
      <c r="F3182" s="19">
        <v>86.85</v>
      </c>
      <c r="G3182" s="19">
        <f t="shared" si="318"/>
        <v>36.911249999999995</v>
      </c>
      <c r="H3182" s="1">
        <f t="shared" si="320"/>
        <v>86.85</v>
      </c>
      <c r="I3182" s="21">
        <v>84</v>
      </c>
    </row>
    <row r="3183" spans="1:9" ht="14" x14ac:dyDescent="0.15">
      <c r="A3183" s="14" t="s">
        <v>3327</v>
      </c>
      <c r="B3183" s="15">
        <v>1</v>
      </c>
      <c r="C3183" s="16" t="s">
        <v>5676</v>
      </c>
      <c r="D3183" s="17" t="str">
        <f t="shared" si="319"/>
        <v>5oz</v>
      </c>
      <c r="E3183" s="18" t="s">
        <v>6</v>
      </c>
      <c r="F3183" s="19">
        <v>10.85</v>
      </c>
      <c r="G3183" s="19">
        <f t="shared" si="318"/>
        <v>4.6112500000000001</v>
      </c>
      <c r="H3183" s="1">
        <f t="shared" si="320"/>
        <v>10.85</v>
      </c>
      <c r="I3183" s="21">
        <v>6</v>
      </c>
    </row>
    <row r="3184" spans="1:9" ht="14" x14ac:dyDescent="0.15">
      <c r="A3184" s="14" t="s">
        <v>3331</v>
      </c>
      <c r="B3184" s="15">
        <v>1</v>
      </c>
      <c r="C3184" s="16" t="s">
        <v>5680</v>
      </c>
      <c r="D3184" s="17" t="str">
        <f t="shared" si="319"/>
        <v>1lb</v>
      </c>
      <c r="E3184" s="18" t="s">
        <v>6</v>
      </c>
      <c r="F3184" s="19">
        <v>28.45</v>
      </c>
      <c r="G3184" s="19">
        <f t="shared" si="318"/>
        <v>12.091249999999999</v>
      </c>
      <c r="H3184" s="1">
        <f t="shared" si="320"/>
        <v>28.45</v>
      </c>
      <c r="I3184" s="21">
        <v>18</v>
      </c>
    </row>
    <row r="3185" spans="1:9" ht="14" x14ac:dyDescent="0.15">
      <c r="A3185" s="14" t="s">
        <v>3335</v>
      </c>
      <c r="B3185" s="15">
        <v>1</v>
      </c>
      <c r="C3185" s="16" t="s">
        <v>5684</v>
      </c>
      <c r="D3185" s="17" t="str">
        <f t="shared" si="319"/>
        <v>5lb</v>
      </c>
      <c r="E3185" s="18" t="s">
        <v>6</v>
      </c>
      <c r="F3185" s="19">
        <v>113.15</v>
      </c>
      <c r="G3185" s="19">
        <f t="shared" si="318"/>
        <v>48.088750000000005</v>
      </c>
      <c r="H3185" s="1">
        <f t="shared" si="320"/>
        <v>113.15</v>
      </c>
      <c r="I3185" s="21">
        <v>84</v>
      </c>
    </row>
    <row r="3186" spans="1:9" ht="14" x14ac:dyDescent="0.15">
      <c r="A3186" s="14" t="s">
        <v>1107</v>
      </c>
      <c r="B3186" s="15">
        <v>1</v>
      </c>
      <c r="C3186" s="16" t="s">
        <v>3758</v>
      </c>
      <c r="D3186" s="17" t="str">
        <f t="shared" si="319"/>
        <v>10X10</v>
      </c>
      <c r="E3186" s="18" t="s">
        <v>6</v>
      </c>
      <c r="F3186" s="19">
        <v>19.5</v>
      </c>
      <c r="G3186" s="19">
        <f t="shared" si="318"/>
        <v>8.2874999999999996</v>
      </c>
      <c r="H3186" s="1">
        <f t="shared" si="320"/>
        <v>19.5</v>
      </c>
      <c r="I3186" s="21">
        <v>18</v>
      </c>
    </row>
    <row r="3187" spans="1:9" ht="14" x14ac:dyDescent="0.15">
      <c r="A3187" s="14" t="s">
        <v>1108</v>
      </c>
      <c r="B3187" s="15">
        <v>1</v>
      </c>
      <c r="C3187" s="16" t="s">
        <v>3758</v>
      </c>
      <c r="D3187" s="17" t="str">
        <f t="shared" si="319"/>
        <v>FULL</v>
      </c>
      <c r="E3187" s="18" t="s">
        <v>6</v>
      </c>
      <c r="F3187" s="19">
        <v>112.65</v>
      </c>
      <c r="G3187" s="19">
        <f t="shared" si="318"/>
        <v>47.876249999999999</v>
      </c>
      <c r="H3187" s="1">
        <f t="shared" si="320"/>
        <v>112.65</v>
      </c>
      <c r="I3187" s="26">
        <v>128</v>
      </c>
    </row>
    <row r="3188" spans="1:9" ht="14" x14ac:dyDescent="0.15">
      <c r="A3188" s="14" t="s">
        <v>1109</v>
      </c>
      <c r="B3188" s="15">
        <v>1</v>
      </c>
      <c r="C3188" s="16" t="s">
        <v>3758</v>
      </c>
      <c r="D3188" s="17" t="str">
        <f t="shared" si="319"/>
        <v>17x20</v>
      </c>
      <c r="E3188" s="18" t="s">
        <v>6</v>
      </c>
      <c r="F3188" s="19">
        <v>57.9</v>
      </c>
      <c r="G3188" s="19">
        <f t="shared" si="318"/>
        <v>24.607499999999998</v>
      </c>
      <c r="H3188" s="1">
        <f t="shared" si="320"/>
        <v>57.9</v>
      </c>
      <c r="I3188" s="21">
        <v>64</v>
      </c>
    </row>
    <row r="3189" spans="1:9" ht="14" x14ac:dyDescent="0.15">
      <c r="A3189" s="14" t="s">
        <v>3336</v>
      </c>
      <c r="B3189" s="15">
        <v>1</v>
      </c>
      <c r="C3189" s="16" t="s">
        <v>5685</v>
      </c>
      <c r="D3189" s="17" t="str">
        <f t="shared" si="319"/>
        <v>5oz</v>
      </c>
      <c r="E3189" s="18" t="s">
        <v>6</v>
      </c>
      <c r="F3189" s="19">
        <v>9.1999999999999993</v>
      </c>
      <c r="G3189" s="19">
        <f t="shared" si="318"/>
        <v>3.9099999999999997</v>
      </c>
      <c r="H3189" s="1">
        <f t="shared" si="320"/>
        <v>9.1999999999999993</v>
      </c>
      <c r="I3189" s="21">
        <v>6</v>
      </c>
    </row>
    <row r="3190" spans="1:9" ht="14" x14ac:dyDescent="0.15">
      <c r="A3190" s="14" t="s">
        <v>3340</v>
      </c>
      <c r="B3190" s="15">
        <v>1</v>
      </c>
      <c r="C3190" s="16" t="s">
        <v>5689</v>
      </c>
      <c r="D3190" s="17" t="str">
        <f t="shared" si="319"/>
        <v>1lb</v>
      </c>
      <c r="E3190" s="18" t="s">
        <v>6</v>
      </c>
      <c r="F3190" s="19">
        <v>23.2</v>
      </c>
      <c r="G3190" s="19">
        <f t="shared" si="318"/>
        <v>9.86</v>
      </c>
      <c r="H3190" s="1">
        <f t="shared" si="320"/>
        <v>23.2</v>
      </c>
      <c r="I3190" s="21">
        <v>18</v>
      </c>
    </row>
    <row r="3191" spans="1:9" ht="14" x14ac:dyDescent="0.15">
      <c r="A3191" s="14" t="s">
        <v>3344</v>
      </c>
      <c r="B3191" s="15">
        <v>1</v>
      </c>
      <c r="C3191" s="16" t="s">
        <v>5693</v>
      </c>
      <c r="D3191" s="17" t="str">
        <f t="shared" si="319"/>
        <v>5lb</v>
      </c>
      <c r="E3191" s="18" t="s">
        <v>6</v>
      </c>
      <c r="F3191" s="19">
        <v>86.85</v>
      </c>
      <c r="G3191" s="19">
        <f t="shared" ref="G3191:G3254" si="321">F3191*0.425</f>
        <v>36.911249999999995</v>
      </c>
      <c r="H3191" s="1">
        <f t="shared" si="320"/>
        <v>86.85</v>
      </c>
      <c r="I3191" s="21">
        <v>84</v>
      </c>
    </row>
    <row r="3192" spans="1:9" ht="14" x14ac:dyDescent="0.15">
      <c r="A3192" s="14" t="s">
        <v>3337</v>
      </c>
      <c r="B3192" s="15">
        <v>1</v>
      </c>
      <c r="C3192" s="16" t="s">
        <v>5686</v>
      </c>
      <c r="D3192" s="17" t="str">
        <f t="shared" si="319"/>
        <v>5oz</v>
      </c>
      <c r="E3192" s="18" t="s">
        <v>6</v>
      </c>
      <c r="F3192" s="19">
        <v>9.1999999999999993</v>
      </c>
      <c r="G3192" s="19">
        <f t="shared" si="321"/>
        <v>3.9099999999999997</v>
      </c>
      <c r="H3192" s="1">
        <f t="shared" si="320"/>
        <v>9.1999999999999993</v>
      </c>
      <c r="I3192" s="21">
        <v>6</v>
      </c>
    </row>
    <row r="3193" spans="1:9" ht="14" x14ac:dyDescent="0.15">
      <c r="A3193" s="14" t="s">
        <v>3341</v>
      </c>
      <c r="B3193" s="15">
        <v>1</v>
      </c>
      <c r="C3193" s="16" t="s">
        <v>5690</v>
      </c>
      <c r="D3193" s="17" t="str">
        <f t="shared" si="319"/>
        <v>1lb</v>
      </c>
      <c r="E3193" s="18" t="s">
        <v>6</v>
      </c>
      <c r="F3193" s="19">
        <v>23.2</v>
      </c>
      <c r="G3193" s="19">
        <f t="shared" si="321"/>
        <v>9.86</v>
      </c>
      <c r="H3193" s="1">
        <f t="shared" si="320"/>
        <v>23.2</v>
      </c>
      <c r="I3193" s="21">
        <v>18</v>
      </c>
    </row>
    <row r="3194" spans="1:9" ht="14" x14ac:dyDescent="0.15">
      <c r="A3194" s="14" t="s">
        <v>3345</v>
      </c>
      <c r="B3194" s="15">
        <v>1</v>
      </c>
      <c r="C3194" s="16" t="s">
        <v>5694</v>
      </c>
      <c r="D3194" s="17" t="str">
        <f t="shared" si="319"/>
        <v>5lb</v>
      </c>
      <c r="E3194" s="18" t="s">
        <v>6</v>
      </c>
      <c r="F3194" s="19">
        <v>86.85</v>
      </c>
      <c r="G3194" s="19">
        <f t="shared" si="321"/>
        <v>36.911249999999995</v>
      </c>
      <c r="H3194" s="1">
        <f t="shared" si="320"/>
        <v>86.85</v>
      </c>
      <c r="I3194" s="21">
        <v>84</v>
      </c>
    </row>
    <row r="3195" spans="1:9" ht="14" x14ac:dyDescent="0.15">
      <c r="A3195" s="14" t="s">
        <v>3338</v>
      </c>
      <c r="B3195" s="15">
        <v>1</v>
      </c>
      <c r="C3195" s="16" t="s">
        <v>5687</v>
      </c>
      <c r="D3195" s="17" t="str">
        <f t="shared" si="319"/>
        <v>5oz</v>
      </c>
      <c r="E3195" s="18" t="s">
        <v>6</v>
      </c>
      <c r="F3195" s="19">
        <v>9.1999999999999993</v>
      </c>
      <c r="G3195" s="19">
        <f t="shared" si="321"/>
        <v>3.9099999999999997</v>
      </c>
      <c r="H3195" s="1">
        <f t="shared" si="320"/>
        <v>9.1999999999999993</v>
      </c>
      <c r="I3195" s="21">
        <v>6</v>
      </c>
    </row>
    <row r="3196" spans="1:9" ht="14" x14ac:dyDescent="0.15">
      <c r="A3196" s="14" t="s">
        <v>3342</v>
      </c>
      <c r="B3196" s="15">
        <v>1</v>
      </c>
      <c r="C3196" s="16" t="s">
        <v>5691</v>
      </c>
      <c r="D3196" s="17" t="str">
        <f t="shared" si="319"/>
        <v>1lb</v>
      </c>
      <c r="E3196" s="18" t="s">
        <v>6</v>
      </c>
      <c r="F3196" s="19">
        <v>23.2</v>
      </c>
      <c r="G3196" s="19">
        <f t="shared" si="321"/>
        <v>9.86</v>
      </c>
      <c r="H3196" s="1">
        <f t="shared" si="320"/>
        <v>23.2</v>
      </c>
      <c r="I3196" s="21">
        <v>18</v>
      </c>
    </row>
    <row r="3197" spans="1:9" ht="14" x14ac:dyDescent="0.15">
      <c r="A3197" s="14" t="s">
        <v>3346</v>
      </c>
      <c r="B3197" s="15">
        <v>1</v>
      </c>
      <c r="C3197" s="16" t="s">
        <v>5695</v>
      </c>
      <c r="D3197" s="17" t="str">
        <f t="shared" si="319"/>
        <v>5lb</v>
      </c>
      <c r="E3197" s="18" t="s">
        <v>6</v>
      </c>
      <c r="F3197" s="19">
        <v>86.85</v>
      </c>
      <c r="G3197" s="19">
        <f t="shared" si="321"/>
        <v>36.911249999999995</v>
      </c>
      <c r="H3197" s="1">
        <f t="shared" si="320"/>
        <v>86.85</v>
      </c>
      <c r="I3197" s="21">
        <v>84</v>
      </c>
    </row>
    <row r="3198" spans="1:9" ht="14" x14ac:dyDescent="0.15">
      <c r="A3198" s="14" t="s">
        <v>3339</v>
      </c>
      <c r="B3198" s="15">
        <v>1</v>
      </c>
      <c r="C3198" s="16" t="s">
        <v>5688</v>
      </c>
      <c r="D3198" s="17" t="str">
        <f t="shared" si="319"/>
        <v>5oz</v>
      </c>
      <c r="E3198" s="18" t="s">
        <v>6</v>
      </c>
      <c r="F3198" s="19">
        <v>10.85</v>
      </c>
      <c r="G3198" s="19">
        <f t="shared" si="321"/>
        <v>4.6112500000000001</v>
      </c>
      <c r="H3198" s="1">
        <f t="shared" si="320"/>
        <v>10.85</v>
      </c>
      <c r="I3198" s="21">
        <v>6</v>
      </c>
    </row>
    <row r="3199" spans="1:9" ht="14" x14ac:dyDescent="0.15">
      <c r="A3199" s="14" t="s">
        <v>3343</v>
      </c>
      <c r="B3199" s="15">
        <v>1</v>
      </c>
      <c r="C3199" s="16" t="s">
        <v>5692</v>
      </c>
      <c r="D3199" s="17" t="str">
        <f t="shared" si="319"/>
        <v>1lb</v>
      </c>
      <c r="E3199" s="18" t="s">
        <v>6</v>
      </c>
      <c r="F3199" s="19">
        <v>28.45</v>
      </c>
      <c r="G3199" s="19">
        <f t="shared" si="321"/>
        <v>12.091249999999999</v>
      </c>
      <c r="H3199" s="1">
        <f t="shared" si="320"/>
        <v>28.45</v>
      </c>
      <c r="I3199" s="21">
        <v>18</v>
      </c>
    </row>
    <row r="3200" spans="1:9" ht="14" x14ac:dyDescent="0.15">
      <c r="A3200" s="14" t="s">
        <v>3347</v>
      </c>
      <c r="B3200" s="15">
        <v>1</v>
      </c>
      <c r="C3200" s="16" t="s">
        <v>5696</v>
      </c>
      <c r="D3200" s="17" t="str">
        <f t="shared" si="319"/>
        <v>5lb</v>
      </c>
      <c r="E3200" s="18" t="s">
        <v>6</v>
      </c>
      <c r="F3200" s="19">
        <v>113.15</v>
      </c>
      <c r="G3200" s="19">
        <f t="shared" si="321"/>
        <v>48.088750000000005</v>
      </c>
      <c r="H3200" s="1">
        <f t="shared" si="320"/>
        <v>113.15</v>
      </c>
      <c r="I3200" s="21">
        <v>84</v>
      </c>
    </row>
    <row r="3201" spans="1:9" ht="14" x14ac:dyDescent="0.15">
      <c r="A3201" s="14" t="s">
        <v>1110</v>
      </c>
      <c r="B3201" s="15">
        <v>1</v>
      </c>
      <c r="C3201" s="16" t="s">
        <v>3759</v>
      </c>
      <c r="D3201" s="17" t="str">
        <f t="shared" si="319"/>
        <v>10X10</v>
      </c>
      <c r="E3201" s="18" t="s">
        <v>6</v>
      </c>
      <c r="F3201" s="19">
        <v>19.5</v>
      </c>
      <c r="G3201" s="19">
        <f t="shared" si="321"/>
        <v>8.2874999999999996</v>
      </c>
      <c r="H3201" s="1">
        <f t="shared" si="320"/>
        <v>19.5</v>
      </c>
      <c r="I3201" s="21">
        <v>18</v>
      </c>
    </row>
    <row r="3202" spans="1:9" ht="14" x14ac:dyDescent="0.15">
      <c r="A3202" s="14" t="s">
        <v>1111</v>
      </c>
      <c r="B3202" s="15">
        <v>1</v>
      </c>
      <c r="C3202" s="16" t="s">
        <v>3759</v>
      </c>
      <c r="D3202" s="17" t="str">
        <f t="shared" si="319"/>
        <v>FULL</v>
      </c>
      <c r="E3202" s="18" t="s">
        <v>6</v>
      </c>
      <c r="F3202" s="19">
        <v>112.65</v>
      </c>
      <c r="G3202" s="19">
        <f t="shared" si="321"/>
        <v>47.876249999999999</v>
      </c>
      <c r="H3202" s="1">
        <f t="shared" si="320"/>
        <v>112.65</v>
      </c>
      <c r="I3202" s="26">
        <v>128</v>
      </c>
    </row>
    <row r="3203" spans="1:9" ht="14" x14ac:dyDescent="0.15">
      <c r="A3203" s="14" t="s">
        <v>1112</v>
      </c>
      <c r="B3203" s="15">
        <v>1</v>
      </c>
      <c r="C3203" s="16" t="s">
        <v>3759</v>
      </c>
      <c r="D3203" s="17" t="str">
        <f t="shared" si="319"/>
        <v>17x20</v>
      </c>
      <c r="E3203" s="18" t="s">
        <v>6</v>
      </c>
      <c r="F3203" s="19">
        <v>57.9</v>
      </c>
      <c r="G3203" s="19">
        <f t="shared" si="321"/>
        <v>24.607499999999998</v>
      </c>
      <c r="H3203" s="1">
        <f t="shared" si="320"/>
        <v>57.9</v>
      </c>
      <c r="I3203" s="21">
        <v>64</v>
      </c>
    </row>
    <row r="3204" spans="1:9" ht="14" x14ac:dyDescent="0.15">
      <c r="A3204" s="14" t="s">
        <v>1113</v>
      </c>
      <c r="B3204" s="15">
        <v>1</v>
      </c>
      <c r="C3204" s="16" t="s">
        <v>3760</v>
      </c>
      <c r="D3204" s="17" t="str">
        <f t="shared" si="319"/>
        <v>10X10</v>
      </c>
      <c r="E3204" s="18" t="s">
        <v>5</v>
      </c>
      <c r="F3204" s="19">
        <v>17.05</v>
      </c>
      <c r="G3204" s="19">
        <f t="shared" si="321"/>
        <v>7.2462499999999999</v>
      </c>
      <c r="H3204" s="1">
        <f t="shared" si="320"/>
        <v>17.05</v>
      </c>
      <c r="I3204" s="21">
        <v>18</v>
      </c>
    </row>
    <row r="3205" spans="1:9" ht="14" x14ac:dyDescent="0.15">
      <c r="A3205" s="14" t="s">
        <v>1114</v>
      </c>
      <c r="B3205" s="15">
        <v>1</v>
      </c>
      <c r="C3205" s="16" t="s">
        <v>3760</v>
      </c>
      <c r="D3205" s="17" t="str">
        <f t="shared" si="319"/>
        <v>FULL</v>
      </c>
      <c r="E3205" s="18" t="s">
        <v>5</v>
      </c>
      <c r="F3205" s="19">
        <v>98.5</v>
      </c>
      <c r="G3205" s="19">
        <f t="shared" si="321"/>
        <v>41.862499999999997</v>
      </c>
      <c r="H3205" s="1">
        <f t="shared" si="320"/>
        <v>98.5</v>
      </c>
      <c r="I3205" s="26">
        <v>128</v>
      </c>
    </row>
    <row r="3206" spans="1:9" ht="14" x14ac:dyDescent="0.15">
      <c r="A3206" s="14" t="s">
        <v>1115</v>
      </c>
      <c r="B3206" s="15">
        <v>1</v>
      </c>
      <c r="C3206" s="16" t="s">
        <v>3760</v>
      </c>
      <c r="D3206" s="17" t="str">
        <f t="shared" si="319"/>
        <v>17x20</v>
      </c>
      <c r="E3206" s="18" t="s">
        <v>5</v>
      </c>
      <c r="F3206" s="19">
        <v>50.65</v>
      </c>
      <c r="G3206" s="19">
        <f t="shared" si="321"/>
        <v>21.526249999999997</v>
      </c>
      <c r="H3206" s="1">
        <f t="shared" si="320"/>
        <v>50.65</v>
      </c>
      <c r="I3206" s="21">
        <v>64</v>
      </c>
    </row>
    <row r="3207" spans="1:9" ht="14" x14ac:dyDescent="0.15">
      <c r="A3207" s="14" t="s">
        <v>1116</v>
      </c>
      <c r="B3207" s="15">
        <v>1</v>
      </c>
      <c r="C3207" s="16" t="s">
        <v>3761</v>
      </c>
      <c r="D3207" s="17" t="str">
        <f t="shared" si="319"/>
        <v>10X10</v>
      </c>
      <c r="E3207" s="18" t="s">
        <v>5697</v>
      </c>
      <c r="F3207" s="19">
        <v>21.9</v>
      </c>
      <c r="G3207" s="19">
        <f t="shared" si="321"/>
        <v>9.3074999999999992</v>
      </c>
      <c r="H3207" s="1">
        <f t="shared" si="320"/>
        <v>21.9</v>
      </c>
      <c r="I3207" s="21">
        <v>18</v>
      </c>
    </row>
    <row r="3208" spans="1:9" ht="14" x14ac:dyDescent="0.15">
      <c r="A3208" s="14" t="s">
        <v>1117</v>
      </c>
      <c r="B3208" s="15">
        <v>1</v>
      </c>
      <c r="C3208" s="16" t="s">
        <v>3761</v>
      </c>
      <c r="D3208" s="17" t="str">
        <f t="shared" si="319"/>
        <v>FULL</v>
      </c>
      <c r="E3208" s="18" t="s">
        <v>5697</v>
      </c>
      <c r="F3208" s="19">
        <v>126.3</v>
      </c>
      <c r="G3208" s="19">
        <f t="shared" si="321"/>
        <v>53.677499999999995</v>
      </c>
      <c r="H3208" s="1">
        <f t="shared" si="320"/>
        <v>126.3</v>
      </c>
      <c r="I3208" s="26">
        <v>128</v>
      </c>
    </row>
    <row r="3209" spans="1:9" ht="14" x14ac:dyDescent="0.15">
      <c r="A3209" s="14" t="s">
        <v>1118</v>
      </c>
      <c r="B3209" s="15">
        <v>1</v>
      </c>
      <c r="C3209" s="16" t="s">
        <v>3761</v>
      </c>
      <c r="D3209" s="17" t="str">
        <f t="shared" si="319"/>
        <v>17x20</v>
      </c>
      <c r="E3209" s="18" t="s">
        <v>5697</v>
      </c>
      <c r="F3209" s="19">
        <v>64.95</v>
      </c>
      <c r="G3209" s="19">
        <f t="shared" si="321"/>
        <v>27.603750000000002</v>
      </c>
      <c r="H3209" s="1">
        <f t="shared" si="320"/>
        <v>64.95</v>
      </c>
      <c r="I3209" s="21">
        <v>64</v>
      </c>
    </row>
    <row r="3210" spans="1:9" ht="14" x14ac:dyDescent="0.15">
      <c r="A3210" s="14" t="s">
        <v>1119</v>
      </c>
      <c r="B3210" s="15">
        <v>1</v>
      </c>
      <c r="C3210" s="16" t="s">
        <v>3762</v>
      </c>
      <c r="D3210" s="17" t="str">
        <f t="shared" si="319"/>
        <v>10X10</v>
      </c>
      <c r="E3210" s="18" t="s">
        <v>5699</v>
      </c>
      <c r="F3210" s="19">
        <v>40.6</v>
      </c>
      <c r="G3210" s="19">
        <f t="shared" si="321"/>
        <v>17.254999999999999</v>
      </c>
      <c r="H3210" s="1">
        <f t="shared" si="320"/>
        <v>40.6</v>
      </c>
      <c r="I3210" s="21">
        <v>18</v>
      </c>
    </row>
    <row r="3211" spans="1:9" ht="14" x14ac:dyDescent="0.15">
      <c r="A3211" s="14" t="s">
        <v>1120</v>
      </c>
      <c r="B3211" s="15">
        <v>1</v>
      </c>
      <c r="C3211" s="16" t="s">
        <v>3762</v>
      </c>
      <c r="D3211" s="17" t="str">
        <f t="shared" si="319"/>
        <v>FULL</v>
      </c>
      <c r="E3211" s="18" t="s">
        <v>5699</v>
      </c>
      <c r="F3211" s="19">
        <v>234.35</v>
      </c>
      <c r="G3211" s="19">
        <f t="shared" si="321"/>
        <v>99.598749999999995</v>
      </c>
      <c r="H3211" s="1">
        <f t="shared" si="320"/>
        <v>234.35</v>
      </c>
      <c r="I3211" s="26">
        <v>128</v>
      </c>
    </row>
    <row r="3212" spans="1:9" ht="14" x14ac:dyDescent="0.15">
      <c r="A3212" s="14" t="s">
        <v>1121</v>
      </c>
      <c r="B3212" s="15">
        <v>1</v>
      </c>
      <c r="C3212" s="16" t="s">
        <v>3762</v>
      </c>
      <c r="D3212" s="17" t="str">
        <f t="shared" si="319"/>
        <v>17x20</v>
      </c>
      <c r="E3212" s="18" t="s">
        <v>5699</v>
      </c>
      <c r="F3212" s="19">
        <v>120.45</v>
      </c>
      <c r="G3212" s="19">
        <f t="shared" si="321"/>
        <v>51.191249999999997</v>
      </c>
      <c r="H3212" s="1">
        <f t="shared" si="320"/>
        <v>120.45</v>
      </c>
      <c r="I3212" s="21">
        <v>64</v>
      </c>
    </row>
    <row r="3213" spans="1:9" ht="14" x14ac:dyDescent="0.15">
      <c r="A3213" s="14" t="s">
        <v>1122</v>
      </c>
      <c r="B3213" s="15">
        <v>1</v>
      </c>
      <c r="C3213" s="16" t="s">
        <v>3763</v>
      </c>
      <c r="D3213" s="17" t="str">
        <f t="shared" si="319"/>
        <v>10X10</v>
      </c>
      <c r="E3213" s="18" t="s">
        <v>5699</v>
      </c>
      <c r="F3213" s="19">
        <v>40.6</v>
      </c>
      <c r="G3213" s="19">
        <f t="shared" si="321"/>
        <v>17.254999999999999</v>
      </c>
      <c r="H3213" s="1">
        <f t="shared" si="320"/>
        <v>40.6</v>
      </c>
      <c r="I3213" s="21">
        <v>18</v>
      </c>
    </row>
    <row r="3214" spans="1:9" ht="14" x14ac:dyDescent="0.15">
      <c r="A3214" s="14" t="s">
        <v>1123</v>
      </c>
      <c r="B3214" s="15">
        <v>1</v>
      </c>
      <c r="C3214" s="16" t="s">
        <v>3763</v>
      </c>
      <c r="D3214" s="17" t="str">
        <f t="shared" si="319"/>
        <v>FULL</v>
      </c>
      <c r="E3214" s="18" t="s">
        <v>5699</v>
      </c>
      <c r="F3214" s="19">
        <v>234.35</v>
      </c>
      <c r="G3214" s="19">
        <f t="shared" si="321"/>
        <v>99.598749999999995</v>
      </c>
      <c r="H3214" s="1">
        <f t="shared" si="320"/>
        <v>234.35</v>
      </c>
      <c r="I3214" s="26">
        <v>128</v>
      </c>
    </row>
    <row r="3215" spans="1:9" ht="14" x14ac:dyDescent="0.15">
      <c r="A3215" s="14" t="s">
        <v>1124</v>
      </c>
      <c r="B3215" s="15">
        <v>1</v>
      </c>
      <c r="C3215" s="16" t="s">
        <v>3763</v>
      </c>
      <c r="D3215" s="17" t="str">
        <f t="shared" si="319"/>
        <v>17x20</v>
      </c>
      <c r="E3215" s="18" t="s">
        <v>5699</v>
      </c>
      <c r="F3215" s="19">
        <v>120.45</v>
      </c>
      <c r="G3215" s="19">
        <f t="shared" si="321"/>
        <v>51.191249999999997</v>
      </c>
      <c r="H3215" s="1">
        <f t="shared" si="320"/>
        <v>120.45</v>
      </c>
      <c r="I3215" s="21">
        <v>64</v>
      </c>
    </row>
    <row r="3216" spans="1:9" ht="14" x14ac:dyDescent="0.15">
      <c r="A3216" s="14" t="s">
        <v>1125</v>
      </c>
      <c r="B3216" s="15">
        <v>1</v>
      </c>
      <c r="C3216" s="16" t="s">
        <v>3764</v>
      </c>
      <c r="D3216" s="17" t="str">
        <f t="shared" si="319"/>
        <v>10X10</v>
      </c>
      <c r="E3216" s="18" t="s">
        <v>5699</v>
      </c>
      <c r="F3216" s="19">
        <v>40.6</v>
      </c>
      <c r="G3216" s="19">
        <f t="shared" si="321"/>
        <v>17.254999999999999</v>
      </c>
      <c r="H3216" s="1">
        <f t="shared" si="320"/>
        <v>40.6</v>
      </c>
      <c r="I3216" s="21">
        <v>18</v>
      </c>
    </row>
    <row r="3217" spans="1:9" ht="14" x14ac:dyDescent="0.15">
      <c r="A3217" s="14" t="s">
        <v>1126</v>
      </c>
      <c r="B3217" s="15">
        <v>1</v>
      </c>
      <c r="C3217" s="16" t="s">
        <v>3764</v>
      </c>
      <c r="D3217" s="17" t="str">
        <f t="shared" si="319"/>
        <v>FULL</v>
      </c>
      <c r="E3217" s="18" t="s">
        <v>5699</v>
      </c>
      <c r="F3217" s="19">
        <v>234.35</v>
      </c>
      <c r="G3217" s="19">
        <f t="shared" si="321"/>
        <v>99.598749999999995</v>
      </c>
      <c r="H3217" s="1">
        <f t="shared" si="320"/>
        <v>234.35</v>
      </c>
      <c r="I3217" s="26">
        <v>128</v>
      </c>
    </row>
    <row r="3218" spans="1:9" ht="14" x14ac:dyDescent="0.15">
      <c r="A3218" s="14" t="s">
        <v>1127</v>
      </c>
      <c r="B3218" s="15">
        <v>1</v>
      </c>
      <c r="C3218" s="16" t="s">
        <v>3764</v>
      </c>
      <c r="D3218" s="17" t="str">
        <f t="shared" si="319"/>
        <v>17x20</v>
      </c>
      <c r="E3218" s="18" t="s">
        <v>5699</v>
      </c>
      <c r="F3218" s="19">
        <v>120.45</v>
      </c>
      <c r="G3218" s="19">
        <f t="shared" si="321"/>
        <v>51.191249999999997</v>
      </c>
      <c r="H3218" s="1">
        <f t="shared" si="320"/>
        <v>120.45</v>
      </c>
      <c r="I3218" s="21">
        <v>64</v>
      </c>
    </row>
    <row r="3219" spans="1:9" ht="14" x14ac:dyDescent="0.15">
      <c r="A3219" s="14" t="s">
        <v>1128</v>
      </c>
      <c r="B3219" s="15">
        <v>1</v>
      </c>
      <c r="C3219" s="16" t="s">
        <v>3765</v>
      </c>
      <c r="D3219" s="17" t="str">
        <f t="shared" si="319"/>
        <v>10X10</v>
      </c>
      <c r="E3219" s="18" t="s">
        <v>5697</v>
      </c>
      <c r="F3219" s="19">
        <v>21.9</v>
      </c>
      <c r="G3219" s="19">
        <f t="shared" si="321"/>
        <v>9.3074999999999992</v>
      </c>
      <c r="H3219" s="1">
        <f t="shared" si="320"/>
        <v>21.9</v>
      </c>
      <c r="I3219" s="21">
        <v>18</v>
      </c>
    </row>
    <row r="3220" spans="1:9" ht="14" x14ac:dyDescent="0.15">
      <c r="A3220" s="14" t="s">
        <v>1129</v>
      </c>
      <c r="B3220" s="15">
        <v>1</v>
      </c>
      <c r="C3220" s="16" t="s">
        <v>3765</v>
      </c>
      <c r="D3220" s="17" t="str">
        <f t="shared" si="319"/>
        <v>FULL</v>
      </c>
      <c r="E3220" s="18" t="s">
        <v>5697</v>
      </c>
      <c r="F3220" s="19">
        <v>126.3</v>
      </c>
      <c r="G3220" s="19">
        <f t="shared" si="321"/>
        <v>53.677499999999995</v>
      </c>
      <c r="H3220" s="1">
        <f t="shared" si="320"/>
        <v>126.3</v>
      </c>
      <c r="I3220" s="26">
        <v>128</v>
      </c>
    </row>
    <row r="3221" spans="1:9" ht="14" x14ac:dyDescent="0.15">
      <c r="A3221" s="14" t="s">
        <v>1130</v>
      </c>
      <c r="B3221" s="15">
        <v>1</v>
      </c>
      <c r="C3221" s="16" t="s">
        <v>3765</v>
      </c>
      <c r="D3221" s="17" t="str">
        <f t="shared" si="319"/>
        <v>17x20</v>
      </c>
      <c r="E3221" s="18" t="s">
        <v>5697</v>
      </c>
      <c r="F3221" s="19">
        <v>64.95</v>
      </c>
      <c r="G3221" s="19">
        <f t="shared" si="321"/>
        <v>27.603750000000002</v>
      </c>
      <c r="H3221" s="1">
        <f t="shared" si="320"/>
        <v>64.95</v>
      </c>
      <c r="I3221" s="21">
        <v>64</v>
      </c>
    </row>
    <row r="3222" spans="1:9" ht="14" x14ac:dyDescent="0.15">
      <c r="A3222" s="14" t="s">
        <v>1131</v>
      </c>
      <c r="B3222" s="15">
        <v>1</v>
      </c>
      <c r="C3222" s="16" t="s">
        <v>3766</v>
      </c>
      <c r="D3222" s="17" t="str">
        <f t="shared" si="319"/>
        <v>10X10</v>
      </c>
      <c r="E3222" s="18" t="s">
        <v>5697</v>
      </c>
      <c r="F3222" s="19">
        <v>21.9</v>
      </c>
      <c r="G3222" s="19">
        <f t="shared" si="321"/>
        <v>9.3074999999999992</v>
      </c>
      <c r="H3222" s="1">
        <f t="shared" si="320"/>
        <v>21.9</v>
      </c>
      <c r="I3222" s="21">
        <v>18</v>
      </c>
    </row>
    <row r="3223" spans="1:9" ht="14" x14ac:dyDescent="0.15">
      <c r="A3223" s="14" t="s">
        <v>1132</v>
      </c>
      <c r="B3223" s="15">
        <v>1</v>
      </c>
      <c r="C3223" s="16" t="s">
        <v>3766</v>
      </c>
      <c r="D3223" s="17" t="str">
        <f t="shared" si="319"/>
        <v>FULL</v>
      </c>
      <c r="E3223" s="18" t="s">
        <v>5697</v>
      </c>
      <c r="F3223" s="19">
        <v>126.3</v>
      </c>
      <c r="G3223" s="19">
        <f t="shared" si="321"/>
        <v>53.677499999999995</v>
      </c>
      <c r="H3223" s="1">
        <f t="shared" si="320"/>
        <v>126.3</v>
      </c>
      <c r="I3223" s="26">
        <v>128</v>
      </c>
    </row>
    <row r="3224" spans="1:9" ht="14" x14ac:dyDescent="0.15">
      <c r="A3224" s="14" t="s">
        <v>1133</v>
      </c>
      <c r="B3224" s="15">
        <v>1</v>
      </c>
      <c r="C3224" s="16" t="s">
        <v>3766</v>
      </c>
      <c r="D3224" s="17" t="str">
        <f t="shared" si="319"/>
        <v>17x20</v>
      </c>
      <c r="E3224" s="18" t="s">
        <v>5697</v>
      </c>
      <c r="F3224" s="19">
        <v>64.95</v>
      </c>
      <c r="G3224" s="19">
        <f t="shared" si="321"/>
        <v>27.603750000000002</v>
      </c>
      <c r="H3224" s="1">
        <f t="shared" si="320"/>
        <v>64.95</v>
      </c>
      <c r="I3224" s="21">
        <v>64</v>
      </c>
    </row>
    <row r="3225" spans="1:9" ht="14" x14ac:dyDescent="0.15">
      <c r="A3225" s="14" t="s">
        <v>1134</v>
      </c>
      <c r="B3225" s="15">
        <v>1</v>
      </c>
      <c r="C3225" s="16" t="s">
        <v>3767</v>
      </c>
      <c r="D3225" s="17" t="str">
        <f t="shared" si="319"/>
        <v>10X10</v>
      </c>
      <c r="E3225" s="18" t="s">
        <v>5</v>
      </c>
      <c r="F3225" s="19">
        <v>17.05</v>
      </c>
      <c r="G3225" s="19">
        <f t="shared" si="321"/>
        <v>7.2462499999999999</v>
      </c>
      <c r="H3225" s="1">
        <f t="shared" si="320"/>
        <v>17.05</v>
      </c>
      <c r="I3225" s="21">
        <v>18</v>
      </c>
    </row>
    <row r="3226" spans="1:9" ht="14" x14ac:dyDescent="0.15">
      <c r="A3226" s="14" t="s">
        <v>1135</v>
      </c>
      <c r="B3226" s="15">
        <v>1</v>
      </c>
      <c r="C3226" s="16" t="s">
        <v>3767</v>
      </c>
      <c r="D3226" s="235" t="s">
        <v>5717</v>
      </c>
      <c r="E3226" s="18" t="s">
        <v>5</v>
      </c>
      <c r="F3226" s="19">
        <v>98.5</v>
      </c>
      <c r="G3226" s="19">
        <f t="shared" si="321"/>
        <v>41.862499999999997</v>
      </c>
      <c r="H3226" s="1">
        <f t="shared" si="320"/>
        <v>98.5</v>
      </c>
      <c r="I3226" s="26">
        <v>128</v>
      </c>
    </row>
    <row r="3227" spans="1:9" ht="14" x14ac:dyDescent="0.15">
      <c r="A3227" s="14" t="s">
        <v>1136</v>
      </c>
      <c r="B3227" s="15">
        <v>1</v>
      </c>
      <c r="C3227" s="16" t="s">
        <v>3767</v>
      </c>
      <c r="D3227" s="17" t="str">
        <f>VLOOKUP(RIGHT(A3227,4),N:O,2,0)</f>
        <v>17x20</v>
      </c>
      <c r="E3227" s="18" t="s">
        <v>5</v>
      </c>
      <c r="F3227" s="19">
        <v>50.65</v>
      </c>
      <c r="G3227" s="19">
        <f t="shared" si="321"/>
        <v>21.526249999999997</v>
      </c>
      <c r="H3227" s="1">
        <f t="shared" si="320"/>
        <v>50.65</v>
      </c>
      <c r="I3227" s="21">
        <v>64</v>
      </c>
    </row>
    <row r="3228" spans="1:9" ht="14" x14ac:dyDescent="0.15">
      <c r="A3228" s="14" t="s">
        <v>1137</v>
      </c>
      <c r="B3228" s="15">
        <v>1</v>
      </c>
      <c r="C3228" s="16" t="s">
        <v>3768</v>
      </c>
      <c r="D3228" s="17" t="str">
        <f>VLOOKUP(RIGHT(A3228,4),N:O,2,0)</f>
        <v>10X10</v>
      </c>
      <c r="E3228" s="18" t="s">
        <v>5</v>
      </c>
      <c r="F3228" s="19">
        <v>17.05</v>
      </c>
      <c r="G3228" s="19">
        <f t="shared" si="321"/>
        <v>7.2462499999999999</v>
      </c>
      <c r="H3228" s="1">
        <f t="shared" si="320"/>
        <v>17.05</v>
      </c>
      <c r="I3228" s="21">
        <v>18</v>
      </c>
    </row>
    <row r="3229" spans="1:9" ht="14" x14ac:dyDescent="0.15">
      <c r="A3229" s="14" t="s">
        <v>1138</v>
      </c>
      <c r="B3229" s="15">
        <v>1</v>
      </c>
      <c r="C3229" s="16" t="s">
        <v>3768</v>
      </c>
      <c r="D3229" s="235" t="s">
        <v>5717</v>
      </c>
      <c r="E3229" s="18" t="s">
        <v>5</v>
      </c>
      <c r="F3229" s="19">
        <v>98.5</v>
      </c>
      <c r="G3229" s="19">
        <f t="shared" si="321"/>
        <v>41.862499999999997</v>
      </c>
      <c r="H3229" s="1">
        <f t="shared" si="320"/>
        <v>98.5</v>
      </c>
      <c r="I3229" s="26">
        <v>128</v>
      </c>
    </row>
    <row r="3230" spans="1:9" ht="14" x14ac:dyDescent="0.15">
      <c r="A3230" s="14" t="s">
        <v>1139</v>
      </c>
      <c r="B3230" s="15">
        <v>1</v>
      </c>
      <c r="C3230" s="16" t="s">
        <v>3768</v>
      </c>
      <c r="D3230" s="17" t="str">
        <f>VLOOKUP(RIGHT(A3230,4),N:O,2,0)</f>
        <v>17x20</v>
      </c>
      <c r="E3230" s="18" t="s">
        <v>5</v>
      </c>
      <c r="F3230" s="19">
        <v>50.65</v>
      </c>
      <c r="G3230" s="19">
        <f t="shared" si="321"/>
        <v>21.526249999999997</v>
      </c>
      <c r="H3230" s="1">
        <f t="shared" si="320"/>
        <v>50.65</v>
      </c>
      <c r="I3230" s="21">
        <v>64</v>
      </c>
    </row>
    <row r="3231" spans="1:9" ht="14" x14ac:dyDescent="0.15">
      <c r="A3231" s="14" t="s">
        <v>1140</v>
      </c>
      <c r="B3231" s="15">
        <v>1</v>
      </c>
      <c r="C3231" s="16" t="s">
        <v>3769</v>
      </c>
      <c r="D3231" s="17" t="str">
        <f>VLOOKUP(RIGHT(A3231,4),N:O,2,0)</f>
        <v>10X10</v>
      </c>
      <c r="E3231" s="18" t="s">
        <v>5</v>
      </c>
      <c r="F3231" s="19">
        <v>17.05</v>
      </c>
      <c r="G3231" s="19">
        <f t="shared" si="321"/>
        <v>7.2462499999999999</v>
      </c>
      <c r="H3231" s="1">
        <f t="shared" si="320"/>
        <v>17.05</v>
      </c>
      <c r="I3231" s="21">
        <v>18</v>
      </c>
    </row>
    <row r="3232" spans="1:9" ht="14" x14ac:dyDescent="0.15">
      <c r="A3232" s="14" t="s">
        <v>1141</v>
      </c>
      <c r="B3232" s="15">
        <v>1</v>
      </c>
      <c r="C3232" s="16" t="s">
        <v>3769</v>
      </c>
      <c r="D3232" s="235" t="s">
        <v>5717</v>
      </c>
      <c r="E3232" s="18" t="s">
        <v>5</v>
      </c>
      <c r="F3232" s="19">
        <v>98.5</v>
      </c>
      <c r="G3232" s="19">
        <f t="shared" si="321"/>
        <v>41.862499999999997</v>
      </c>
      <c r="H3232" s="1">
        <f t="shared" si="320"/>
        <v>98.5</v>
      </c>
      <c r="I3232" s="26">
        <v>128</v>
      </c>
    </row>
    <row r="3233" spans="1:9" ht="14" x14ac:dyDescent="0.15">
      <c r="A3233" s="14" t="s">
        <v>1142</v>
      </c>
      <c r="B3233" s="15">
        <v>1</v>
      </c>
      <c r="C3233" s="16" t="s">
        <v>3769</v>
      </c>
      <c r="D3233" s="17" t="str">
        <f>VLOOKUP(RIGHT(A3233,4),N:O,2,0)</f>
        <v>17x20</v>
      </c>
      <c r="E3233" s="18" t="s">
        <v>5</v>
      </c>
      <c r="F3233" s="19">
        <v>50.65</v>
      </c>
      <c r="G3233" s="19">
        <f t="shared" si="321"/>
        <v>21.526249999999997</v>
      </c>
      <c r="H3233" s="1">
        <f t="shared" si="320"/>
        <v>50.65</v>
      </c>
      <c r="I3233" s="21">
        <v>64</v>
      </c>
    </row>
    <row r="3234" spans="1:9" x14ac:dyDescent="0.15">
      <c r="A3234" s="106" t="s">
        <v>1142</v>
      </c>
      <c r="B3234" s="33">
        <v>1</v>
      </c>
      <c r="C3234" s="35" t="s">
        <v>6582</v>
      </c>
      <c r="D3234" s="235" t="s">
        <v>5819</v>
      </c>
      <c r="E3234" s="18"/>
      <c r="F3234" s="43">
        <v>50.65</v>
      </c>
      <c r="G3234" s="19">
        <f t="shared" si="321"/>
        <v>21.526249999999997</v>
      </c>
      <c r="H3234" s="43">
        <f>F3234</f>
        <v>50.65</v>
      </c>
      <c r="I3234" s="18">
        <v>64</v>
      </c>
    </row>
    <row r="3235" spans="1:9" ht="14" x14ac:dyDescent="0.15">
      <c r="A3235" s="14" t="s">
        <v>1143</v>
      </c>
      <c r="B3235" s="15">
        <v>1</v>
      </c>
      <c r="C3235" s="16" t="s">
        <v>3770</v>
      </c>
      <c r="D3235" s="17" t="str">
        <f>VLOOKUP(RIGHT(A3235,4),N:O,2,0)</f>
        <v>10X10</v>
      </c>
      <c r="E3235" s="18" t="s">
        <v>5</v>
      </c>
      <c r="F3235" s="19">
        <v>17.05</v>
      </c>
      <c r="G3235" s="19">
        <f t="shared" si="321"/>
        <v>7.2462499999999999</v>
      </c>
      <c r="H3235" s="1">
        <f t="shared" ref="H3235:H3255" si="322">B3235*F3235</f>
        <v>17.05</v>
      </c>
      <c r="I3235" s="21">
        <v>18</v>
      </c>
    </row>
    <row r="3236" spans="1:9" ht="14" x14ac:dyDescent="0.15">
      <c r="A3236" s="14" t="s">
        <v>1144</v>
      </c>
      <c r="B3236" s="15">
        <v>1</v>
      </c>
      <c r="C3236" s="16" t="s">
        <v>3770</v>
      </c>
      <c r="D3236" s="235" t="s">
        <v>5717</v>
      </c>
      <c r="E3236" s="18" t="s">
        <v>5</v>
      </c>
      <c r="F3236" s="19">
        <v>98.5</v>
      </c>
      <c r="G3236" s="19">
        <f t="shared" si="321"/>
        <v>41.862499999999997</v>
      </c>
      <c r="H3236" s="1">
        <f t="shared" si="322"/>
        <v>98.5</v>
      </c>
      <c r="I3236" s="26">
        <v>128</v>
      </c>
    </row>
    <row r="3237" spans="1:9" ht="14" x14ac:dyDescent="0.15">
      <c r="A3237" s="14" t="s">
        <v>1145</v>
      </c>
      <c r="B3237" s="15">
        <v>1</v>
      </c>
      <c r="C3237" s="16" t="s">
        <v>3770</v>
      </c>
      <c r="D3237" s="17" t="str">
        <f>VLOOKUP(RIGHT(A3237,4),N:O,2,0)</f>
        <v>17x20</v>
      </c>
      <c r="E3237" s="18" t="s">
        <v>5</v>
      </c>
      <c r="F3237" s="19">
        <v>50.65</v>
      </c>
      <c r="G3237" s="19">
        <f t="shared" si="321"/>
        <v>21.526249999999997</v>
      </c>
      <c r="H3237" s="1">
        <f t="shared" si="322"/>
        <v>50.65</v>
      </c>
      <c r="I3237" s="21">
        <v>64</v>
      </c>
    </row>
    <row r="3238" spans="1:9" ht="14" x14ac:dyDescent="0.15">
      <c r="A3238" s="14" t="s">
        <v>1146</v>
      </c>
      <c r="B3238" s="15">
        <v>1</v>
      </c>
      <c r="C3238" s="16" t="s">
        <v>3771</v>
      </c>
      <c r="D3238" s="17" t="str">
        <f>VLOOKUP(RIGHT(A3238,4),N:O,2,0)</f>
        <v>10X10</v>
      </c>
      <c r="E3238" s="18" t="s">
        <v>5</v>
      </c>
      <c r="F3238" s="19">
        <v>17.05</v>
      </c>
      <c r="G3238" s="19">
        <f t="shared" si="321"/>
        <v>7.2462499999999999</v>
      </c>
      <c r="H3238" s="1">
        <f t="shared" si="322"/>
        <v>17.05</v>
      </c>
      <c r="I3238" s="21">
        <v>18</v>
      </c>
    </row>
    <row r="3239" spans="1:9" ht="14" x14ac:dyDescent="0.15">
      <c r="A3239" s="14" t="s">
        <v>1147</v>
      </c>
      <c r="B3239" s="15">
        <v>1</v>
      </c>
      <c r="C3239" s="16" t="s">
        <v>3771</v>
      </c>
      <c r="D3239" s="235" t="s">
        <v>5717</v>
      </c>
      <c r="E3239" s="18" t="s">
        <v>5</v>
      </c>
      <c r="F3239" s="19">
        <v>98.5</v>
      </c>
      <c r="G3239" s="19">
        <f t="shared" si="321"/>
        <v>41.862499999999997</v>
      </c>
      <c r="H3239" s="1">
        <f t="shared" si="322"/>
        <v>98.5</v>
      </c>
      <c r="I3239" s="26">
        <v>128</v>
      </c>
    </row>
    <row r="3240" spans="1:9" ht="14" x14ac:dyDescent="0.15">
      <c r="A3240" s="14" t="s">
        <v>1148</v>
      </c>
      <c r="B3240" s="15">
        <v>1</v>
      </c>
      <c r="C3240" s="16" t="s">
        <v>3771</v>
      </c>
      <c r="D3240" s="17" t="str">
        <f>VLOOKUP(RIGHT(A3240,4),N:O,2,0)</f>
        <v>17x20</v>
      </c>
      <c r="E3240" s="18" t="s">
        <v>5</v>
      </c>
      <c r="F3240" s="19">
        <v>50.65</v>
      </c>
      <c r="G3240" s="19">
        <f t="shared" si="321"/>
        <v>21.526249999999997</v>
      </c>
      <c r="H3240" s="1">
        <f t="shared" si="322"/>
        <v>50.65</v>
      </c>
      <c r="I3240" s="21">
        <v>64</v>
      </c>
    </row>
    <row r="3241" spans="1:9" ht="14" x14ac:dyDescent="0.15">
      <c r="A3241" s="14" t="s">
        <v>1149</v>
      </c>
      <c r="B3241" s="15">
        <v>1</v>
      </c>
      <c r="C3241" s="16" t="s">
        <v>3772</v>
      </c>
      <c r="D3241" s="17" t="str">
        <f>VLOOKUP(RIGHT(A3241,4),N:O,2,0)</f>
        <v>10X10</v>
      </c>
      <c r="E3241" s="18" t="s">
        <v>5</v>
      </c>
      <c r="F3241" s="19">
        <v>17.05</v>
      </c>
      <c r="G3241" s="19">
        <f t="shared" si="321"/>
        <v>7.2462499999999999</v>
      </c>
      <c r="H3241" s="1">
        <f t="shared" si="322"/>
        <v>17.05</v>
      </c>
      <c r="I3241" s="21">
        <v>18</v>
      </c>
    </row>
    <row r="3242" spans="1:9" ht="14" x14ac:dyDescent="0.15">
      <c r="A3242" s="14" t="s">
        <v>1150</v>
      </c>
      <c r="B3242" s="15">
        <v>1</v>
      </c>
      <c r="C3242" s="16" t="s">
        <v>3772</v>
      </c>
      <c r="D3242" s="235" t="s">
        <v>5717</v>
      </c>
      <c r="E3242" s="18" t="s">
        <v>5</v>
      </c>
      <c r="F3242" s="19">
        <v>98.5</v>
      </c>
      <c r="G3242" s="19">
        <f t="shared" si="321"/>
        <v>41.862499999999997</v>
      </c>
      <c r="H3242" s="1">
        <f t="shared" si="322"/>
        <v>98.5</v>
      </c>
      <c r="I3242" s="26">
        <v>128</v>
      </c>
    </row>
    <row r="3243" spans="1:9" ht="14" x14ac:dyDescent="0.15">
      <c r="A3243" s="14" t="s">
        <v>1151</v>
      </c>
      <c r="B3243" s="15">
        <v>1</v>
      </c>
      <c r="C3243" s="16" t="s">
        <v>3772</v>
      </c>
      <c r="D3243" s="17" t="str">
        <f>VLOOKUP(RIGHT(A3243,4),N:O,2,0)</f>
        <v>17x20</v>
      </c>
      <c r="E3243" s="18" t="s">
        <v>5</v>
      </c>
      <c r="F3243" s="19">
        <v>50.65</v>
      </c>
      <c r="G3243" s="19">
        <f t="shared" si="321"/>
        <v>21.526249999999997</v>
      </c>
      <c r="H3243" s="1">
        <f t="shared" si="322"/>
        <v>50.65</v>
      </c>
      <c r="I3243" s="21">
        <v>64</v>
      </c>
    </row>
    <row r="3244" spans="1:9" ht="14" x14ac:dyDescent="0.15">
      <c r="A3244" s="14" t="s">
        <v>1152</v>
      </c>
      <c r="B3244" s="15">
        <v>1</v>
      </c>
      <c r="C3244" s="16" t="s">
        <v>6703</v>
      </c>
      <c r="D3244" s="17" t="str">
        <f>VLOOKUP(RIGHT(A3244,4),N:O,2,0)</f>
        <v>10X10</v>
      </c>
      <c r="E3244" s="18" t="s">
        <v>5</v>
      </c>
      <c r="F3244" s="19">
        <v>17.05</v>
      </c>
      <c r="G3244" s="19">
        <f t="shared" si="321"/>
        <v>7.2462499999999999</v>
      </c>
      <c r="H3244" s="1">
        <f t="shared" si="322"/>
        <v>17.05</v>
      </c>
      <c r="I3244" s="21">
        <v>18</v>
      </c>
    </row>
    <row r="3245" spans="1:9" ht="14" x14ac:dyDescent="0.15">
      <c r="A3245" s="14" t="s">
        <v>1153</v>
      </c>
      <c r="B3245" s="15">
        <v>1</v>
      </c>
      <c r="C3245" s="16" t="s">
        <v>3773</v>
      </c>
      <c r="D3245" s="235" t="s">
        <v>5717</v>
      </c>
      <c r="E3245" s="18" t="s">
        <v>5</v>
      </c>
      <c r="F3245" s="19">
        <v>98.5</v>
      </c>
      <c r="G3245" s="19">
        <f t="shared" si="321"/>
        <v>41.862499999999997</v>
      </c>
      <c r="H3245" s="1">
        <f t="shared" si="322"/>
        <v>98.5</v>
      </c>
      <c r="I3245" s="26">
        <v>128</v>
      </c>
    </row>
    <row r="3246" spans="1:9" ht="14" x14ac:dyDescent="0.15">
      <c r="A3246" s="14" t="s">
        <v>1154</v>
      </c>
      <c r="B3246" s="15">
        <v>1</v>
      </c>
      <c r="C3246" s="16" t="s">
        <v>3774</v>
      </c>
      <c r="D3246" s="17" t="str">
        <f>VLOOKUP(RIGHT(A3246,4),N:O,2,0)</f>
        <v>10X10</v>
      </c>
      <c r="E3246" s="18" t="s">
        <v>5</v>
      </c>
      <c r="F3246" s="19">
        <v>17.05</v>
      </c>
      <c r="G3246" s="19">
        <f t="shared" si="321"/>
        <v>7.2462499999999999</v>
      </c>
      <c r="H3246" s="1">
        <f t="shared" si="322"/>
        <v>17.05</v>
      </c>
      <c r="I3246" s="21">
        <v>18</v>
      </c>
    </row>
    <row r="3247" spans="1:9" ht="14" x14ac:dyDescent="0.15">
      <c r="A3247" s="14" t="s">
        <v>1155</v>
      </c>
      <c r="B3247" s="15">
        <v>1</v>
      </c>
      <c r="C3247" s="16" t="s">
        <v>3774</v>
      </c>
      <c r="D3247" s="235" t="s">
        <v>5717</v>
      </c>
      <c r="E3247" s="18" t="s">
        <v>5</v>
      </c>
      <c r="F3247" s="19">
        <v>98.5</v>
      </c>
      <c r="G3247" s="19">
        <f t="shared" si="321"/>
        <v>41.862499999999997</v>
      </c>
      <c r="H3247" s="1">
        <f t="shared" si="322"/>
        <v>98.5</v>
      </c>
      <c r="I3247" s="26">
        <v>128</v>
      </c>
    </row>
    <row r="3248" spans="1:9" ht="14" x14ac:dyDescent="0.15">
      <c r="A3248" s="14" t="s">
        <v>1156</v>
      </c>
      <c r="B3248" s="15">
        <v>1</v>
      </c>
      <c r="C3248" s="16" t="s">
        <v>3774</v>
      </c>
      <c r="D3248" s="17" t="str">
        <f>VLOOKUP(RIGHT(A3248,4),N:O,2,0)</f>
        <v>17x20</v>
      </c>
      <c r="E3248" s="18" t="s">
        <v>5</v>
      </c>
      <c r="F3248" s="19">
        <v>50.65</v>
      </c>
      <c r="G3248" s="19">
        <f t="shared" si="321"/>
        <v>21.526249999999997</v>
      </c>
      <c r="H3248" s="1">
        <f t="shared" si="322"/>
        <v>50.65</v>
      </c>
      <c r="I3248" s="21">
        <v>64</v>
      </c>
    </row>
    <row r="3249" spans="1:9" ht="14" x14ac:dyDescent="0.15">
      <c r="A3249" s="14" t="s">
        <v>1157</v>
      </c>
      <c r="B3249" s="15">
        <v>1</v>
      </c>
      <c r="C3249" s="16" t="s">
        <v>6701</v>
      </c>
      <c r="D3249" s="17" t="str">
        <f>VLOOKUP(RIGHT(A3249,4),N:O,2,0)</f>
        <v>10X10</v>
      </c>
      <c r="E3249" s="18" t="s">
        <v>5</v>
      </c>
      <c r="F3249" s="19">
        <v>17.05</v>
      </c>
      <c r="G3249" s="19">
        <f t="shared" si="321"/>
        <v>7.2462499999999999</v>
      </c>
      <c r="H3249" s="1">
        <f t="shared" si="322"/>
        <v>17.05</v>
      </c>
      <c r="I3249" s="21">
        <v>18</v>
      </c>
    </row>
    <row r="3250" spans="1:9" ht="14" x14ac:dyDescent="0.15">
      <c r="A3250" s="14" t="s">
        <v>1158</v>
      </c>
      <c r="B3250" s="15">
        <v>1</v>
      </c>
      <c r="C3250" s="16" t="s">
        <v>3775</v>
      </c>
      <c r="D3250" s="235" t="s">
        <v>5717</v>
      </c>
      <c r="E3250" s="18" t="s">
        <v>5</v>
      </c>
      <c r="F3250" s="19">
        <v>98.5</v>
      </c>
      <c r="G3250" s="19">
        <f t="shared" si="321"/>
        <v>41.862499999999997</v>
      </c>
      <c r="H3250" s="1">
        <f t="shared" si="322"/>
        <v>98.5</v>
      </c>
      <c r="I3250" s="26">
        <v>128</v>
      </c>
    </row>
    <row r="3251" spans="1:9" ht="14" x14ac:dyDescent="0.15">
      <c r="A3251" s="14" t="s">
        <v>1159</v>
      </c>
      <c r="B3251" s="15">
        <v>1</v>
      </c>
      <c r="C3251" s="16" t="s">
        <v>3775</v>
      </c>
      <c r="D3251" s="17" t="str">
        <f>VLOOKUP(RIGHT(A3251,4),N:O,2,0)</f>
        <v>17x20</v>
      </c>
      <c r="E3251" s="18" t="s">
        <v>5</v>
      </c>
      <c r="F3251" s="19">
        <v>50.65</v>
      </c>
      <c r="G3251" s="19">
        <f t="shared" si="321"/>
        <v>21.526249999999997</v>
      </c>
      <c r="H3251" s="1">
        <f t="shared" si="322"/>
        <v>50.65</v>
      </c>
      <c r="I3251" s="21">
        <v>64</v>
      </c>
    </row>
    <row r="3252" spans="1:9" ht="14" x14ac:dyDescent="0.15">
      <c r="A3252" s="14" t="s">
        <v>6044</v>
      </c>
      <c r="B3252" s="15">
        <v>1</v>
      </c>
      <c r="C3252" s="16" t="s">
        <v>6702</v>
      </c>
      <c r="D3252" s="17" t="s">
        <v>15</v>
      </c>
      <c r="E3252" s="18" t="s">
        <v>5</v>
      </c>
      <c r="F3252" s="19">
        <v>17.05</v>
      </c>
      <c r="G3252" s="19">
        <f t="shared" si="321"/>
        <v>7.2462499999999999</v>
      </c>
      <c r="H3252" s="1">
        <f t="shared" si="322"/>
        <v>17.05</v>
      </c>
      <c r="I3252" s="21">
        <v>18</v>
      </c>
    </row>
    <row r="3253" spans="1:9" ht="14" x14ac:dyDescent="0.15">
      <c r="A3253" s="14" t="s">
        <v>1160</v>
      </c>
      <c r="B3253" s="15">
        <v>1</v>
      </c>
      <c r="C3253" s="16" t="s">
        <v>6700</v>
      </c>
      <c r="D3253" s="17" t="str">
        <f>VLOOKUP(RIGHT(A3253,4),N:O,2,0)</f>
        <v>10X10</v>
      </c>
      <c r="E3253" s="18" t="s">
        <v>5</v>
      </c>
      <c r="F3253" s="19">
        <v>17.05</v>
      </c>
      <c r="G3253" s="19">
        <f t="shared" si="321"/>
        <v>7.2462499999999999</v>
      </c>
      <c r="H3253" s="1">
        <f t="shared" si="322"/>
        <v>17.05</v>
      </c>
      <c r="I3253" s="21">
        <v>18</v>
      </c>
    </row>
    <row r="3254" spans="1:9" ht="14" x14ac:dyDescent="0.15">
      <c r="A3254" s="14" t="s">
        <v>1161</v>
      </c>
      <c r="B3254" s="15">
        <v>1</v>
      </c>
      <c r="C3254" s="16" t="s">
        <v>3776</v>
      </c>
      <c r="D3254" s="235" t="s">
        <v>5717</v>
      </c>
      <c r="E3254" s="18" t="s">
        <v>5</v>
      </c>
      <c r="F3254" s="19">
        <v>98.5</v>
      </c>
      <c r="G3254" s="19">
        <f t="shared" si="321"/>
        <v>41.862499999999997</v>
      </c>
      <c r="H3254" s="1">
        <f t="shared" si="322"/>
        <v>98.5</v>
      </c>
      <c r="I3254" s="26">
        <v>128</v>
      </c>
    </row>
    <row r="3255" spans="1:9" ht="14" x14ac:dyDescent="0.15">
      <c r="A3255" s="14" t="s">
        <v>1162</v>
      </c>
      <c r="B3255" s="15">
        <v>1</v>
      </c>
      <c r="C3255" s="16" t="s">
        <v>3776</v>
      </c>
      <c r="D3255" s="17" t="str">
        <f>VLOOKUP(RIGHT(A3255,4),N:O,2,0)</f>
        <v>17x20</v>
      </c>
      <c r="E3255" s="18" t="s">
        <v>5</v>
      </c>
      <c r="F3255" s="19">
        <v>50.65</v>
      </c>
      <c r="G3255" s="19">
        <f t="shared" ref="G3255:G3318" si="323">F3255*0.425</f>
        <v>21.526249999999997</v>
      </c>
      <c r="H3255" s="1">
        <f t="shared" si="322"/>
        <v>50.65</v>
      </c>
      <c r="I3255" s="21">
        <v>64</v>
      </c>
    </row>
    <row r="3256" spans="1:9" x14ac:dyDescent="0.15">
      <c r="A3256" s="51" t="s">
        <v>1162</v>
      </c>
      <c r="B3256" s="33">
        <v>1</v>
      </c>
      <c r="C3256" s="35" t="s">
        <v>3776</v>
      </c>
      <c r="D3256" s="235" t="s">
        <v>5819</v>
      </c>
      <c r="E3256" s="18"/>
      <c r="F3256" s="43">
        <v>50.65</v>
      </c>
      <c r="G3256" s="19">
        <f t="shared" si="323"/>
        <v>21.526249999999997</v>
      </c>
      <c r="H3256" s="43">
        <f>F3256</f>
        <v>50.65</v>
      </c>
      <c r="I3256" s="18">
        <v>64</v>
      </c>
    </row>
    <row r="3257" spans="1:9" ht="14" x14ac:dyDescent="0.15">
      <c r="A3257" s="14" t="s">
        <v>6162</v>
      </c>
      <c r="B3257" s="15">
        <v>1</v>
      </c>
      <c r="C3257" s="16" t="s">
        <v>6163</v>
      </c>
      <c r="D3257" s="17" t="s">
        <v>5730</v>
      </c>
      <c r="E3257" s="18" t="s">
        <v>5</v>
      </c>
      <c r="F3257" s="19">
        <v>17.05</v>
      </c>
      <c r="G3257" s="19">
        <f t="shared" si="323"/>
        <v>7.2462499999999999</v>
      </c>
      <c r="H3257" s="1">
        <f t="shared" ref="H3257:H3268" si="324">B3257*F3257</f>
        <v>17.05</v>
      </c>
      <c r="I3257" s="21">
        <v>18</v>
      </c>
    </row>
    <row r="3258" spans="1:9" ht="14" x14ac:dyDescent="0.15">
      <c r="A3258" s="14" t="s">
        <v>1163</v>
      </c>
      <c r="B3258" s="15">
        <v>1</v>
      </c>
      <c r="C3258" s="16" t="s">
        <v>6244</v>
      </c>
      <c r="D3258" s="17" t="str">
        <f>VLOOKUP(RIGHT(A3258,4),N:O,2,0)</f>
        <v>10X10</v>
      </c>
      <c r="E3258" s="18" t="s">
        <v>5</v>
      </c>
      <c r="F3258" s="19">
        <v>17.05</v>
      </c>
      <c r="G3258" s="19">
        <f t="shared" si="323"/>
        <v>7.2462499999999999</v>
      </c>
      <c r="H3258" s="1">
        <f t="shared" si="324"/>
        <v>17.05</v>
      </c>
      <c r="I3258" s="21">
        <v>18</v>
      </c>
    </row>
    <row r="3259" spans="1:9" ht="14" x14ac:dyDescent="0.15">
      <c r="A3259" s="14" t="s">
        <v>1164</v>
      </c>
      <c r="B3259" s="15">
        <v>1</v>
      </c>
      <c r="C3259" s="16" t="s">
        <v>3777</v>
      </c>
      <c r="D3259" s="235" t="s">
        <v>5717</v>
      </c>
      <c r="E3259" s="18" t="s">
        <v>5</v>
      </c>
      <c r="F3259" s="19">
        <v>98.5</v>
      </c>
      <c r="G3259" s="19">
        <f t="shared" si="323"/>
        <v>41.862499999999997</v>
      </c>
      <c r="H3259" s="1">
        <f t="shared" si="324"/>
        <v>98.5</v>
      </c>
      <c r="I3259" s="26">
        <v>128</v>
      </c>
    </row>
    <row r="3260" spans="1:9" ht="14" x14ac:dyDescent="0.15">
      <c r="A3260" s="14" t="s">
        <v>1165</v>
      </c>
      <c r="B3260" s="15">
        <v>1</v>
      </c>
      <c r="C3260" s="16" t="s">
        <v>6244</v>
      </c>
      <c r="D3260" s="17" t="str">
        <f>VLOOKUP(RIGHT(A3260,4),N:O,2,0)</f>
        <v>17x20</v>
      </c>
      <c r="E3260" s="18" t="s">
        <v>5</v>
      </c>
      <c r="F3260" s="19">
        <v>50.65</v>
      </c>
      <c r="G3260" s="19">
        <f t="shared" si="323"/>
        <v>21.526249999999997</v>
      </c>
      <c r="H3260" s="1">
        <f t="shared" si="324"/>
        <v>50.65</v>
      </c>
      <c r="I3260" s="21">
        <v>64</v>
      </c>
    </row>
    <row r="3261" spans="1:9" ht="14" x14ac:dyDescent="0.15">
      <c r="A3261" s="14" t="s">
        <v>6242</v>
      </c>
      <c r="B3261" s="15">
        <v>1</v>
      </c>
      <c r="C3261" s="16" t="s">
        <v>6245</v>
      </c>
      <c r="D3261" s="17" t="str">
        <f>VLOOKUP(RIGHT(A3261,4),N:O,2,0)</f>
        <v>10X10</v>
      </c>
      <c r="E3261" s="18" t="s">
        <v>5</v>
      </c>
      <c r="F3261" s="19">
        <v>17.05</v>
      </c>
      <c r="G3261" s="19">
        <f t="shared" si="323"/>
        <v>7.2462499999999999</v>
      </c>
      <c r="H3261" s="1">
        <f t="shared" si="324"/>
        <v>17.05</v>
      </c>
      <c r="I3261" s="21">
        <v>18</v>
      </c>
    </row>
    <row r="3262" spans="1:9" ht="14" x14ac:dyDescent="0.15">
      <c r="A3262" s="14" t="s">
        <v>6243</v>
      </c>
      <c r="B3262" s="15"/>
      <c r="C3262" s="16" t="s">
        <v>6245</v>
      </c>
      <c r="D3262" s="17" t="str">
        <f>VLOOKUP(RIGHT(A3262,4),N:O,2,0)</f>
        <v>17x20</v>
      </c>
      <c r="E3262" s="18" t="s">
        <v>5</v>
      </c>
      <c r="F3262" s="19">
        <v>50.65</v>
      </c>
      <c r="G3262" s="19">
        <f t="shared" si="323"/>
        <v>21.526249999999997</v>
      </c>
      <c r="H3262" s="1">
        <f t="shared" si="324"/>
        <v>0</v>
      </c>
      <c r="I3262" s="21">
        <v>64</v>
      </c>
    </row>
    <row r="3263" spans="1:9" ht="14" x14ac:dyDescent="0.15">
      <c r="A3263" s="14" t="s">
        <v>1166</v>
      </c>
      <c r="B3263" s="15">
        <v>1</v>
      </c>
      <c r="C3263" s="16" t="s">
        <v>6696</v>
      </c>
      <c r="D3263" s="17" t="str">
        <f>VLOOKUP(RIGHT(A3263,4),N:O,2,0)</f>
        <v>10X10</v>
      </c>
      <c r="E3263" s="18" t="s">
        <v>5</v>
      </c>
      <c r="F3263" s="19">
        <v>17.05</v>
      </c>
      <c r="G3263" s="19">
        <f t="shared" si="323"/>
        <v>7.2462499999999999</v>
      </c>
      <c r="H3263" s="1">
        <f t="shared" si="324"/>
        <v>17.05</v>
      </c>
      <c r="I3263" s="21">
        <v>18</v>
      </c>
    </row>
    <row r="3264" spans="1:9" ht="14" x14ac:dyDescent="0.15">
      <c r="A3264" s="14" t="s">
        <v>1167</v>
      </c>
      <c r="B3264" s="15">
        <v>1</v>
      </c>
      <c r="C3264" s="16" t="s">
        <v>3778</v>
      </c>
      <c r="D3264" s="235" t="s">
        <v>5717</v>
      </c>
      <c r="E3264" s="18" t="s">
        <v>5</v>
      </c>
      <c r="F3264" s="19">
        <v>98.5</v>
      </c>
      <c r="G3264" s="19">
        <f t="shared" si="323"/>
        <v>41.862499999999997</v>
      </c>
      <c r="H3264" s="1">
        <f t="shared" si="324"/>
        <v>98.5</v>
      </c>
      <c r="I3264" s="26">
        <v>128</v>
      </c>
    </row>
    <row r="3265" spans="1:9" ht="14" x14ac:dyDescent="0.15">
      <c r="A3265" s="14" t="s">
        <v>1168</v>
      </c>
      <c r="B3265" s="15">
        <v>1</v>
      </c>
      <c r="C3265" s="16" t="s">
        <v>3778</v>
      </c>
      <c r="D3265" s="17" t="str">
        <f>VLOOKUP(RIGHT(A3265,4),N:O,2,0)</f>
        <v>17x20</v>
      </c>
      <c r="E3265" s="18" t="s">
        <v>5</v>
      </c>
      <c r="F3265" s="19">
        <v>50.65</v>
      </c>
      <c r="G3265" s="19">
        <f t="shared" si="323"/>
        <v>21.526249999999997</v>
      </c>
      <c r="H3265" s="1">
        <f t="shared" si="324"/>
        <v>50.65</v>
      </c>
      <c r="I3265" s="21">
        <v>64</v>
      </c>
    </row>
    <row r="3266" spans="1:9" ht="14" x14ac:dyDescent="0.15">
      <c r="A3266" s="36" t="s">
        <v>6027</v>
      </c>
      <c r="B3266" s="15">
        <v>1</v>
      </c>
      <c r="C3266" s="27" t="s">
        <v>6025</v>
      </c>
      <c r="D3266" s="17" t="s">
        <v>30</v>
      </c>
      <c r="E3266" s="216" t="s">
        <v>5</v>
      </c>
      <c r="F3266" s="19">
        <v>8.6999999999999993</v>
      </c>
      <c r="G3266" s="19">
        <f t="shared" si="323"/>
        <v>3.6974999999999998</v>
      </c>
      <c r="H3266" s="1">
        <f t="shared" si="324"/>
        <v>8.6999999999999993</v>
      </c>
      <c r="I3266" s="21">
        <v>6</v>
      </c>
    </row>
    <row r="3267" spans="1:9" x14ac:dyDescent="0.15">
      <c r="A3267" s="36" t="s">
        <v>6024</v>
      </c>
      <c r="B3267" s="15">
        <v>1</v>
      </c>
      <c r="C3267" s="27" t="s">
        <v>6750</v>
      </c>
      <c r="D3267" s="17" t="s">
        <v>29</v>
      </c>
      <c r="E3267" s="18"/>
      <c r="F3267" s="19">
        <v>21.5</v>
      </c>
      <c r="G3267" s="19">
        <f t="shared" si="323"/>
        <v>9.1374999999999993</v>
      </c>
      <c r="H3267" s="1">
        <f t="shared" si="324"/>
        <v>21.5</v>
      </c>
      <c r="I3267" s="21">
        <v>18</v>
      </c>
    </row>
    <row r="3268" spans="1:9" ht="14" x14ac:dyDescent="0.15">
      <c r="A3268" s="36" t="s">
        <v>6026</v>
      </c>
      <c r="B3268" s="15">
        <v>1</v>
      </c>
      <c r="C3268" s="27" t="s">
        <v>6025</v>
      </c>
      <c r="D3268" s="17" t="s">
        <v>28</v>
      </c>
      <c r="E3268" s="18" t="s">
        <v>5</v>
      </c>
      <c r="F3268" s="19">
        <v>78.5</v>
      </c>
      <c r="G3268" s="19">
        <f t="shared" si="323"/>
        <v>33.362499999999997</v>
      </c>
      <c r="H3268" s="1">
        <f t="shared" si="324"/>
        <v>78.5</v>
      </c>
      <c r="I3268" s="21">
        <v>84</v>
      </c>
    </row>
    <row r="3269" spans="1:9" x14ac:dyDescent="0.15">
      <c r="A3269" s="51" t="s">
        <v>6560</v>
      </c>
      <c r="B3269" s="33">
        <v>1</v>
      </c>
      <c r="C3269" s="20" t="s">
        <v>6561</v>
      </c>
      <c r="D3269" s="116" t="s">
        <v>5714</v>
      </c>
      <c r="F3269" s="60">
        <v>8.6999999999999993</v>
      </c>
      <c r="G3269" s="19">
        <f t="shared" si="323"/>
        <v>3.6974999999999998</v>
      </c>
      <c r="H3269" s="60">
        <f>F3269</f>
        <v>8.6999999999999993</v>
      </c>
      <c r="I3269" s="57">
        <v>6</v>
      </c>
    </row>
    <row r="3270" spans="1:9" ht="14" x14ac:dyDescent="0.15">
      <c r="A3270" s="22" t="s">
        <v>5959</v>
      </c>
      <c r="B3270" s="15">
        <v>1</v>
      </c>
      <c r="C3270" s="16" t="s">
        <v>5960</v>
      </c>
      <c r="D3270" s="17" t="s">
        <v>29</v>
      </c>
      <c r="E3270" s="18" t="s">
        <v>5</v>
      </c>
      <c r="F3270" s="19">
        <v>21.5</v>
      </c>
      <c r="G3270" s="19">
        <f t="shared" si="323"/>
        <v>9.1374999999999993</v>
      </c>
      <c r="H3270" s="1">
        <f>B3270*F3270</f>
        <v>21.5</v>
      </c>
      <c r="I3270" s="21">
        <v>18</v>
      </c>
    </row>
    <row r="3271" spans="1:9" x14ac:dyDescent="0.15">
      <c r="A3271" s="265" t="s">
        <v>5959</v>
      </c>
      <c r="B3271" s="254">
        <v>1</v>
      </c>
      <c r="C3271" s="265" t="s">
        <v>6917</v>
      </c>
      <c r="D3271" s="266" t="s">
        <v>6447</v>
      </c>
      <c r="E3271" s="256"/>
      <c r="F3271" s="257">
        <v>21.5</v>
      </c>
      <c r="G3271" s="257">
        <f t="shared" si="323"/>
        <v>9.1374999999999993</v>
      </c>
      <c r="H3271" s="257">
        <f>F3271</f>
        <v>21.5</v>
      </c>
      <c r="I3271" s="256">
        <v>17</v>
      </c>
    </row>
    <row r="3272" spans="1:9" x14ac:dyDescent="0.15">
      <c r="A3272" s="265" t="s">
        <v>6749</v>
      </c>
      <c r="B3272" s="254">
        <v>1</v>
      </c>
      <c r="C3272" s="265" t="s">
        <v>6916</v>
      </c>
      <c r="D3272" s="266" t="s">
        <v>6439</v>
      </c>
      <c r="E3272" s="256"/>
      <c r="F3272" s="257">
        <v>78.5</v>
      </c>
      <c r="G3272" s="257">
        <f t="shared" si="323"/>
        <v>33.362499999999997</v>
      </c>
      <c r="H3272" s="257">
        <f>F3272</f>
        <v>78.5</v>
      </c>
      <c r="I3272" s="256">
        <v>84</v>
      </c>
    </row>
    <row r="3273" spans="1:9" ht="14" x14ac:dyDescent="0.15">
      <c r="A3273" s="22" t="s">
        <v>5961</v>
      </c>
      <c r="B3273" s="15">
        <v>1</v>
      </c>
      <c r="C3273" s="16" t="s">
        <v>5962</v>
      </c>
      <c r="D3273" s="17" t="s">
        <v>30</v>
      </c>
      <c r="E3273" s="18" t="s">
        <v>5</v>
      </c>
      <c r="F3273" s="19">
        <v>8.6999999999999993</v>
      </c>
      <c r="G3273" s="19">
        <f t="shared" si="323"/>
        <v>3.6974999999999998</v>
      </c>
      <c r="H3273" s="1">
        <f>B3273*F3273</f>
        <v>8.6999999999999993</v>
      </c>
      <c r="I3273" s="21">
        <v>6</v>
      </c>
    </row>
    <row r="3274" spans="1:9" ht="14" x14ac:dyDescent="0.15">
      <c r="A3274" s="22" t="s">
        <v>5963</v>
      </c>
      <c r="B3274" s="15">
        <v>1</v>
      </c>
      <c r="C3274" s="16" t="s">
        <v>5964</v>
      </c>
      <c r="D3274" s="17" t="s">
        <v>29</v>
      </c>
      <c r="E3274" s="18" t="s">
        <v>5</v>
      </c>
      <c r="F3274" s="19">
        <v>21.5</v>
      </c>
      <c r="G3274" s="19">
        <f t="shared" si="323"/>
        <v>9.1374999999999993</v>
      </c>
      <c r="H3274" s="1">
        <f>B3274*F3274</f>
        <v>21.5</v>
      </c>
      <c r="I3274" s="21">
        <v>18</v>
      </c>
    </row>
    <row r="3275" spans="1:9" x14ac:dyDescent="0.15">
      <c r="A3275" s="51" t="s">
        <v>7198</v>
      </c>
      <c r="B3275" s="33">
        <v>1</v>
      </c>
      <c r="C3275" s="20" t="s">
        <v>7199</v>
      </c>
      <c r="D3275" s="116" t="s">
        <v>30</v>
      </c>
      <c r="F3275" s="60">
        <v>8.6999999999999993</v>
      </c>
      <c r="G3275" s="60">
        <f t="shared" si="323"/>
        <v>3.6974999999999998</v>
      </c>
      <c r="H3275" s="60">
        <f>F3275</f>
        <v>8.6999999999999993</v>
      </c>
      <c r="I3275" s="57">
        <v>6</v>
      </c>
    </row>
    <row r="3276" spans="1:9" x14ac:dyDescent="0.15">
      <c r="A3276" s="22" t="s">
        <v>5822</v>
      </c>
      <c r="B3276" s="15">
        <v>1</v>
      </c>
      <c r="C3276" s="16" t="s">
        <v>5823</v>
      </c>
      <c r="D3276" s="17" t="s">
        <v>29</v>
      </c>
      <c r="E3276" s="18"/>
      <c r="F3276" s="19">
        <v>21.5</v>
      </c>
      <c r="G3276" s="19">
        <f t="shared" si="323"/>
        <v>9.1374999999999993</v>
      </c>
      <c r="H3276" s="1">
        <f>B3276*F3276</f>
        <v>21.5</v>
      </c>
      <c r="I3276" s="21">
        <v>18</v>
      </c>
    </row>
    <row r="3277" spans="1:9" x14ac:dyDescent="0.15">
      <c r="A3277" s="265" t="s">
        <v>6746</v>
      </c>
      <c r="B3277" s="254">
        <v>1</v>
      </c>
      <c r="C3277" s="265" t="s">
        <v>6913</v>
      </c>
      <c r="D3277" s="266" t="s">
        <v>5714</v>
      </c>
      <c r="E3277" s="256"/>
      <c r="F3277" s="257">
        <v>10.35</v>
      </c>
      <c r="G3277" s="257">
        <f t="shared" si="323"/>
        <v>4.3987499999999997</v>
      </c>
      <c r="H3277" s="257">
        <f>F3277</f>
        <v>10.35</v>
      </c>
      <c r="I3277" s="256">
        <v>6</v>
      </c>
    </row>
    <row r="3278" spans="1:9" x14ac:dyDescent="0.15">
      <c r="A3278" s="265" t="s">
        <v>6747</v>
      </c>
      <c r="B3278" s="254">
        <v>1</v>
      </c>
      <c r="C3278" s="265" t="s">
        <v>6914</v>
      </c>
      <c r="D3278" s="266" t="s">
        <v>6447</v>
      </c>
      <c r="E3278" s="256"/>
      <c r="F3278" s="257">
        <v>26.8</v>
      </c>
      <c r="G3278" s="257">
        <f t="shared" si="323"/>
        <v>11.39</v>
      </c>
      <c r="H3278" s="257">
        <f>F3278</f>
        <v>26.8</v>
      </c>
      <c r="I3278" s="256">
        <v>17</v>
      </c>
    </row>
    <row r="3279" spans="1:9" x14ac:dyDescent="0.15">
      <c r="A3279" s="265" t="s">
        <v>6748</v>
      </c>
      <c r="B3279" s="254">
        <v>1</v>
      </c>
      <c r="C3279" s="265" t="s">
        <v>6915</v>
      </c>
      <c r="D3279" s="266" t="s">
        <v>6439</v>
      </c>
      <c r="E3279" s="256"/>
      <c r="F3279" s="257">
        <v>104.8</v>
      </c>
      <c r="G3279" s="257">
        <f t="shared" si="323"/>
        <v>44.54</v>
      </c>
      <c r="H3279" s="257">
        <f>F3279</f>
        <v>104.8</v>
      </c>
      <c r="I3279" s="256">
        <v>84</v>
      </c>
    </row>
    <row r="3280" spans="1:9" ht="14" x14ac:dyDescent="0.15">
      <c r="A3280" s="22" t="s">
        <v>1169</v>
      </c>
      <c r="B3280" s="15">
        <v>1</v>
      </c>
      <c r="C3280" s="16" t="s">
        <v>3779</v>
      </c>
      <c r="D3280" s="17" t="str">
        <f>VLOOKUP(RIGHT(A3280,4),N:O,2,0)</f>
        <v>10X10</v>
      </c>
      <c r="E3280" s="18" t="s">
        <v>5</v>
      </c>
      <c r="F3280" s="19">
        <v>17.05</v>
      </c>
      <c r="G3280" s="19">
        <f t="shared" si="323"/>
        <v>7.2462499999999999</v>
      </c>
      <c r="H3280" s="1">
        <f t="shared" ref="H3280:H3303" si="325">B3280*F3280</f>
        <v>17.05</v>
      </c>
      <c r="I3280" s="21">
        <v>18</v>
      </c>
    </row>
    <row r="3281" spans="1:15" ht="14" x14ac:dyDescent="0.15">
      <c r="A3281" s="14" t="s">
        <v>1170</v>
      </c>
      <c r="B3281" s="15">
        <v>1</v>
      </c>
      <c r="C3281" s="16" t="s">
        <v>3779</v>
      </c>
      <c r="D3281" s="235" t="s">
        <v>5717</v>
      </c>
      <c r="E3281" s="18" t="s">
        <v>5</v>
      </c>
      <c r="F3281" s="19">
        <v>98.5</v>
      </c>
      <c r="G3281" s="19">
        <f t="shared" si="323"/>
        <v>41.862499999999997</v>
      </c>
      <c r="H3281" s="1">
        <f t="shared" si="325"/>
        <v>98.5</v>
      </c>
      <c r="I3281" s="26">
        <v>128</v>
      </c>
    </row>
    <row r="3282" spans="1:15" ht="14" x14ac:dyDescent="0.15">
      <c r="A3282" s="22" t="s">
        <v>1171</v>
      </c>
      <c r="B3282" s="15">
        <v>1</v>
      </c>
      <c r="C3282" s="16" t="s">
        <v>3779</v>
      </c>
      <c r="D3282" s="17" t="str">
        <f>VLOOKUP(RIGHT(A3282,4),N:O,2,0)</f>
        <v>17x20</v>
      </c>
      <c r="E3282" s="18" t="s">
        <v>5</v>
      </c>
      <c r="F3282" s="19">
        <v>50.65</v>
      </c>
      <c r="G3282" s="19">
        <f t="shared" si="323"/>
        <v>21.526249999999997</v>
      </c>
      <c r="H3282" s="1">
        <f t="shared" si="325"/>
        <v>50.65</v>
      </c>
      <c r="I3282" s="21">
        <v>64</v>
      </c>
    </row>
    <row r="3283" spans="1:15" ht="14" x14ac:dyDescent="0.15">
      <c r="A3283" s="22" t="s">
        <v>1172</v>
      </c>
      <c r="B3283" s="15">
        <v>1</v>
      </c>
      <c r="C3283" s="16" t="s">
        <v>6695</v>
      </c>
      <c r="D3283" s="17" t="str">
        <f>VLOOKUP(RIGHT(A3283,4),N:O,2,0)</f>
        <v>10X10</v>
      </c>
      <c r="E3283" s="18" t="s">
        <v>5</v>
      </c>
      <c r="F3283" s="19">
        <v>17.05</v>
      </c>
      <c r="G3283" s="19">
        <f t="shared" si="323"/>
        <v>7.2462499999999999</v>
      </c>
      <c r="H3283" s="1">
        <f t="shared" si="325"/>
        <v>17.05</v>
      </c>
      <c r="I3283" s="21">
        <v>18</v>
      </c>
    </row>
    <row r="3284" spans="1:15" ht="14" x14ac:dyDescent="0.15">
      <c r="A3284" s="14" t="s">
        <v>1173</v>
      </c>
      <c r="B3284" s="15">
        <v>1</v>
      </c>
      <c r="C3284" s="16" t="s">
        <v>3780</v>
      </c>
      <c r="D3284" s="235" t="s">
        <v>5717</v>
      </c>
      <c r="E3284" s="18" t="s">
        <v>5</v>
      </c>
      <c r="F3284" s="19">
        <v>98.5</v>
      </c>
      <c r="G3284" s="19">
        <f t="shared" si="323"/>
        <v>41.862499999999997</v>
      </c>
      <c r="H3284" s="1">
        <f t="shared" si="325"/>
        <v>98.5</v>
      </c>
      <c r="I3284" s="26">
        <v>128</v>
      </c>
    </row>
    <row r="3285" spans="1:15" ht="14" x14ac:dyDescent="0.15">
      <c r="A3285" s="22" t="s">
        <v>1174</v>
      </c>
      <c r="B3285" s="15">
        <v>1</v>
      </c>
      <c r="C3285" s="16" t="s">
        <v>3780</v>
      </c>
      <c r="D3285" s="17" t="str">
        <f>VLOOKUP(RIGHT(A3285,4),N:O,2,0)</f>
        <v>17x20</v>
      </c>
      <c r="E3285" s="18" t="s">
        <v>5</v>
      </c>
      <c r="F3285" s="19">
        <v>50.65</v>
      </c>
      <c r="G3285" s="19">
        <f t="shared" si="323"/>
        <v>21.526249999999997</v>
      </c>
      <c r="H3285" s="1">
        <f t="shared" si="325"/>
        <v>50.65</v>
      </c>
      <c r="I3285" s="21">
        <v>64</v>
      </c>
    </row>
    <row r="3286" spans="1:15" ht="14" x14ac:dyDescent="0.15">
      <c r="A3286" s="22" t="s">
        <v>6284</v>
      </c>
      <c r="B3286" s="15">
        <v>1</v>
      </c>
      <c r="C3286" s="16" t="s">
        <v>6285</v>
      </c>
      <c r="D3286" s="17" t="str">
        <f>VLOOKUP(RIGHT(A3286,4),N:O,2,0)</f>
        <v>5oz</v>
      </c>
      <c r="E3286" s="18" t="s">
        <v>5</v>
      </c>
      <c r="F3286" s="19">
        <v>8.6999999999999993</v>
      </c>
      <c r="G3286" s="19">
        <f t="shared" si="323"/>
        <v>3.6974999999999998</v>
      </c>
      <c r="H3286" s="1">
        <f t="shared" si="325"/>
        <v>8.6999999999999993</v>
      </c>
      <c r="I3286" s="21">
        <v>6</v>
      </c>
    </row>
    <row r="3287" spans="1:15" ht="14" x14ac:dyDescent="0.15">
      <c r="A3287" s="22" t="s">
        <v>6283</v>
      </c>
      <c r="B3287" s="15">
        <v>1</v>
      </c>
      <c r="C3287" s="16" t="s">
        <v>6285</v>
      </c>
      <c r="D3287" s="17" t="str">
        <f>VLOOKUP(RIGHT(A3287,4),N:O,2,0)</f>
        <v>1lb</v>
      </c>
      <c r="E3287" s="18" t="s">
        <v>5</v>
      </c>
      <c r="F3287" s="19">
        <v>21.5</v>
      </c>
      <c r="G3287" s="19">
        <f t="shared" si="323"/>
        <v>9.1374999999999993</v>
      </c>
      <c r="H3287" s="1">
        <f t="shared" si="325"/>
        <v>21.5</v>
      </c>
      <c r="I3287" s="21">
        <v>18</v>
      </c>
    </row>
    <row r="3288" spans="1:15" x14ac:dyDescent="0.15">
      <c r="A3288" s="22" t="s">
        <v>5838</v>
      </c>
      <c r="B3288" s="15">
        <v>1</v>
      </c>
      <c r="C3288" s="16" t="s">
        <v>6167</v>
      </c>
      <c r="D3288" s="17" t="s">
        <v>29</v>
      </c>
      <c r="E3288" s="18"/>
      <c r="F3288" s="19">
        <v>21.5</v>
      </c>
      <c r="G3288" s="19">
        <f t="shared" si="323"/>
        <v>9.1374999999999993</v>
      </c>
      <c r="H3288" s="1">
        <f t="shared" si="325"/>
        <v>21.5</v>
      </c>
      <c r="I3288" s="21">
        <v>18</v>
      </c>
    </row>
    <row r="3289" spans="1:15" ht="14" x14ac:dyDescent="0.15">
      <c r="A3289" s="36" t="s">
        <v>6087</v>
      </c>
      <c r="B3289" s="33">
        <v>1</v>
      </c>
      <c r="C3289" s="35" t="s">
        <v>6169</v>
      </c>
      <c r="D3289" s="118" t="s">
        <v>30</v>
      </c>
      <c r="E3289" s="216" t="s">
        <v>5</v>
      </c>
      <c r="F3289" s="19">
        <v>8.6999999999999993</v>
      </c>
      <c r="G3289" s="19">
        <f t="shared" si="323"/>
        <v>3.6974999999999998</v>
      </c>
      <c r="H3289" s="1">
        <f t="shared" si="325"/>
        <v>8.6999999999999993</v>
      </c>
      <c r="I3289" s="21">
        <v>6</v>
      </c>
    </row>
    <row r="3290" spans="1:15" ht="14" x14ac:dyDescent="0.15">
      <c r="A3290" s="22" t="s">
        <v>5965</v>
      </c>
      <c r="B3290" s="15">
        <v>1</v>
      </c>
      <c r="C3290" s="16" t="s">
        <v>6170</v>
      </c>
      <c r="D3290" s="17" t="s">
        <v>29</v>
      </c>
      <c r="E3290" s="18" t="s">
        <v>5</v>
      </c>
      <c r="F3290" s="19">
        <v>21.5</v>
      </c>
      <c r="G3290" s="19">
        <f t="shared" si="323"/>
        <v>9.1374999999999993</v>
      </c>
      <c r="H3290" s="1">
        <f t="shared" si="325"/>
        <v>21.5</v>
      </c>
      <c r="I3290" s="21">
        <v>18</v>
      </c>
    </row>
    <row r="3291" spans="1:15" ht="14" x14ac:dyDescent="0.15">
      <c r="A3291" s="22" t="s">
        <v>6166</v>
      </c>
      <c r="B3291" s="15">
        <v>1</v>
      </c>
      <c r="C3291" s="16" t="s">
        <v>6168</v>
      </c>
      <c r="D3291" s="17" t="s">
        <v>30</v>
      </c>
      <c r="E3291" s="216" t="s">
        <v>5</v>
      </c>
      <c r="F3291" s="19">
        <v>10.35</v>
      </c>
      <c r="G3291" s="19">
        <f t="shared" si="323"/>
        <v>4.3987499999999997</v>
      </c>
      <c r="H3291" s="1">
        <f t="shared" si="325"/>
        <v>10.35</v>
      </c>
      <c r="I3291" s="21">
        <v>18</v>
      </c>
    </row>
    <row r="3292" spans="1:15" ht="14" x14ac:dyDescent="0.15">
      <c r="A3292" s="22" t="s">
        <v>1175</v>
      </c>
      <c r="B3292" s="15">
        <v>1</v>
      </c>
      <c r="C3292" s="16" t="s">
        <v>3781</v>
      </c>
      <c r="D3292" s="17" t="str">
        <f>VLOOKUP(RIGHT(A3292,4),N:O,2,0)</f>
        <v>10X10</v>
      </c>
      <c r="E3292" s="18" t="s">
        <v>5</v>
      </c>
      <c r="F3292" s="19">
        <v>17.05</v>
      </c>
      <c r="G3292" s="19">
        <f t="shared" si="323"/>
        <v>7.2462499999999999</v>
      </c>
      <c r="H3292" s="1">
        <f t="shared" si="325"/>
        <v>17.05</v>
      </c>
      <c r="I3292" s="21">
        <v>18</v>
      </c>
    </row>
    <row r="3293" spans="1:15" ht="14" x14ac:dyDescent="0.15">
      <c r="A3293" s="14" t="s">
        <v>1176</v>
      </c>
      <c r="B3293" s="15">
        <v>1</v>
      </c>
      <c r="C3293" s="16" t="s">
        <v>3781</v>
      </c>
      <c r="D3293" s="235" t="s">
        <v>5717</v>
      </c>
      <c r="E3293" s="18" t="s">
        <v>5</v>
      </c>
      <c r="F3293" s="19">
        <v>98.5</v>
      </c>
      <c r="G3293" s="19">
        <f t="shared" si="323"/>
        <v>41.862499999999997</v>
      </c>
      <c r="H3293" s="1">
        <f t="shared" si="325"/>
        <v>98.5</v>
      </c>
      <c r="I3293" s="26">
        <v>128</v>
      </c>
    </row>
    <row r="3294" spans="1:15" ht="14" x14ac:dyDescent="0.15">
      <c r="A3294" s="14" t="s">
        <v>1177</v>
      </c>
      <c r="B3294" s="15">
        <v>1</v>
      </c>
      <c r="C3294" s="16" t="s">
        <v>3781</v>
      </c>
      <c r="D3294" s="17" t="str">
        <f>VLOOKUP(RIGHT(A3294,4),N:O,2,0)</f>
        <v>17x20</v>
      </c>
      <c r="E3294" s="18" t="s">
        <v>5</v>
      </c>
      <c r="F3294" s="19">
        <v>50.65</v>
      </c>
      <c r="G3294" s="19">
        <f t="shared" si="323"/>
        <v>21.526249999999997</v>
      </c>
      <c r="H3294" s="1">
        <f t="shared" si="325"/>
        <v>50.65</v>
      </c>
      <c r="I3294" s="21">
        <v>64</v>
      </c>
    </row>
    <row r="3295" spans="1:15" ht="14" x14ac:dyDescent="0.15">
      <c r="A3295" s="14" t="s">
        <v>1178</v>
      </c>
      <c r="B3295" s="15">
        <v>1</v>
      </c>
      <c r="C3295" s="16" t="s">
        <v>3782</v>
      </c>
      <c r="D3295" s="17" t="str">
        <f>VLOOKUP(RIGHT(A3295,4),N:O,2,0)</f>
        <v>10X10</v>
      </c>
      <c r="E3295" s="18" t="s">
        <v>5</v>
      </c>
      <c r="F3295" s="19">
        <v>17.05</v>
      </c>
      <c r="G3295" s="19">
        <f t="shared" si="323"/>
        <v>7.2462499999999999</v>
      </c>
      <c r="H3295" s="1">
        <f t="shared" si="325"/>
        <v>17.05</v>
      </c>
      <c r="I3295" s="21">
        <v>18</v>
      </c>
    </row>
    <row r="3296" spans="1:15" ht="14" x14ac:dyDescent="0.15">
      <c r="A3296" s="14" t="s">
        <v>1179</v>
      </c>
      <c r="B3296" s="15">
        <v>1</v>
      </c>
      <c r="C3296" s="16" t="s">
        <v>3783</v>
      </c>
      <c r="D3296" s="235" t="s">
        <v>5717</v>
      </c>
      <c r="E3296" s="18" t="s">
        <v>5</v>
      </c>
      <c r="F3296" s="19">
        <v>98.5</v>
      </c>
      <c r="G3296" s="19">
        <f t="shared" si="323"/>
        <v>41.862499999999997</v>
      </c>
      <c r="H3296" s="1">
        <f t="shared" si="325"/>
        <v>98.5</v>
      </c>
      <c r="I3296" s="26">
        <v>128</v>
      </c>
      <c r="J3296" s="54"/>
      <c r="K3296" s="54"/>
      <c r="L3296" s="54"/>
      <c r="M3296" s="54"/>
      <c r="N3296" s="54"/>
      <c r="O3296" s="54"/>
    </row>
    <row r="3297" spans="1:9" ht="14" x14ac:dyDescent="0.15">
      <c r="A3297" s="14" t="s">
        <v>1180</v>
      </c>
      <c r="B3297" s="15">
        <v>1</v>
      </c>
      <c r="C3297" s="16" t="s">
        <v>3782</v>
      </c>
      <c r="D3297" s="17" t="str">
        <f>VLOOKUP(RIGHT(A3297,4),N:O,2,0)</f>
        <v>17x20</v>
      </c>
      <c r="E3297" s="18" t="s">
        <v>5</v>
      </c>
      <c r="F3297" s="19">
        <v>50.65</v>
      </c>
      <c r="G3297" s="19">
        <f t="shared" si="323"/>
        <v>21.526249999999997</v>
      </c>
      <c r="H3297" s="1">
        <f t="shared" si="325"/>
        <v>50.65</v>
      </c>
      <c r="I3297" s="21">
        <v>64</v>
      </c>
    </row>
    <row r="3298" spans="1:9" ht="14" x14ac:dyDescent="0.15">
      <c r="A3298" s="14" t="s">
        <v>1181</v>
      </c>
      <c r="B3298" s="15">
        <v>1</v>
      </c>
      <c r="C3298" s="16" t="s">
        <v>6697</v>
      </c>
      <c r="D3298" s="17" t="str">
        <f>VLOOKUP(RIGHT(A3298,4),N:O,2,0)</f>
        <v>10X10</v>
      </c>
      <c r="E3298" s="18" t="s">
        <v>6</v>
      </c>
      <c r="F3298" s="19">
        <v>19.5</v>
      </c>
      <c r="G3298" s="19">
        <f t="shared" si="323"/>
        <v>8.2874999999999996</v>
      </c>
      <c r="H3298" s="1">
        <f t="shared" si="325"/>
        <v>19.5</v>
      </c>
      <c r="I3298" s="21">
        <v>18</v>
      </c>
    </row>
    <row r="3299" spans="1:9" ht="14" x14ac:dyDescent="0.15">
      <c r="A3299" s="14" t="s">
        <v>1182</v>
      </c>
      <c r="B3299" s="15">
        <v>1</v>
      </c>
      <c r="C3299" s="16" t="s">
        <v>3784</v>
      </c>
      <c r="D3299" s="235" t="s">
        <v>5717</v>
      </c>
      <c r="E3299" s="18" t="s">
        <v>6</v>
      </c>
      <c r="F3299" s="19">
        <v>112.65</v>
      </c>
      <c r="G3299" s="19">
        <f t="shared" si="323"/>
        <v>47.876249999999999</v>
      </c>
      <c r="H3299" s="1">
        <f t="shared" si="325"/>
        <v>112.65</v>
      </c>
      <c r="I3299" s="26">
        <v>128</v>
      </c>
    </row>
    <row r="3300" spans="1:9" ht="14" x14ac:dyDescent="0.15">
      <c r="A3300" s="14" t="s">
        <v>1183</v>
      </c>
      <c r="B3300" s="15">
        <v>1</v>
      </c>
      <c r="C3300" s="16" t="s">
        <v>3784</v>
      </c>
      <c r="D3300" s="17" t="str">
        <f>VLOOKUP(RIGHT(A3300,4),N:O,2,0)</f>
        <v>17x20</v>
      </c>
      <c r="E3300" s="18" t="s">
        <v>6</v>
      </c>
      <c r="F3300" s="19">
        <v>57.9</v>
      </c>
      <c r="G3300" s="19">
        <f t="shared" si="323"/>
        <v>24.607499999999998</v>
      </c>
      <c r="H3300" s="1">
        <f t="shared" si="325"/>
        <v>57.9</v>
      </c>
      <c r="I3300" s="21">
        <v>64</v>
      </c>
    </row>
    <row r="3301" spans="1:9" ht="14" x14ac:dyDescent="0.15">
      <c r="A3301" s="14" t="s">
        <v>1184</v>
      </c>
      <c r="B3301" s="15">
        <v>1</v>
      </c>
      <c r="C3301" s="16" t="s">
        <v>3785</v>
      </c>
      <c r="D3301" s="17" t="str">
        <f>VLOOKUP(RIGHT(A3301,4),N:O,2,0)</f>
        <v>10X10</v>
      </c>
      <c r="E3301" s="18" t="s">
        <v>6</v>
      </c>
      <c r="F3301" s="19">
        <v>19.5</v>
      </c>
      <c r="G3301" s="19">
        <f t="shared" si="323"/>
        <v>8.2874999999999996</v>
      </c>
      <c r="H3301" s="1">
        <f t="shared" si="325"/>
        <v>19.5</v>
      </c>
      <c r="I3301" s="21">
        <v>18</v>
      </c>
    </row>
    <row r="3302" spans="1:9" ht="14" x14ac:dyDescent="0.15">
      <c r="A3302" s="14" t="s">
        <v>1185</v>
      </c>
      <c r="B3302" s="15">
        <v>1</v>
      </c>
      <c r="C3302" s="16" t="s">
        <v>3785</v>
      </c>
      <c r="D3302" s="235" t="s">
        <v>5717</v>
      </c>
      <c r="E3302" s="18" t="s">
        <v>6</v>
      </c>
      <c r="F3302" s="19">
        <v>112.65</v>
      </c>
      <c r="G3302" s="19">
        <f t="shared" si="323"/>
        <v>47.876249999999999</v>
      </c>
      <c r="H3302" s="1">
        <f t="shared" si="325"/>
        <v>112.65</v>
      </c>
      <c r="I3302" s="26">
        <v>128</v>
      </c>
    </row>
    <row r="3303" spans="1:9" ht="14" x14ac:dyDescent="0.15">
      <c r="A3303" s="14" t="s">
        <v>1186</v>
      </c>
      <c r="B3303" s="15">
        <v>1</v>
      </c>
      <c r="C3303" s="16" t="s">
        <v>3785</v>
      </c>
      <c r="D3303" s="17" t="str">
        <f>VLOOKUP(RIGHT(A3303,4),N:O,2,0)</f>
        <v>17x20</v>
      </c>
      <c r="E3303" s="18" t="s">
        <v>6</v>
      </c>
      <c r="F3303" s="19">
        <v>57.9</v>
      </c>
      <c r="G3303" s="19">
        <f t="shared" si="323"/>
        <v>24.607499999999998</v>
      </c>
      <c r="H3303" s="1">
        <f t="shared" si="325"/>
        <v>57.9</v>
      </c>
      <c r="I3303" s="21">
        <v>64</v>
      </c>
    </row>
    <row r="3304" spans="1:9" x14ac:dyDescent="0.15">
      <c r="A3304" s="51" t="s">
        <v>6300</v>
      </c>
      <c r="B3304" s="33">
        <v>1</v>
      </c>
      <c r="C3304" s="35" t="s">
        <v>6301</v>
      </c>
      <c r="D3304" s="118" t="s">
        <v>15</v>
      </c>
      <c r="E3304" s="18"/>
      <c r="F3304" s="19">
        <v>19.5</v>
      </c>
      <c r="G3304" s="19">
        <f t="shared" si="323"/>
        <v>8.2874999999999996</v>
      </c>
      <c r="H3304" s="43">
        <f>F3304</f>
        <v>19.5</v>
      </c>
      <c r="I3304" s="18">
        <v>18</v>
      </c>
    </row>
    <row r="3305" spans="1:9" x14ac:dyDescent="0.15">
      <c r="A3305" s="51" t="s">
        <v>6299</v>
      </c>
      <c r="B3305" s="33">
        <v>1</v>
      </c>
      <c r="C3305" s="35" t="s">
        <v>6301</v>
      </c>
      <c r="D3305" s="118" t="s">
        <v>5819</v>
      </c>
      <c r="E3305" s="18"/>
      <c r="F3305" s="43">
        <v>57.9</v>
      </c>
      <c r="G3305" s="19">
        <f t="shared" si="323"/>
        <v>24.607499999999998</v>
      </c>
      <c r="H3305" s="43">
        <f>F3305</f>
        <v>57.9</v>
      </c>
      <c r="I3305" s="18">
        <v>64</v>
      </c>
    </row>
    <row r="3306" spans="1:9" ht="14" x14ac:dyDescent="0.15">
      <c r="A3306" s="14" t="s">
        <v>1187</v>
      </c>
      <c r="B3306" s="15">
        <v>1</v>
      </c>
      <c r="C3306" s="16" t="s">
        <v>6698</v>
      </c>
      <c r="D3306" s="17" t="str">
        <f>VLOOKUP(RIGHT(A3306,4),N:O,2,0)</f>
        <v>10X10</v>
      </c>
      <c r="E3306" s="18" t="s">
        <v>6</v>
      </c>
      <c r="F3306" s="19">
        <v>19.5</v>
      </c>
      <c r="G3306" s="19">
        <f t="shared" si="323"/>
        <v>8.2874999999999996</v>
      </c>
      <c r="H3306" s="1">
        <f t="shared" ref="H3306:H3343" si="326">B3306*F3306</f>
        <v>19.5</v>
      </c>
      <c r="I3306" s="21">
        <v>18</v>
      </c>
    </row>
    <row r="3307" spans="1:9" ht="14" x14ac:dyDescent="0.15">
      <c r="A3307" s="14" t="s">
        <v>1188</v>
      </c>
      <c r="B3307" s="15">
        <v>1</v>
      </c>
      <c r="C3307" s="16" t="s">
        <v>3786</v>
      </c>
      <c r="D3307" s="235" t="s">
        <v>5717</v>
      </c>
      <c r="E3307" s="18" t="s">
        <v>6</v>
      </c>
      <c r="F3307" s="19">
        <v>112.65</v>
      </c>
      <c r="G3307" s="19">
        <f t="shared" si="323"/>
        <v>47.876249999999999</v>
      </c>
      <c r="H3307" s="1">
        <f t="shared" si="326"/>
        <v>112.65</v>
      </c>
      <c r="I3307" s="26">
        <v>128</v>
      </c>
    </row>
    <row r="3308" spans="1:9" ht="14" x14ac:dyDescent="0.15">
      <c r="A3308" s="14" t="s">
        <v>1189</v>
      </c>
      <c r="B3308" s="15">
        <v>1</v>
      </c>
      <c r="C3308" s="16" t="s">
        <v>3786</v>
      </c>
      <c r="D3308" s="17" t="str">
        <f>VLOOKUP(RIGHT(A3308,4),N:O,2,0)</f>
        <v>17x20</v>
      </c>
      <c r="E3308" s="18" t="s">
        <v>6</v>
      </c>
      <c r="F3308" s="19">
        <v>57.9</v>
      </c>
      <c r="G3308" s="19">
        <f t="shared" si="323"/>
        <v>24.607499999999998</v>
      </c>
      <c r="H3308" s="1">
        <f t="shared" si="326"/>
        <v>57.9</v>
      </c>
      <c r="I3308" s="21">
        <v>64</v>
      </c>
    </row>
    <row r="3309" spans="1:9" x14ac:dyDescent="0.15">
      <c r="A3309" s="22" t="s">
        <v>5966</v>
      </c>
      <c r="B3309" s="15">
        <v>1</v>
      </c>
      <c r="C3309" s="16" t="s">
        <v>5967</v>
      </c>
      <c r="D3309" s="17" t="s">
        <v>26</v>
      </c>
      <c r="E3309" s="18"/>
      <c r="F3309" s="19">
        <v>57.9</v>
      </c>
      <c r="G3309" s="19">
        <f t="shared" si="323"/>
        <v>24.607499999999998</v>
      </c>
      <c r="H3309" s="1">
        <f t="shared" si="326"/>
        <v>57.9</v>
      </c>
      <c r="I3309" s="21">
        <v>64</v>
      </c>
    </row>
    <row r="3310" spans="1:9" ht="14" x14ac:dyDescent="0.15">
      <c r="A3310" s="14" t="s">
        <v>1190</v>
      </c>
      <c r="B3310" s="15">
        <v>1</v>
      </c>
      <c r="C3310" s="16" t="s">
        <v>6692</v>
      </c>
      <c r="D3310" s="17" t="str">
        <f>VLOOKUP(RIGHT(A3310,4),N:O,2,0)</f>
        <v>10X10</v>
      </c>
      <c r="E3310" s="18" t="s">
        <v>6</v>
      </c>
      <c r="F3310" s="19">
        <v>19.5</v>
      </c>
      <c r="G3310" s="19">
        <f t="shared" si="323"/>
        <v>8.2874999999999996</v>
      </c>
      <c r="H3310" s="1">
        <f t="shared" si="326"/>
        <v>19.5</v>
      </c>
      <c r="I3310" s="21">
        <v>18</v>
      </c>
    </row>
    <row r="3311" spans="1:9" ht="14" x14ac:dyDescent="0.15">
      <c r="A3311" s="14" t="s">
        <v>1191</v>
      </c>
      <c r="B3311" s="15">
        <v>1</v>
      </c>
      <c r="C3311" s="16" t="s">
        <v>3787</v>
      </c>
      <c r="D3311" s="235" t="s">
        <v>5717</v>
      </c>
      <c r="E3311" s="18" t="s">
        <v>6</v>
      </c>
      <c r="F3311" s="19">
        <v>112.65</v>
      </c>
      <c r="G3311" s="19">
        <f t="shared" si="323"/>
        <v>47.876249999999999</v>
      </c>
      <c r="H3311" s="1">
        <f t="shared" si="326"/>
        <v>112.65</v>
      </c>
      <c r="I3311" s="26">
        <v>128</v>
      </c>
    </row>
    <row r="3312" spans="1:9" ht="14" x14ac:dyDescent="0.15">
      <c r="A3312" s="14" t="s">
        <v>1192</v>
      </c>
      <c r="B3312" s="15">
        <v>1</v>
      </c>
      <c r="C3312" s="16" t="s">
        <v>3787</v>
      </c>
      <c r="D3312" s="17" t="str">
        <f>VLOOKUP(RIGHT(A3312,4),N:O,2,0)</f>
        <v>17x20</v>
      </c>
      <c r="E3312" s="18" t="s">
        <v>6</v>
      </c>
      <c r="F3312" s="19">
        <v>57.9</v>
      </c>
      <c r="G3312" s="19">
        <f t="shared" si="323"/>
        <v>24.607499999999998</v>
      </c>
      <c r="H3312" s="1">
        <f t="shared" si="326"/>
        <v>57.9</v>
      </c>
      <c r="I3312" s="21">
        <v>64</v>
      </c>
    </row>
    <row r="3313" spans="1:9" ht="14" x14ac:dyDescent="0.15">
      <c r="A3313" s="14" t="s">
        <v>6045</v>
      </c>
      <c r="B3313" s="15">
        <v>1</v>
      </c>
      <c r="C3313" s="16" t="s">
        <v>6693</v>
      </c>
      <c r="D3313" s="17" t="s">
        <v>15</v>
      </c>
      <c r="E3313" s="18" t="s">
        <v>6</v>
      </c>
      <c r="F3313" s="19">
        <v>19.5</v>
      </c>
      <c r="G3313" s="19">
        <f t="shared" si="323"/>
        <v>8.2874999999999996</v>
      </c>
      <c r="H3313" s="1">
        <f t="shared" si="326"/>
        <v>19.5</v>
      </c>
      <c r="I3313" s="21">
        <v>18</v>
      </c>
    </row>
    <row r="3314" spans="1:9" ht="14" x14ac:dyDescent="0.15">
      <c r="A3314" s="14" t="s">
        <v>1193</v>
      </c>
      <c r="B3314" s="15">
        <v>1</v>
      </c>
      <c r="C3314" s="16" t="s">
        <v>3788</v>
      </c>
      <c r="D3314" s="17" t="str">
        <f>VLOOKUP(RIGHT(A3314,4),N:O,2,0)</f>
        <v>10X10</v>
      </c>
      <c r="E3314" s="18" t="s">
        <v>6</v>
      </c>
      <c r="F3314" s="19">
        <v>19.5</v>
      </c>
      <c r="G3314" s="19">
        <f t="shared" si="323"/>
        <v>8.2874999999999996</v>
      </c>
      <c r="H3314" s="1">
        <f t="shared" si="326"/>
        <v>19.5</v>
      </c>
      <c r="I3314" s="21">
        <v>18</v>
      </c>
    </row>
    <row r="3315" spans="1:9" ht="14" x14ac:dyDescent="0.15">
      <c r="A3315" s="14" t="s">
        <v>1194</v>
      </c>
      <c r="B3315" s="15">
        <v>1</v>
      </c>
      <c r="C3315" s="16" t="s">
        <v>3788</v>
      </c>
      <c r="D3315" s="235" t="s">
        <v>5717</v>
      </c>
      <c r="E3315" s="18" t="s">
        <v>6</v>
      </c>
      <c r="F3315" s="19">
        <v>112.65</v>
      </c>
      <c r="G3315" s="19">
        <f t="shared" si="323"/>
        <v>47.876249999999999</v>
      </c>
      <c r="H3315" s="1">
        <f t="shared" si="326"/>
        <v>112.65</v>
      </c>
      <c r="I3315" s="26">
        <v>128</v>
      </c>
    </row>
    <row r="3316" spans="1:9" ht="14" x14ac:dyDescent="0.15">
      <c r="A3316" s="14" t="s">
        <v>1195</v>
      </c>
      <c r="B3316" s="15">
        <v>1</v>
      </c>
      <c r="C3316" s="16" t="s">
        <v>3788</v>
      </c>
      <c r="D3316" s="17" t="str">
        <f>VLOOKUP(RIGHT(A3316,4),N:O,2,0)</f>
        <v>17x20</v>
      </c>
      <c r="E3316" s="18" t="s">
        <v>6</v>
      </c>
      <c r="F3316" s="19">
        <v>57.9</v>
      </c>
      <c r="G3316" s="19">
        <f t="shared" si="323"/>
        <v>24.607499999999998</v>
      </c>
      <c r="H3316" s="1">
        <f t="shared" si="326"/>
        <v>57.9</v>
      </c>
      <c r="I3316" s="21">
        <v>64</v>
      </c>
    </row>
    <row r="3317" spans="1:9" ht="14" x14ac:dyDescent="0.15">
      <c r="A3317" s="14" t="s">
        <v>1196</v>
      </c>
      <c r="B3317" s="15">
        <v>1</v>
      </c>
      <c r="C3317" s="16" t="s">
        <v>3789</v>
      </c>
      <c r="D3317" s="17" t="str">
        <f>VLOOKUP(RIGHT(A3317,4),N:O,2,0)</f>
        <v>17x20</v>
      </c>
      <c r="E3317" s="18" t="s">
        <v>6</v>
      </c>
      <c r="F3317" s="19">
        <v>67.900000000000006</v>
      </c>
      <c r="G3317" s="19">
        <f t="shared" si="323"/>
        <v>28.857500000000002</v>
      </c>
      <c r="H3317" s="1">
        <f t="shared" si="326"/>
        <v>67.900000000000006</v>
      </c>
      <c r="I3317" s="21">
        <v>44</v>
      </c>
    </row>
    <row r="3318" spans="1:9" ht="14" x14ac:dyDescent="0.15">
      <c r="A3318" s="14" t="s">
        <v>1197</v>
      </c>
      <c r="B3318" s="15">
        <v>1</v>
      </c>
      <c r="C3318" s="16" t="s">
        <v>6699</v>
      </c>
      <c r="D3318" s="17" t="str">
        <f>VLOOKUP(RIGHT(A3318,4),N:O,2,0)</f>
        <v>10X10</v>
      </c>
      <c r="E3318" s="18" t="s">
        <v>5</v>
      </c>
      <c r="F3318" s="19">
        <v>17.05</v>
      </c>
      <c r="G3318" s="19">
        <f t="shared" si="323"/>
        <v>7.2462499999999999</v>
      </c>
      <c r="H3318" s="1">
        <f t="shared" si="326"/>
        <v>17.05</v>
      </c>
      <c r="I3318" s="21">
        <v>18</v>
      </c>
    </row>
    <row r="3319" spans="1:9" ht="14" x14ac:dyDescent="0.15">
      <c r="A3319" s="14" t="s">
        <v>1198</v>
      </c>
      <c r="B3319" s="15">
        <v>1</v>
      </c>
      <c r="C3319" s="16" t="s">
        <v>3790</v>
      </c>
      <c r="D3319" s="235" t="s">
        <v>5717</v>
      </c>
      <c r="E3319" s="18" t="s">
        <v>5</v>
      </c>
      <c r="F3319" s="19">
        <v>98.5</v>
      </c>
      <c r="G3319" s="19">
        <f t="shared" ref="G3319:G3343" si="327">F3319*0.425</f>
        <v>41.862499999999997</v>
      </c>
      <c r="H3319" s="1">
        <f t="shared" si="326"/>
        <v>98.5</v>
      </c>
      <c r="I3319" s="26">
        <v>128</v>
      </c>
    </row>
    <row r="3320" spans="1:9" ht="14" x14ac:dyDescent="0.15">
      <c r="A3320" s="14" t="s">
        <v>1199</v>
      </c>
      <c r="B3320" s="15">
        <v>1</v>
      </c>
      <c r="C3320" s="16" t="s">
        <v>3790</v>
      </c>
      <c r="D3320" s="17" t="str">
        <f>VLOOKUP(RIGHT(A3320,4),N:O,2,0)</f>
        <v>17x20</v>
      </c>
      <c r="E3320" s="18" t="s">
        <v>5</v>
      </c>
      <c r="F3320" s="19">
        <v>50.65</v>
      </c>
      <c r="G3320" s="19">
        <f t="shared" si="327"/>
        <v>21.526249999999997</v>
      </c>
      <c r="H3320" s="1">
        <f t="shared" si="326"/>
        <v>50.65</v>
      </c>
      <c r="I3320" s="21">
        <v>64</v>
      </c>
    </row>
    <row r="3321" spans="1:9" ht="14" x14ac:dyDescent="0.15">
      <c r="A3321" s="14" t="s">
        <v>1200</v>
      </c>
      <c r="B3321" s="15">
        <v>1</v>
      </c>
      <c r="C3321" s="16" t="s">
        <v>6690</v>
      </c>
      <c r="D3321" s="17" t="str">
        <f>VLOOKUP(RIGHT(A3321,4),N:O,2,0)</f>
        <v>10X10</v>
      </c>
      <c r="E3321" s="18" t="s">
        <v>5</v>
      </c>
      <c r="F3321" s="19">
        <v>17.05</v>
      </c>
      <c r="G3321" s="19">
        <f t="shared" si="327"/>
        <v>7.2462499999999999</v>
      </c>
      <c r="H3321" s="1">
        <f t="shared" si="326"/>
        <v>17.05</v>
      </c>
      <c r="I3321" s="21">
        <v>18</v>
      </c>
    </row>
    <row r="3322" spans="1:9" ht="14" x14ac:dyDescent="0.15">
      <c r="A3322" s="14" t="s">
        <v>1201</v>
      </c>
      <c r="B3322" s="15">
        <v>1</v>
      </c>
      <c r="C3322" s="16" t="s">
        <v>3791</v>
      </c>
      <c r="D3322" s="235" t="s">
        <v>5717</v>
      </c>
      <c r="E3322" s="18" t="s">
        <v>5</v>
      </c>
      <c r="F3322" s="19">
        <v>98.5</v>
      </c>
      <c r="G3322" s="19">
        <f t="shared" si="327"/>
        <v>41.862499999999997</v>
      </c>
      <c r="H3322" s="1">
        <f t="shared" si="326"/>
        <v>98.5</v>
      </c>
      <c r="I3322" s="26">
        <v>128</v>
      </c>
    </row>
    <row r="3323" spans="1:9" ht="14" x14ac:dyDescent="0.15">
      <c r="A3323" s="14" t="s">
        <v>1202</v>
      </c>
      <c r="B3323" s="15">
        <v>1</v>
      </c>
      <c r="C3323" s="16" t="s">
        <v>3791</v>
      </c>
      <c r="D3323" s="17" t="str">
        <f>VLOOKUP(RIGHT(A3323,4),N:O,2,0)</f>
        <v>17x20</v>
      </c>
      <c r="E3323" s="18" t="s">
        <v>5</v>
      </c>
      <c r="F3323" s="19">
        <v>50.65</v>
      </c>
      <c r="G3323" s="19">
        <f t="shared" si="327"/>
        <v>21.526249999999997</v>
      </c>
      <c r="H3323" s="1">
        <f t="shared" si="326"/>
        <v>50.65</v>
      </c>
      <c r="I3323" s="21">
        <v>64</v>
      </c>
    </row>
    <row r="3324" spans="1:9" x14ac:dyDescent="0.15">
      <c r="A3324" s="14" t="s">
        <v>5817</v>
      </c>
      <c r="B3324" s="15">
        <v>1</v>
      </c>
      <c r="C3324" s="16" t="s">
        <v>6691</v>
      </c>
      <c r="D3324" s="17" t="s">
        <v>5730</v>
      </c>
      <c r="E3324" s="18"/>
      <c r="F3324" s="19">
        <v>17.05</v>
      </c>
      <c r="G3324" s="19">
        <f t="shared" si="327"/>
        <v>7.2462499999999999</v>
      </c>
      <c r="H3324" s="1">
        <f t="shared" si="326"/>
        <v>17.05</v>
      </c>
      <c r="I3324" s="21">
        <v>18</v>
      </c>
    </row>
    <row r="3325" spans="1:9" ht="14" x14ac:dyDescent="0.15">
      <c r="A3325" s="14" t="s">
        <v>1203</v>
      </c>
      <c r="B3325" s="15">
        <v>1</v>
      </c>
      <c r="C3325" s="16" t="s">
        <v>6694</v>
      </c>
      <c r="D3325" s="17" t="str">
        <f>VLOOKUP(RIGHT(A3325,4),N:O,2,0)</f>
        <v>10X10</v>
      </c>
      <c r="E3325" s="18" t="s">
        <v>5</v>
      </c>
      <c r="F3325" s="19">
        <v>17.05</v>
      </c>
      <c r="G3325" s="19">
        <f t="shared" si="327"/>
        <v>7.2462499999999999</v>
      </c>
      <c r="H3325" s="1">
        <f t="shared" si="326"/>
        <v>17.05</v>
      </c>
      <c r="I3325" s="21">
        <v>18</v>
      </c>
    </row>
    <row r="3326" spans="1:9" ht="14" x14ac:dyDescent="0.15">
      <c r="A3326" s="14" t="s">
        <v>1204</v>
      </c>
      <c r="B3326" s="15">
        <v>1</v>
      </c>
      <c r="C3326" s="16" t="s">
        <v>3792</v>
      </c>
      <c r="D3326" s="235" t="s">
        <v>5717</v>
      </c>
      <c r="E3326" s="18" t="s">
        <v>5</v>
      </c>
      <c r="F3326" s="19">
        <v>98.5</v>
      </c>
      <c r="G3326" s="19">
        <f t="shared" si="327"/>
        <v>41.862499999999997</v>
      </c>
      <c r="H3326" s="1">
        <f t="shared" si="326"/>
        <v>98.5</v>
      </c>
      <c r="I3326" s="26">
        <v>128</v>
      </c>
    </row>
    <row r="3327" spans="1:9" ht="14" x14ac:dyDescent="0.15">
      <c r="A3327" s="14" t="s">
        <v>1205</v>
      </c>
      <c r="B3327" s="15">
        <v>1</v>
      </c>
      <c r="C3327" s="16" t="s">
        <v>3792</v>
      </c>
      <c r="D3327" s="17" t="str">
        <f>VLOOKUP(RIGHT(A3327,4),N:O,2,0)</f>
        <v>17x20</v>
      </c>
      <c r="E3327" s="18" t="s">
        <v>5</v>
      </c>
      <c r="F3327" s="19">
        <v>50.65</v>
      </c>
      <c r="G3327" s="19">
        <f t="shared" si="327"/>
        <v>21.526249999999997</v>
      </c>
      <c r="H3327" s="1">
        <f t="shared" si="326"/>
        <v>50.65</v>
      </c>
      <c r="I3327" s="21">
        <v>64</v>
      </c>
    </row>
    <row r="3328" spans="1:9" ht="14" x14ac:dyDescent="0.15">
      <c r="A3328" s="14" t="s">
        <v>1206</v>
      </c>
      <c r="B3328" s="15">
        <v>1</v>
      </c>
      <c r="C3328" s="16" t="s">
        <v>3793</v>
      </c>
      <c r="D3328" s="17" t="str">
        <f>VLOOKUP(RIGHT(A3328,4),N:O,2,0)</f>
        <v>10X10</v>
      </c>
      <c r="E3328" s="18" t="s">
        <v>5</v>
      </c>
      <c r="F3328" s="19">
        <v>17.05</v>
      </c>
      <c r="G3328" s="19">
        <f t="shared" si="327"/>
        <v>7.2462499999999999</v>
      </c>
      <c r="H3328" s="1">
        <f t="shared" si="326"/>
        <v>17.05</v>
      </c>
      <c r="I3328" s="21">
        <v>18</v>
      </c>
    </row>
    <row r="3329" spans="1:9" ht="14" x14ac:dyDescent="0.15">
      <c r="A3329" s="14" t="s">
        <v>1207</v>
      </c>
      <c r="B3329" s="15">
        <v>1</v>
      </c>
      <c r="C3329" s="16" t="s">
        <v>3793</v>
      </c>
      <c r="D3329" s="235" t="s">
        <v>5717</v>
      </c>
      <c r="E3329" s="18" t="s">
        <v>5</v>
      </c>
      <c r="F3329" s="19">
        <v>98.5</v>
      </c>
      <c r="G3329" s="19">
        <f t="shared" si="327"/>
        <v>41.862499999999997</v>
      </c>
      <c r="H3329" s="1">
        <f t="shared" si="326"/>
        <v>98.5</v>
      </c>
      <c r="I3329" s="26">
        <v>128</v>
      </c>
    </row>
    <row r="3330" spans="1:9" ht="14" x14ac:dyDescent="0.15">
      <c r="A3330" s="14" t="s">
        <v>1208</v>
      </c>
      <c r="B3330" s="15">
        <v>1</v>
      </c>
      <c r="C3330" s="16" t="s">
        <v>6783</v>
      </c>
      <c r="D3330" s="17" t="str">
        <f>VLOOKUP(RIGHT(A3330,4),N:O,2,0)</f>
        <v>17x20</v>
      </c>
      <c r="E3330" s="18" t="s">
        <v>5</v>
      </c>
      <c r="F3330" s="19">
        <v>50.65</v>
      </c>
      <c r="G3330" s="19">
        <f t="shared" si="327"/>
        <v>21.526249999999997</v>
      </c>
      <c r="H3330" s="1">
        <f t="shared" si="326"/>
        <v>50.65</v>
      </c>
      <c r="I3330" s="21">
        <v>64</v>
      </c>
    </row>
    <row r="3331" spans="1:9" ht="14" x14ac:dyDescent="0.15">
      <c r="A3331" s="220" t="s">
        <v>1209</v>
      </c>
      <c r="B3331" s="221">
        <v>1</v>
      </c>
      <c r="C3331" s="222" t="s">
        <v>3794</v>
      </c>
      <c r="D3331" s="242" t="s">
        <v>5717</v>
      </c>
      <c r="E3331" s="224" t="s">
        <v>5</v>
      </c>
      <c r="F3331" s="225">
        <v>105.35</v>
      </c>
      <c r="G3331" s="225">
        <f t="shared" si="327"/>
        <v>44.77375</v>
      </c>
      <c r="H3331" s="226">
        <f t="shared" si="326"/>
        <v>105.35</v>
      </c>
      <c r="I3331" s="243">
        <v>128</v>
      </c>
    </row>
    <row r="3332" spans="1:9" ht="14" x14ac:dyDescent="0.15">
      <c r="A3332" s="14" t="s">
        <v>1210</v>
      </c>
      <c r="B3332" s="15">
        <v>1</v>
      </c>
      <c r="C3332" s="16" t="s">
        <v>3793</v>
      </c>
      <c r="D3332" s="17" t="str">
        <f>VLOOKUP(RIGHT(A3332,4),N:O,2,0)</f>
        <v>17x20</v>
      </c>
      <c r="E3332" s="18" t="s">
        <v>5</v>
      </c>
      <c r="F3332" s="19">
        <v>50.65</v>
      </c>
      <c r="G3332" s="19">
        <f t="shared" si="327"/>
        <v>21.526249999999997</v>
      </c>
      <c r="H3332" s="1">
        <f t="shared" si="326"/>
        <v>50.65</v>
      </c>
      <c r="I3332" s="21">
        <v>64</v>
      </c>
    </row>
    <row r="3333" spans="1:9" ht="14" x14ac:dyDescent="0.15">
      <c r="A3333" s="14" t="s">
        <v>1211</v>
      </c>
      <c r="B3333" s="15">
        <v>1</v>
      </c>
      <c r="C3333" s="16" t="s">
        <v>3795</v>
      </c>
      <c r="D3333" s="17" t="str">
        <f>VLOOKUP(RIGHT(A3333,4),N:O,2,0)</f>
        <v>10X10</v>
      </c>
      <c r="E3333" s="18" t="s">
        <v>5</v>
      </c>
      <c r="F3333" s="19">
        <v>17.05</v>
      </c>
      <c r="G3333" s="19">
        <f t="shared" si="327"/>
        <v>7.2462499999999999</v>
      </c>
      <c r="H3333" s="1">
        <f t="shared" si="326"/>
        <v>17.05</v>
      </c>
      <c r="I3333" s="21">
        <v>18</v>
      </c>
    </row>
    <row r="3334" spans="1:9" ht="14" x14ac:dyDescent="0.15">
      <c r="A3334" s="14" t="s">
        <v>1212</v>
      </c>
      <c r="B3334" s="15">
        <v>1</v>
      </c>
      <c r="C3334" s="16" t="s">
        <v>3795</v>
      </c>
      <c r="D3334" s="235" t="s">
        <v>5717</v>
      </c>
      <c r="E3334" s="18" t="s">
        <v>5</v>
      </c>
      <c r="F3334" s="19">
        <v>98.5</v>
      </c>
      <c r="G3334" s="19">
        <f t="shared" si="327"/>
        <v>41.862499999999997</v>
      </c>
      <c r="H3334" s="1">
        <f t="shared" si="326"/>
        <v>98.5</v>
      </c>
      <c r="I3334" s="26">
        <v>128</v>
      </c>
    </row>
    <row r="3335" spans="1:9" ht="14" x14ac:dyDescent="0.15">
      <c r="A3335" s="14" t="s">
        <v>1213</v>
      </c>
      <c r="B3335" s="15">
        <v>1</v>
      </c>
      <c r="C3335" s="16" t="s">
        <v>3795</v>
      </c>
      <c r="D3335" s="17" t="str">
        <f>VLOOKUP(RIGHT(A3335,4),N:O,2,0)</f>
        <v>17x20</v>
      </c>
      <c r="E3335" s="18" t="s">
        <v>5</v>
      </c>
      <c r="F3335" s="19">
        <v>50.65</v>
      </c>
      <c r="G3335" s="19">
        <f t="shared" si="327"/>
        <v>21.526249999999997</v>
      </c>
      <c r="H3335" s="1">
        <f t="shared" si="326"/>
        <v>50.65</v>
      </c>
      <c r="I3335" s="21">
        <v>64</v>
      </c>
    </row>
    <row r="3336" spans="1:9" ht="14" x14ac:dyDescent="0.15">
      <c r="A3336" s="14" t="s">
        <v>1214</v>
      </c>
      <c r="B3336" s="15">
        <v>1</v>
      </c>
      <c r="C3336" s="16" t="s">
        <v>3796</v>
      </c>
      <c r="D3336" s="17" t="str">
        <f>VLOOKUP(RIGHT(A3336,4),N:O,2,0)</f>
        <v>10X10</v>
      </c>
      <c r="E3336" s="18" t="s">
        <v>5</v>
      </c>
      <c r="F3336" s="19">
        <v>20.399999999999999</v>
      </c>
      <c r="G3336" s="19">
        <f t="shared" si="327"/>
        <v>8.67</v>
      </c>
      <c r="H3336" s="1">
        <f t="shared" si="326"/>
        <v>20.399999999999999</v>
      </c>
      <c r="I3336" s="21">
        <v>12</v>
      </c>
    </row>
    <row r="3337" spans="1:9" ht="14" x14ac:dyDescent="0.15">
      <c r="A3337" s="14" t="s">
        <v>1215</v>
      </c>
      <c r="B3337" s="15">
        <v>1</v>
      </c>
      <c r="C3337" s="16" t="s">
        <v>3797</v>
      </c>
      <c r="D3337" s="17" t="str">
        <f>VLOOKUP(RIGHT(A3337,4),N:O,2,0)</f>
        <v>17x20</v>
      </c>
      <c r="E3337" s="18" t="s">
        <v>5</v>
      </c>
      <c r="F3337" s="19">
        <v>58.85</v>
      </c>
      <c r="G3337" s="19">
        <f t="shared" si="327"/>
        <v>25.01125</v>
      </c>
      <c r="H3337" s="1">
        <f t="shared" si="326"/>
        <v>58.85</v>
      </c>
      <c r="I3337" s="21">
        <v>44</v>
      </c>
    </row>
    <row r="3338" spans="1:9" ht="14" x14ac:dyDescent="0.15">
      <c r="A3338" s="14" t="s">
        <v>1216</v>
      </c>
      <c r="B3338" s="15">
        <v>1</v>
      </c>
      <c r="C3338" s="16" t="s">
        <v>3798</v>
      </c>
      <c r="D3338" s="17" t="str">
        <f>VLOOKUP(RIGHT(A3338,4),N:O,2,0)</f>
        <v>10X10</v>
      </c>
      <c r="E3338" s="18" t="s">
        <v>5697</v>
      </c>
      <c r="F3338" s="19">
        <v>21.9</v>
      </c>
      <c r="G3338" s="19">
        <f t="shared" si="327"/>
        <v>9.3074999999999992</v>
      </c>
      <c r="H3338" s="1">
        <f t="shared" si="326"/>
        <v>21.9</v>
      </c>
      <c r="I3338" s="21">
        <v>18</v>
      </c>
    </row>
    <row r="3339" spans="1:9" ht="14" x14ac:dyDescent="0.15">
      <c r="A3339" s="14" t="s">
        <v>1217</v>
      </c>
      <c r="B3339" s="15">
        <v>1</v>
      </c>
      <c r="C3339" s="16" t="s">
        <v>3798</v>
      </c>
      <c r="D3339" s="235" t="s">
        <v>5717</v>
      </c>
      <c r="E3339" s="18" t="s">
        <v>5697</v>
      </c>
      <c r="F3339" s="19">
        <v>126.3</v>
      </c>
      <c r="G3339" s="19">
        <f t="shared" si="327"/>
        <v>53.677499999999995</v>
      </c>
      <c r="H3339" s="1">
        <f t="shared" si="326"/>
        <v>126.3</v>
      </c>
      <c r="I3339" s="26">
        <v>128</v>
      </c>
    </row>
    <row r="3340" spans="1:9" ht="14" x14ac:dyDescent="0.15">
      <c r="A3340" s="14" t="s">
        <v>1218</v>
      </c>
      <c r="B3340" s="15">
        <v>1</v>
      </c>
      <c r="C3340" s="16" t="s">
        <v>3798</v>
      </c>
      <c r="D3340" s="17" t="str">
        <f>VLOOKUP(RIGHT(A3340,4),N:O,2,0)</f>
        <v>17x20</v>
      </c>
      <c r="E3340" s="18" t="s">
        <v>5697</v>
      </c>
      <c r="F3340" s="19">
        <v>64.95</v>
      </c>
      <c r="G3340" s="19">
        <f t="shared" si="327"/>
        <v>27.603750000000002</v>
      </c>
      <c r="H3340" s="1">
        <f t="shared" si="326"/>
        <v>64.95</v>
      </c>
      <c r="I3340" s="21">
        <v>64</v>
      </c>
    </row>
    <row r="3341" spans="1:9" ht="14" x14ac:dyDescent="0.15">
      <c r="A3341" s="14" t="s">
        <v>1219</v>
      </c>
      <c r="B3341" s="15">
        <v>1</v>
      </c>
      <c r="C3341" s="16" t="s">
        <v>3799</v>
      </c>
      <c r="D3341" s="17" t="str">
        <f>VLOOKUP(RIGHT(A3341,4),N:O,2,0)</f>
        <v>10X10</v>
      </c>
      <c r="E3341" s="18" t="s">
        <v>5697</v>
      </c>
      <c r="F3341" s="19">
        <v>26.35</v>
      </c>
      <c r="G3341" s="19">
        <f t="shared" si="327"/>
        <v>11.19875</v>
      </c>
      <c r="H3341" s="1">
        <f t="shared" si="326"/>
        <v>26.35</v>
      </c>
      <c r="I3341" s="21">
        <v>18</v>
      </c>
    </row>
    <row r="3342" spans="1:9" ht="14" x14ac:dyDescent="0.15">
      <c r="A3342" s="14" t="s">
        <v>1220</v>
      </c>
      <c r="B3342" s="15">
        <v>1</v>
      </c>
      <c r="C3342" s="16" t="s">
        <v>3800</v>
      </c>
      <c r="D3342" s="235" t="s">
        <v>5717</v>
      </c>
      <c r="E3342" s="18" t="s">
        <v>5697</v>
      </c>
      <c r="F3342" s="19">
        <v>152.19999999999999</v>
      </c>
      <c r="G3342" s="19">
        <f t="shared" si="327"/>
        <v>64.684999999999988</v>
      </c>
      <c r="H3342" s="1">
        <f t="shared" si="326"/>
        <v>152.19999999999999</v>
      </c>
      <c r="I3342" s="26">
        <v>128</v>
      </c>
    </row>
    <row r="3343" spans="1:9" ht="14" x14ac:dyDescent="0.15">
      <c r="A3343" s="14" t="s">
        <v>1221</v>
      </c>
      <c r="B3343" s="15">
        <v>1</v>
      </c>
      <c r="C3343" s="16" t="s">
        <v>3800</v>
      </c>
      <c r="D3343" s="17" t="str">
        <f>VLOOKUP(RIGHT(A3343,4),N:O,2,0)</f>
        <v>17x20</v>
      </c>
      <c r="E3343" s="18" t="s">
        <v>5697</v>
      </c>
      <c r="F3343" s="19">
        <v>78.25</v>
      </c>
      <c r="G3343" s="19">
        <f t="shared" si="327"/>
        <v>33.256250000000001</v>
      </c>
      <c r="H3343" s="1">
        <f t="shared" si="326"/>
        <v>78.25</v>
      </c>
      <c r="I3343" s="21">
        <v>64</v>
      </c>
    </row>
    <row r="3344" spans="1:9" x14ac:dyDescent="0.15">
      <c r="A3344" s="255" t="s">
        <v>6658</v>
      </c>
      <c r="B3344" s="33">
        <v>1</v>
      </c>
      <c r="C3344" s="20" t="s">
        <v>6659</v>
      </c>
      <c r="D3344" s="116" t="s">
        <v>6650</v>
      </c>
      <c r="F3344" s="60">
        <v>3</v>
      </c>
      <c r="G3344" s="60">
        <v>3</v>
      </c>
      <c r="H3344" s="60">
        <f>F3344</f>
        <v>3</v>
      </c>
      <c r="I3344" s="57">
        <v>3</v>
      </c>
    </row>
    <row r="3345" spans="1:9" x14ac:dyDescent="0.15">
      <c r="A3345" s="255" t="s">
        <v>6671</v>
      </c>
      <c r="B3345" s="254">
        <v>1</v>
      </c>
      <c r="C3345" s="62" t="s">
        <v>6672</v>
      </c>
      <c r="D3345" s="267" t="s">
        <v>5819</v>
      </c>
      <c r="E3345" s="256"/>
      <c r="F3345" s="257">
        <v>57.9</v>
      </c>
      <c r="G3345" s="258">
        <f t="shared" ref="G3345:G3376" si="328">F3345*0.425</f>
        <v>24.607499999999998</v>
      </c>
      <c r="H3345" s="257">
        <f>F3345</f>
        <v>57.9</v>
      </c>
      <c r="I3345" s="256">
        <v>64</v>
      </c>
    </row>
    <row r="3346" spans="1:9" ht="14" x14ac:dyDescent="0.15">
      <c r="A3346" s="51" t="s">
        <v>6377</v>
      </c>
      <c r="B3346" s="33">
        <v>1</v>
      </c>
      <c r="C3346" s="35" t="s">
        <v>6376</v>
      </c>
      <c r="D3346" s="118" t="s">
        <v>6204</v>
      </c>
      <c r="E3346" s="18" t="s">
        <v>6</v>
      </c>
      <c r="F3346" s="43">
        <v>9.1999999999999993</v>
      </c>
      <c r="G3346" s="43">
        <f t="shared" si="328"/>
        <v>3.9099999999999997</v>
      </c>
      <c r="H3346" s="43">
        <v>23.2</v>
      </c>
      <c r="I3346" s="18">
        <v>6</v>
      </c>
    </row>
    <row r="3347" spans="1:9" x14ac:dyDescent="0.15">
      <c r="A3347" s="22" t="s">
        <v>6107</v>
      </c>
      <c r="B3347" s="33">
        <v>1</v>
      </c>
      <c r="C3347" s="44" t="s">
        <v>6108</v>
      </c>
      <c r="D3347" s="118" t="s">
        <v>6109</v>
      </c>
      <c r="E3347" s="18"/>
      <c r="F3347" s="43">
        <v>8.8000000000000007</v>
      </c>
      <c r="G3347" s="19">
        <f t="shared" si="328"/>
        <v>3.74</v>
      </c>
      <c r="H3347" s="43">
        <f>B3347*F3347</f>
        <v>8.8000000000000007</v>
      </c>
      <c r="I3347" s="18">
        <v>6</v>
      </c>
    </row>
    <row r="3348" spans="1:9" x14ac:dyDescent="0.15">
      <c r="A3348" s="14" t="s">
        <v>6288</v>
      </c>
      <c r="B3348" s="15">
        <v>1</v>
      </c>
      <c r="C3348" s="16" t="s">
        <v>6677</v>
      </c>
      <c r="D3348" s="17" t="s">
        <v>29</v>
      </c>
      <c r="E3348" s="18"/>
      <c r="F3348" s="19">
        <v>23.2</v>
      </c>
      <c r="G3348" s="19">
        <f t="shared" si="328"/>
        <v>9.86</v>
      </c>
      <c r="H3348" s="1">
        <f>B3348*F3348</f>
        <v>23.2</v>
      </c>
      <c r="I3348" s="21">
        <v>18</v>
      </c>
    </row>
    <row r="3349" spans="1:9" ht="14" x14ac:dyDescent="0.15">
      <c r="A3349" s="51" t="s">
        <v>6378</v>
      </c>
      <c r="B3349" s="33">
        <v>1</v>
      </c>
      <c r="C3349" s="35" t="s">
        <v>6376</v>
      </c>
      <c r="D3349" s="118" t="s">
        <v>28</v>
      </c>
      <c r="E3349" s="18" t="s">
        <v>6</v>
      </c>
      <c r="F3349" s="43">
        <v>86.85</v>
      </c>
      <c r="G3349" s="43">
        <f t="shared" si="328"/>
        <v>36.911249999999995</v>
      </c>
      <c r="H3349" s="43">
        <v>23.2</v>
      </c>
      <c r="I3349" s="21">
        <v>84</v>
      </c>
    </row>
    <row r="3350" spans="1:9" ht="14" x14ac:dyDescent="0.15">
      <c r="A3350" s="14" t="s">
        <v>5900</v>
      </c>
      <c r="B3350" s="15">
        <v>1</v>
      </c>
      <c r="C3350" s="16" t="s">
        <v>6679</v>
      </c>
      <c r="D3350" s="17" t="s">
        <v>30</v>
      </c>
      <c r="E3350" s="216" t="s">
        <v>6</v>
      </c>
      <c r="F3350" s="19">
        <v>10.85</v>
      </c>
      <c r="G3350" s="19">
        <f t="shared" si="328"/>
        <v>4.6112500000000001</v>
      </c>
      <c r="H3350" s="1">
        <f>B3350*F3350</f>
        <v>10.85</v>
      </c>
      <c r="I3350" s="21">
        <v>6</v>
      </c>
    </row>
    <row r="3351" spans="1:9" x14ac:dyDescent="0.15">
      <c r="A3351" s="14" t="s">
        <v>6286</v>
      </c>
      <c r="B3351" s="15">
        <v>1</v>
      </c>
      <c r="C3351" s="16" t="s">
        <v>6678</v>
      </c>
      <c r="D3351" s="17" t="s">
        <v>29</v>
      </c>
      <c r="E3351" s="18"/>
      <c r="F3351" s="19">
        <v>23.2</v>
      </c>
      <c r="G3351" s="19">
        <f t="shared" si="328"/>
        <v>9.86</v>
      </c>
      <c r="H3351" s="1">
        <f>B3351*F3351</f>
        <v>23.2</v>
      </c>
      <c r="I3351" s="21">
        <v>18</v>
      </c>
    </row>
    <row r="3352" spans="1:9" ht="14" x14ac:dyDescent="0.15">
      <c r="A3352" s="14" t="s">
        <v>5901</v>
      </c>
      <c r="B3352" s="15">
        <v>1</v>
      </c>
      <c r="C3352" s="16" t="s">
        <v>5902</v>
      </c>
      <c r="D3352" s="17" t="s">
        <v>30</v>
      </c>
      <c r="E3352" s="216" t="s">
        <v>6</v>
      </c>
      <c r="F3352" s="19">
        <v>10.85</v>
      </c>
      <c r="G3352" s="19">
        <f t="shared" si="328"/>
        <v>4.6112500000000001</v>
      </c>
      <c r="H3352" s="1">
        <f>B3352*F3352</f>
        <v>10.85</v>
      </c>
      <c r="I3352" s="21">
        <v>6</v>
      </c>
    </row>
    <row r="3353" spans="1:9" x14ac:dyDescent="0.15">
      <c r="A3353" s="14" t="s">
        <v>6287</v>
      </c>
      <c r="B3353" s="15">
        <v>1</v>
      </c>
      <c r="C3353" s="16" t="s">
        <v>5902</v>
      </c>
      <c r="D3353" s="17" t="s">
        <v>29</v>
      </c>
      <c r="E3353" s="18"/>
      <c r="F3353" s="19">
        <v>23.2</v>
      </c>
      <c r="G3353" s="19">
        <f t="shared" si="328"/>
        <v>9.86</v>
      </c>
      <c r="H3353" s="1">
        <f>B3353*F3353</f>
        <v>23.2</v>
      </c>
      <c r="I3353" s="21">
        <v>18</v>
      </c>
    </row>
    <row r="3354" spans="1:9" x14ac:dyDescent="0.15">
      <c r="A3354" s="51" t="s">
        <v>7201</v>
      </c>
      <c r="B3354" s="33">
        <v>1</v>
      </c>
      <c r="C3354" s="20" t="s">
        <v>7200</v>
      </c>
      <c r="D3354" s="116" t="s">
        <v>30</v>
      </c>
      <c r="F3354" s="60">
        <v>9.1999999999999993</v>
      </c>
      <c r="G3354" s="60">
        <f t="shared" si="328"/>
        <v>3.9099999999999997</v>
      </c>
      <c r="H3354" s="60">
        <f>F3354</f>
        <v>9.1999999999999993</v>
      </c>
      <c r="I3354" s="57">
        <v>6</v>
      </c>
    </row>
    <row r="3355" spans="1:9" x14ac:dyDescent="0.15">
      <c r="A3355" s="51" t="s">
        <v>7210</v>
      </c>
      <c r="B3355" s="33">
        <v>1</v>
      </c>
      <c r="C3355" s="35" t="s">
        <v>7211</v>
      </c>
      <c r="D3355" s="118" t="s">
        <v>29</v>
      </c>
      <c r="E3355" s="18"/>
      <c r="F3355" s="101">
        <v>23.2</v>
      </c>
      <c r="G3355" s="43">
        <f t="shared" si="328"/>
        <v>9.86</v>
      </c>
      <c r="H3355" s="43">
        <v>23.2</v>
      </c>
      <c r="I3355" s="18">
        <v>18</v>
      </c>
    </row>
    <row r="3356" spans="1:9" x14ac:dyDescent="0.15">
      <c r="A3356" s="255" t="s">
        <v>6638</v>
      </c>
      <c r="B3356" s="33">
        <v>1</v>
      </c>
      <c r="C3356" s="106" t="s">
        <v>6918</v>
      </c>
      <c r="D3356" s="116" t="s">
        <v>30</v>
      </c>
      <c r="F3356" s="60">
        <v>10.85</v>
      </c>
      <c r="G3356" s="258">
        <f t="shared" si="328"/>
        <v>4.6112500000000001</v>
      </c>
      <c r="H3356" s="60">
        <f>F3356</f>
        <v>10.85</v>
      </c>
      <c r="I3356" s="57">
        <v>6</v>
      </c>
    </row>
    <row r="3357" spans="1:9" x14ac:dyDescent="0.15">
      <c r="A3357" s="255" t="s">
        <v>6637</v>
      </c>
      <c r="B3357" s="33">
        <v>1</v>
      </c>
      <c r="C3357" s="106" t="s">
        <v>6919</v>
      </c>
      <c r="D3357" s="116" t="s">
        <v>29</v>
      </c>
      <c r="F3357" s="60">
        <v>28.45</v>
      </c>
      <c r="G3357" s="258">
        <f t="shared" si="328"/>
        <v>12.091249999999999</v>
      </c>
      <c r="H3357" s="60">
        <f>F3357</f>
        <v>28.45</v>
      </c>
      <c r="I3357" s="57">
        <v>18</v>
      </c>
    </row>
    <row r="3358" spans="1:9" x14ac:dyDescent="0.15">
      <c r="A3358" s="255" t="s">
        <v>6639</v>
      </c>
      <c r="B3358" s="33">
        <v>1</v>
      </c>
      <c r="C3358" s="106" t="s">
        <v>6920</v>
      </c>
      <c r="D3358" s="116" t="s">
        <v>6439</v>
      </c>
      <c r="F3358" s="60">
        <v>113.15</v>
      </c>
      <c r="G3358" s="258">
        <f t="shared" si="328"/>
        <v>48.088750000000005</v>
      </c>
      <c r="H3358" s="60">
        <f>F3358</f>
        <v>113.15</v>
      </c>
      <c r="I3358" s="57">
        <v>84</v>
      </c>
    </row>
    <row r="3359" spans="1:9" s="228" customFormat="1" ht="14" x14ac:dyDescent="0.15">
      <c r="A3359" s="14" t="s">
        <v>1222</v>
      </c>
      <c r="B3359" s="15">
        <v>1</v>
      </c>
      <c r="C3359" s="16" t="s">
        <v>3801</v>
      </c>
      <c r="D3359" s="17" t="str">
        <f>VLOOKUP(RIGHT(A3359,4),N:O,2,0)</f>
        <v>10X10</v>
      </c>
      <c r="E3359" s="18" t="s">
        <v>6</v>
      </c>
      <c r="F3359" s="19">
        <v>19.5</v>
      </c>
      <c r="G3359" s="19">
        <f t="shared" si="328"/>
        <v>8.2874999999999996</v>
      </c>
      <c r="H3359" s="1">
        <f t="shared" ref="H3359:H3370" si="329">B3359*F3359</f>
        <v>19.5</v>
      </c>
      <c r="I3359" s="21">
        <v>18</v>
      </c>
    </row>
    <row r="3360" spans="1:9" ht="14" x14ac:dyDescent="0.15">
      <c r="A3360" s="14" t="s">
        <v>1223</v>
      </c>
      <c r="B3360" s="15">
        <v>1</v>
      </c>
      <c r="C3360" s="16" t="s">
        <v>3801</v>
      </c>
      <c r="D3360" s="235" t="s">
        <v>5717</v>
      </c>
      <c r="E3360" s="18" t="s">
        <v>6</v>
      </c>
      <c r="F3360" s="19">
        <v>112.65</v>
      </c>
      <c r="G3360" s="19">
        <f t="shared" si="328"/>
        <v>47.876249999999999</v>
      </c>
      <c r="H3360" s="1">
        <f t="shared" si="329"/>
        <v>112.65</v>
      </c>
      <c r="I3360" s="26">
        <v>128</v>
      </c>
    </row>
    <row r="3361" spans="1:10" ht="14" x14ac:dyDescent="0.15">
      <c r="A3361" s="14" t="s">
        <v>1224</v>
      </c>
      <c r="B3361" s="15">
        <v>1</v>
      </c>
      <c r="C3361" s="16" t="s">
        <v>3801</v>
      </c>
      <c r="D3361" s="17" t="str">
        <f>VLOOKUP(RIGHT(A3361,4),N:O,2,0)</f>
        <v>17x20</v>
      </c>
      <c r="E3361" s="18" t="s">
        <v>6</v>
      </c>
      <c r="F3361" s="19">
        <v>57.9</v>
      </c>
      <c r="G3361" s="19">
        <f t="shared" si="328"/>
        <v>24.607499999999998</v>
      </c>
      <c r="H3361" s="1">
        <f t="shared" si="329"/>
        <v>57.9</v>
      </c>
      <c r="I3361" s="21">
        <v>64</v>
      </c>
    </row>
    <row r="3362" spans="1:10" ht="14" x14ac:dyDescent="0.15">
      <c r="A3362" s="14" t="s">
        <v>1225</v>
      </c>
      <c r="B3362" s="15">
        <v>1</v>
      </c>
      <c r="C3362" s="16" t="s">
        <v>3802</v>
      </c>
      <c r="D3362" s="17" t="str">
        <f>VLOOKUP(RIGHT(A3362,4),N:O,2,0)</f>
        <v>17x20</v>
      </c>
      <c r="E3362" s="18" t="s">
        <v>6</v>
      </c>
      <c r="F3362" s="19">
        <v>67.900000000000006</v>
      </c>
      <c r="G3362" s="19">
        <f t="shared" si="328"/>
        <v>28.857500000000002</v>
      </c>
      <c r="H3362" s="1">
        <f t="shared" si="329"/>
        <v>67.900000000000006</v>
      </c>
      <c r="I3362" s="21">
        <v>44</v>
      </c>
    </row>
    <row r="3363" spans="1:10" ht="14" x14ac:dyDescent="0.15">
      <c r="A3363" s="14" t="s">
        <v>1226</v>
      </c>
      <c r="B3363" s="15">
        <v>1</v>
      </c>
      <c r="C3363" s="16" t="s">
        <v>6687</v>
      </c>
      <c r="D3363" s="17" t="str">
        <f>VLOOKUP(RIGHT(A3363,4),N:O,2,0)</f>
        <v>10X10</v>
      </c>
      <c r="E3363" s="18" t="s">
        <v>5</v>
      </c>
      <c r="F3363" s="19">
        <v>17.05</v>
      </c>
      <c r="G3363" s="19">
        <f t="shared" si="328"/>
        <v>7.2462499999999999</v>
      </c>
      <c r="H3363" s="1">
        <f t="shared" si="329"/>
        <v>17.05</v>
      </c>
      <c r="I3363" s="21">
        <v>18</v>
      </c>
    </row>
    <row r="3364" spans="1:10" ht="14" x14ac:dyDescent="0.15">
      <c r="A3364" s="14" t="s">
        <v>1227</v>
      </c>
      <c r="B3364" s="15">
        <v>1</v>
      </c>
      <c r="C3364" s="16" t="s">
        <v>3803</v>
      </c>
      <c r="D3364" s="235" t="s">
        <v>5717</v>
      </c>
      <c r="E3364" s="18" t="s">
        <v>5</v>
      </c>
      <c r="F3364" s="19">
        <v>98.5</v>
      </c>
      <c r="G3364" s="19">
        <f t="shared" si="328"/>
        <v>41.862499999999997</v>
      </c>
      <c r="H3364" s="1">
        <f t="shared" si="329"/>
        <v>98.5</v>
      </c>
      <c r="I3364" s="26">
        <v>128</v>
      </c>
    </row>
    <row r="3365" spans="1:10" ht="14" x14ac:dyDescent="0.15">
      <c r="A3365" s="14" t="s">
        <v>1228</v>
      </c>
      <c r="B3365" s="15">
        <v>1</v>
      </c>
      <c r="C3365" s="16" t="s">
        <v>3803</v>
      </c>
      <c r="D3365" s="17" t="str">
        <f>VLOOKUP(RIGHT(A3365,4),N:O,2,0)</f>
        <v>17x20</v>
      </c>
      <c r="E3365" s="18" t="s">
        <v>5</v>
      </c>
      <c r="F3365" s="19">
        <v>50.65</v>
      </c>
      <c r="G3365" s="19">
        <f t="shared" si="328"/>
        <v>21.526249999999997</v>
      </c>
      <c r="H3365" s="1">
        <f t="shared" si="329"/>
        <v>50.65</v>
      </c>
      <c r="I3365" s="21">
        <v>64</v>
      </c>
    </row>
    <row r="3366" spans="1:10" x14ac:dyDescent="0.15">
      <c r="A3366" s="22" t="s">
        <v>6097</v>
      </c>
      <c r="B3366" s="33">
        <v>1</v>
      </c>
      <c r="C3366" s="27" t="s">
        <v>6688</v>
      </c>
      <c r="D3366" s="118" t="s">
        <v>15</v>
      </c>
      <c r="E3366" s="18"/>
      <c r="F3366" s="43">
        <v>17.05</v>
      </c>
      <c r="G3366" s="19">
        <f t="shared" si="328"/>
        <v>7.2462499999999999</v>
      </c>
      <c r="H3366" s="43">
        <f t="shared" si="329"/>
        <v>17.05</v>
      </c>
      <c r="I3366" s="18">
        <v>18</v>
      </c>
    </row>
    <row r="3367" spans="1:10" x14ac:dyDescent="0.15">
      <c r="A3367" s="22" t="s">
        <v>6103</v>
      </c>
      <c r="B3367" s="33">
        <v>1</v>
      </c>
      <c r="C3367" s="35" t="s">
        <v>6104</v>
      </c>
      <c r="D3367" s="118" t="s">
        <v>5819</v>
      </c>
      <c r="E3367" s="18"/>
      <c r="F3367" s="19">
        <v>50.65</v>
      </c>
      <c r="G3367" s="19">
        <f t="shared" si="328"/>
        <v>21.526249999999997</v>
      </c>
      <c r="H3367" s="1">
        <f t="shared" si="329"/>
        <v>50.65</v>
      </c>
      <c r="I3367" s="21">
        <v>64</v>
      </c>
    </row>
    <row r="3368" spans="1:10" ht="14" x14ac:dyDescent="0.15">
      <c r="A3368" s="14" t="s">
        <v>1229</v>
      </c>
      <c r="B3368" s="15">
        <v>1</v>
      </c>
      <c r="C3368" s="16" t="s">
        <v>3804</v>
      </c>
      <c r="D3368" s="17" t="str">
        <f>VLOOKUP(RIGHT(A3368,4),N:O,2,0)</f>
        <v>10X10</v>
      </c>
      <c r="E3368" s="18" t="s">
        <v>5</v>
      </c>
      <c r="F3368" s="19">
        <v>17.05</v>
      </c>
      <c r="G3368" s="19">
        <f t="shared" si="328"/>
        <v>7.2462499999999999</v>
      </c>
      <c r="H3368" s="1">
        <f t="shared" si="329"/>
        <v>17.05</v>
      </c>
      <c r="I3368" s="21">
        <v>18</v>
      </c>
      <c r="J3368" s="32"/>
    </row>
    <row r="3369" spans="1:10" ht="14" x14ac:dyDescent="0.15">
      <c r="A3369" s="14" t="s">
        <v>1230</v>
      </c>
      <c r="B3369" s="15">
        <v>1</v>
      </c>
      <c r="C3369" s="16" t="s">
        <v>3804</v>
      </c>
      <c r="D3369" s="235" t="s">
        <v>5717</v>
      </c>
      <c r="E3369" s="18" t="s">
        <v>5</v>
      </c>
      <c r="F3369" s="19">
        <v>98.5</v>
      </c>
      <c r="G3369" s="19">
        <f t="shared" si="328"/>
        <v>41.862499999999997</v>
      </c>
      <c r="H3369" s="1">
        <f t="shared" si="329"/>
        <v>98.5</v>
      </c>
      <c r="I3369" s="26">
        <v>128</v>
      </c>
      <c r="J3369" s="32"/>
    </row>
    <row r="3370" spans="1:10" ht="14" x14ac:dyDescent="0.15">
      <c r="A3370" s="14" t="s">
        <v>1231</v>
      </c>
      <c r="B3370" s="15">
        <v>1</v>
      </c>
      <c r="C3370" s="16" t="s">
        <v>3804</v>
      </c>
      <c r="D3370" s="17" t="str">
        <f>VLOOKUP(RIGHT(A3370,4),N:O,2,0)</f>
        <v>17x20</v>
      </c>
      <c r="E3370" s="18" t="s">
        <v>5</v>
      </c>
      <c r="F3370" s="19">
        <v>50.65</v>
      </c>
      <c r="G3370" s="19">
        <f t="shared" si="328"/>
        <v>21.526249999999997</v>
      </c>
      <c r="H3370" s="1">
        <f t="shared" si="329"/>
        <v>50.65</v>
      </c>
      <c r="I3370" s="21">
        <v>64</v>
      </c>
      <c r="J3370" s="32"/>
    </row>
    <row r="3371" spans="1:10" x14ac:dyDescent="0.15">
      <c r="A3371" s="51" t="s">
        <v>1231</v>
      </c>
      <c r="B3371" s="33">
        <v>1</v>
      </c>
      <c r="C3371" s="20" t="s">
        <v>6543</v>
      </c>
      <c r="D3371" s="116" t="s">
        <v>5819</v>
      </c>
      <c r="F3371" s="60">
        <v>50.65</v>
      </c>
      <c r="G3371" s="19">
        <f t="shared" si="328"/>
        <v>21.526249999999997</v>
      </c>
      <c r="H3371" s="60">
        <f>F3371</f>
        <v>50.65</v>
      </c>
      <c r="I3371" s="57">
        <v>64</v>
      </c>
      <c r="J3371" s="32"/>
    </row>
    <row r="3372" spans="1:10" x14ac:dyDescent="0.15">
      <c r="A3372" s="14" t="s">
        <v>5849</v>
      </c>
      <c r="B3372" s="15">
        <v>1</v>
      </c>
      <c r="C3372" s="16" t="s">
        <v>5850</v>
      </c>
      <c r="D3372" s="17" t="s">
        <v>5819</v>
      </c>
      <c r="E3372" s="18"/>
      <c r="F3372" s="19">
        <v>57.9</v>
      </c>
      <c r="G3372" s="19">
        <f t="shared" si="328"/>
        <v>24.607499999999998</v>
      </c>
      <c r="H3372" s="1">
        <f t="shared" ref="H3372:H3384" si="330">B3372*F3372</f>
        <v>57.9</v>
      </c>
      <c r="I3372" s="21">
        <v>64</v>
      </c>
      <c r="J3372" s="32"/>
    </row>
    <row r="3373" spans="1:10" ht="14" x14ac:dyDescent="0.15">
      <c r="A3373" s="14" t="s">
        <v>1232</v>
      </c>
      <c r="B3373" s="15">
        <v>1</v>
      </c>
      <c r="C3373" s="16" t="s">
        <v>3805</v>
      </c>
      <c r="D3373" s="17" t="str">
        <f>VLOOKUP(RIGHT(A3373,4),N:O,2,0)</f>
        <v>10X10</v>
      </c>
      <c r="E3373" s="18" t="s">
        <v>6</v>
      </c>
      <c r="F3373" s="19">
        <v>19.5</v>
      </c>
      <c r="G3373" s="19">
        <f t="shared" si="328"/>
        <v>8.2874999999999996</v>
      </c>
      <c r="H3373" s="1">
        <f t="shared" si="330"/>
        <v>19.5</v>
      </c>
      <c r="I3373" s="21">
        <v>18</v>
      </c>
      <c r="J3373" s="32"/>
    </row>
    <row r="3374" spans="1:10" ht="14" x14ac:dyDescent="0.15">
      <c r="A3374" s="14" t="s">
        <v>1233</v>
      </c>
      <c r="B3374" s="15">
        <v>1</v>
      </c>
      <c r="C3374" s="16" t="s">
        <v>3805</v>
      </c>
      <c r="D3374" s="235" t="s">
        <v>5717</v>
      </c>
      <c r="E3374" s="18" t="s">
        <v>6</v>
      </c>
      <c r="F3374" s="19">
        <v>112.65</v>
      </c>
      <c r="G3374" s="19">
        <f t="shared" si="328"/>
        <v>47.876249999999999</v>
      </c>
      <c r="H3374" s="1">
        <f t="shared" si="330"/>
        <v>112.65</v>
      </c>
      <c r="I3374" s="26">
        <v>128</v>
      </c>
      <c r="J3374" s="32"/>
    </row>
    <row r="3375" spans="1:10" ht="14" x14ac:dyDescent="0.15">
      <c r="A3375" s="14" t="s">
        <v>1234</v>
      </c>
      <c r="B3375" s="15">
        <v>1</v>
      </c>
      <c r="C3375" s="16" t="s">
        <v>3805</v>
      </c>
      <c r="D3375" s="17" t="str">
        <f>VLOOKUP(RIGHT(A3375,4),N:O,2,0)</f>
        <v>17x20</v>
      </c>
      <c r="E3375" s="18" t="s">
        <v>6</v>
      </c>
      <c r="F3375" s="19">
        <v>57.9</v>
      </c>
      <c r="G3375" s="19">
        <f t="shared" si="328"/>
        <v>24.607499999999998</v>
      </c>
      <c r="H3375" s="1">
        <f t="shared" si="330"/>
        <v>57.9</v>
      </c>
      <c r="I3375" s="21">
        <v>64</v>
      </c>
    </row>
    <row r="3376" spans="1:10" ht="14" x14ac:dyDescent="0.15">
      <c r="A3376" s="22" t="s">
        <v>1235</v>
      </c>
      <c r="B3376" s="15">
        <v>1</v>
      </c>
      <c r="C3376" s="16" t="s">
        <v>3806</v>
      </c>
      <c r="D3376" s="17" t="str">
        <f>VLOOKUP(RIGHT(A3376,4),N:O,2,0)</f>
        <v>17x20</v>
      </c>
      <c r="E3376" s="18" t="s">
        <v>6</v>
      </c>
      <c r="F3376" s="19">
        <v>67.900000000000006</v>
      </c>
      <c r="G3376" s="19">
        <f t="shared" si="328"/>
        <v>28.857500000000002</v>
      </c>
      <c r="H3376" s="1">
        <f t="shared" si="330"/>
        <v>67.900000000000006</v>
      </c>
      <c r="I3376" s="21">
        <v>44</v>
      </c>
    </row>
    <row r="3377" spans="1:9" x14ac:dyDescent="0.15">
      <c r="A3377" s="14" t="s">
        <v>5847</v>
      </c>
      <c r="B3377" s="15">
        <v>1</v>
      </c>
      <c r="C3377" s="16" t="s">
        <v>5848</v>
      </c>
      <c r="D3377" s="17" t="s">
        <v>5819</v>
      </c>
      <c r="E3377" s="18"/>
      <c r="F3377" s="19">
        <v>71.25</v>
      </c>
      <c r="G3377" s="19">
        <f t="shared" ref="G3377:G3408" si="331">F3377*0.425</f>
        <v>30.28125</v>
      </c>
      <c r="H3377" s="1">
        <f t="shared" si="330"/>
        <v>71.25</v>
      </c>
      <c r="I3377" s="21">
        <v>64</v>
      </c>
    </row>
    <row r="3378" spans="1:9" ht="14" x14ac:dyDescent="0.15">
      <c r="A3378" s="14" t="s">
        <v>1236</v>
      </c>
      <c r="B3378" s="15">
        <v>1</v>
      </c>
      <c r="C3378" s="16" t="s">
        <v>6689</v>
      </c>
      <c r="D3378" s="17" t="str">
        <f>VLOOKUP(RIGHT(A3378,4),N:O,2,0)</f>
        <v>10X10</v>
      </c>
      <c r="E3378" s="18" t="s">
        <v>6</v>
      </c>
      <c r="F3378" s="19">
        <v>19.5</v>
      </c>
      <c r="G3378" s="19">
        <f t="shared" si="331"/>
        <v>8.2874999999999996</v>
      </c>
      <c r="H3378" s="1">
        <f t="shared" si="330"/>
        <v>19.5</v>
      </c>
      <c r="I3378" s="21">
        <v>18</v>
      </c>
    </row>
    <row r="3379" spans="1:9" ht="14" x14ac:dyDescent="0.15">
      <c r="A3379" s="14" t="s">
        <v>1237</v>
      </c>
      <c r="B3379" s="15">
        <v>1</v>
      </c>
      <c r="C3379" s="16" t="s">
        <v>3807</v>
      </c>
      <c r="D3379" s="235" t="s">
        <v>5717</v>
      </c>
      <c r="E3379" s="18" t="s">
        <v>6</v>
      </c>
      <c r="F3379" s="19">
        <v>112.65</v>
      </c>
      <c r="G3379" s="19">
        <f t="shared" si="331"/>
        <v>47.876249999999999</v>
      </c>
      <c r="H3379" s="1">
        <f t="shared" si="330"/>
        <v>112.65</v>
      </c>
      <c r="I3379" s="26">
        <v>128</v>
      </c>
    </row>
    <row r="3380" spans="1:9" ht="14" x14ac:dyDescent="0.15">
      <c r="A3380" s="14" t="s">
        <v>1238</v>
      </c>
      <c r="B3380" s="15">
        <v>1</v>
      </c>
      <c r="C3380" s="16" t="s">
        <v>3807</v>
      </c>
      <c r="D3380" s="17" t="str">
        <f>VLOOKUP(RIGHT(A3380,4),N:O,2,0)</f>
        <v>17x20</v>
      </c>
      <c r="E3380" s="18" t="s">
        <v>6</v>
      </c>
      <c r="F3380" s="19">
        <v>57.9</v>
      </c>
      <c r="G3380" s="19">
        <f t="shared" si="331"/>
        <v>24.607499999999998</v>
      </c>
      <c r="H3380" s="1">
        <f t="shared" si="330"/>
        <v>57.9</v>
      </c>
      <c r="I3380" s="21">
        <v>64</v>
      </c>
    </row>
    <row r="3381" spans="1:9" x14ac:dyDescent="0.15">
      <c r="A3381" s="14" t="s">
        <v>6379</v>
      </c>
      <c r="B3381" s="15">
        <v>1</v>
      </c>
      <c r="C3381" s="16" t="s">
        <v>6380</v>
      </c>
      <c r="D3381" s="17" t="str">
        <f>VLOOKUP(RIGHT(A3381,4),N:O,2,0)</f>
        <v>10X10</v>
      </c>
      <c r="E3381" s="18"/>
      <c r="F3381" s="19">
        <v>19.5</v>
      </c>
      <c r="G3381" s="19">
        <f t="shared" si="331"/>
        <v>8.2874999999999996</v>
      </c>
      <c r="H3381" s="1">
        <f t="shared" si="330"/>
        <v>19.5</v>
      </c>
      <c r="I3381" s="21">
        <v>18</v>
      </c>
    </row>
    <row r="3382" spans="1:9" ht="14" x14ac:dyDescent="0.15">
      <c r="A3382" s="14" t="s">
        <v>1239</v>
      </c>
      <c r="B3382" s="15">
        <v>1</v>
      </c>
      <c r="C3382" s="16" t="s">
        <v>6683</v>
      </c>
      <c r="D3382" s="17" t="str">
        <f>VLOOKUP(RIGHT(A3382,4),N:O,2,0)</f>
        <v>10X10</v>
      </c>
      <c r="E3382" s="18" t="s">
        <v>6</v>
      </c>
      <c r="F3382" s="19">
        <v>19.5</v>
      </c>
      <c r="G3382" s="19">
        <f t="shared" si="331"/>
        <v>8.2874999999999996</v>
      </c>
      <c r="H3382" s="1">
        <f t="shared" si="330"/>
        <v>19.5</v>
      </c>
      <c r="I3382" s="21">
        <v>18</v>
      </c>
    </row>
    <row r="3383" spans="1:9" ht="14" x14ac:dyDescent="0.15">
      <c r="A3383" s="14" t="s">
        <v>1240</v>
      </c>
      <c r="B3383" s="15">
        <v>1</v>
      </c>
      <c r="C3383" s="16" t="s">
        <v>3808</v>
      </c>
      <c r="D3383" s="235" t="s">
        <v>5717</v>
      </c>
      <c r="E3383" s="18" t="s">
        <v>6</v>
      </c>
      <c r="F3383" s="19">
        <v>112.65</v>
      </c>
      <c r="G3383" s="19">
        <f t="shared" si="331"/>
        <v>47.876249999999999</v>
      </c>
      <c r="H3383" s="1">
        <f t="shared" si="330"/>
        <v>112.65</v>
      </c>
      <c r="I3383" s="26">
        <v>128</v>
      </c>
    </row>
    <row r="3384" spans="1:9" ht="14" x14ac:dyDescent="0.15">
      <c r="A3384" s="14" t="s">
        <v>1241</v>
      </c>
      <c r="B3384" s="15">
        <v>1</v>
      </c>
      <c r="C3384" s="16" t="s">
        <v>3808</v>
      </c>
      <c r="D3384" s="17" t="str">
        <f>VLOOKUP(RIGHT(A3384,4),N:O,2,0)</f>
        <v>17x20</v>
      </c>
      <c r="E3384" s="18" t="s">
        <v>6</v>
      </c>
      <c r="F3384" s="19">
        <v>57.9</v>
      </c>
      <c r="G3384" s="19">
        <f t="shared" si="331"/>
        <v>24.607499999999998</v>
      </c>
      <c r="H3384" s="1">
        <f t="shared" si="330"/>
        <v>57.9</v>
      </c>
      <c r="I3384" s="21">
        <v>64</v>
      </c>
    </row>
    <row r="3385" spans="1:9" x14ac:dyDescent="0.15">
      <c r="A3385" s="51" t="s">
        <v>6581</v>
      </c>
      <c r="B3385" s="33">
        <v>1</v>
      </c>
      <c r="C3385" s="35" t="s">
        <v>6682</v>
      </c>
      <c r="D3385" s="118" t="s">
        <v>5715</v>
      </c>
      <c r="E3385" s="18"/>
      <c r="F3385" s="43">
        <v>19.5</v>
      </c>
      <c r="G3385" s="19">
        <f t="shared" si="331"/>
        <v>8.2874999999999996</v>
      </c>
      <c r="H3385" s="43">
        <f>F3385</f>
        <v>19.5</v>
      </c>
      <c r="I3385" s="18">
        <v>18</v>
      </c>
    </row>
    <row r="3386" spans="1:9" ht="14" x14ac:dyDescent="0.15">
      <c r="A3386" s="14" t="s">
        <v>1242</v>
      </c>
      <c r="B3386" s="15">
        <v>1</v>
      </c>
      <c r="C3386" s="16" t="s">
        <v>6684</v>
      </c>
      <c r="D3386" s="17" t="str">
        <f>VLOOKUP(RIGHT(A3386,4),N:O,2,0)</f>
        <v>10X10</v>
      </c>
      <c r="E3386" s="18" t="s">
        <v>5</v>
      </c>
      <c r="F3386" s="19">
        <v>17.05</v>
      </c>
      <c r="G3386" s="19">
        <f t="shared" si="331"/>
        <v>7.2462499999999999</v>
      </c>
      <c r="H3386" s="1">
        <f t="shared" ref="H3386:H3396" si="332">B3386*F3386</f>
        <v>17.05</v>
      </c>
      <c r="I3386" s="21">
        <v>18</v>
      </c>
    </row>
    <row r="3387" spans="1:9" ht="14" x14ac:dyDescent="0.15">
      <c r="A3387" s="14" t="s">
        <v>1243</v>
      </c>
      <c r="B3387" s="15">
        <v>1</v>
      </c>
      <c r="C3387" s="16" t="s">
        <v>3809</v>
      </c>
      <c r="D3387" s="235" t="s">
        <v>5717</v>
      </c>
      <c r="E3387" s="18" t="s">
        <v>5</v>
      </c>
      <c r="F3387" s="19">
        <v>98.5</v>
      </c>
      <c r="G3387" s="19">
        <f t="shared" si="331"/>
        <v>41.862499999999997</v>
      </c>
      <c r="H3387" s="1">
        <f t="shared" si="332"/>
        <v>98.5</v>
      </c>
      <c r="I3387" s="26">
        <v>128</v>
      </c>
    </row>
    <row r="3388" spans="1:9" ht="14" x14ac:dyDescent="0.15">
      <c r="A3388" s="14" t="s">
        <v>1244</v>
      </c>
      <c r="B3388" s="15">
        <v>1</v>
      </c>
      <c r="C3388" s="16" t="s">
        <v>3809</v>
      </c>
      <c r="D3388" s="17" t="str">
        <f>VLOOKUP(RIGHT(A3388,4),N:O,2,0)</f>
        <v>17x20</v>
      </c>
      <c r="E3388" s="18" t="s">
        <v>5</v>
      </c>
      <c r="F3388" s="19">
        <v>50.65</v>
      </c>
      <c r="G3388" s="19">
        <f t="shared" si="331"/>
        <v>21.526249999999997</v>
      </c>
      <c r="H3388" s="1">
        <f t="shared" si="332"/>
        <v>50.65</v>
      </c>
      <c r="I3388" s="21">
        <v>64</v>
      </c>
    </row>
    <row r="3389" spans="1:9" ht="14" x14ac:dyDescent="0.15">
      <c r="A3389" s="14" t="s">
        <v>1245</v>
      </c>
      <c r="B3389" s="15">
        <v>1</v>
      </c>
      <c r="C3389" s="16" t="s">
        <v>6685</v>
      </c>
      <c r="D3389" s="17" t="str">
        <f>VLOOKUP(RIGHT(A3389,4),N:O,2,0)</f>
        <v>10X10</v>
      </c>
      <c r="E3389" s="18" t="s">
        <v>6</v>
      </c>
      <c r="F3389" s="19">
        <v>19.5</v>
      </c>
      <c r="G3389" s="19">
        <f t="shared" si="331"/>
        <v>8.2874999999999996</v>
      </c>
      <c r="H3389" s="1">
        <f t="shared" si="332"/>
        <v>19.5</v>
      </c>
      <c r="I3389" s="21">
        <v>18</v>
      </c>
    </row>
    <row r="3390" spans="1:9" ht="14" x14ac:dyDescent="0.15">
      <c r="A3390" s="14" t="s">
        <v>1246</v>
      </c>
      <c r="B3390" s="15">
        <v>1</v>
      </c>
      <c r="C3390" s="16" t="s">
        <v>3810</v>
      </c>
      <c r="D3390" s="235" t="s">
        <v>5717</v>
      </c>
      <c r="E3390" s="18" t="s">
        <v>6</v>
      </c>
      <c r="F3390" s="19">
        <v>112.65</v>
      </c>
      <c r="G3390" s="19">
        <f t="shared" si="331"/>
        <v>47.876249999999999</v>
      </c>
      <c r="H3390" s="1">
        <f t="shared" si="332"/>
        <v>112.65</v>
      </c>
      <c r="I3390" s="26">
        <v>128</v>
      </c>
    </row>
    <row r="3391" spans="1:9" ht="14" x14ac:dyDescent="0.15">
      <c r="A3391" s="14" t="s">
        <v>1247</v>
      </c>
      <c r="B3391" s="15">
        <v>1</v>
      </c>
      <c r="C3391" s="16" t="s">
        <v>3810</v>
      </c>
      <c r="D3391" s="17" t="str">
        <f>VLOOKUP(RIGHT(A3391,4),N:O,2,0)</f>
        <v>17x20</v>
      </c>
      <c r="E3391" s="18" t="s">
        <v>6</v>
      </c>
      <c r="F3391" s="19">
        <v>57.9</v>
      </c>
      <c r="G3391" s="19">
        <f t="shared" si="331"/>
        <v>24.607499999999998</v>
      </c>
      <c r="H3391" s="1">
        <f t="shared" si="332"/>
        <v>57.9</v>
      </c>
      <c r="I3391" s="21">
        <v>64</v>
      </c>
    </row>
    <row r="3392" spans="1:9" x14ac:dyDescent="0.15">
      <c r="A3392" s="49" t="s">
        <v>6184</v>
      </c>
      <c r="B3392" s="33">
        <v>1</v>
      </c>
      <c r="C3392" s="16" t="s">
        <v>6185</v>
      </c>
      <c r="D3392" s="118" t="s">
        <v>15</v>
      </c>
      <c r="E3392" s="18"/>
      <c r="F3392" s="43">
        <v>19.5</v>
      </c>
      <c r="G3392" s="19">
        <f t="shared" si="331"/>
        <v>8.2874999999999996</v>
      </c>
      <c r="H3392" s="43">
        <f t="shared" si="332"/>
        <v>19.5</v>
      </c>
      <c r="I3392" s="18">
        <v>18</v>
      </c>
    </row>
    <row r="3393" spans="1:9" x14ac:dyDescent="0.15">
      <c r="A3393" s="49" t="s">
        <v>6186</v>
      </c>
      <c r="B3393" s="33">
        <v>1</v>
      </c>
      <c r="C3393" s="16" t="s">
        <v>6185</v>
      </c>
      <c r="D3393" s="118" t="s">
        <v>5819</v>
      </c>
      <c r="E3393" s="18"/>
      <c r="F3393" s="43">
        <v>57.9</v>
      </c>
      <c r="G3393" s="19">
        <f t="shared" si="331"/>
        <v>24.607499999999998</v>
      </c>
      <c r="H3393" s="43">
        <f t="shared" si="332"/>
        <v>57.9</v>
      </c>
      <c r="I3393" s="18">
        <v>64</v>
      </c>
    </row>
    <row r="3394" spans="1:9" ht="14" x14ac:dyDescent="0.15">
      <c r="A3394" s="14" t="s">
        <v>1248</v>
      </c>
      <c r="B3394" s="15">
        <v>1</v>
      </c>
      <c r="C3394" s="16" t="s">
        <v>6686</v>
      </c>
      <c r="D3394" s="17" t="str">
        <f>VLOOKUP(RIGHT(A3394,4),N:O,2,0)</f>
        <v>10X10</v>
      </c>
      <c r="E3394" s="18" t="s">
        <v>5698</v>
      </c>
      <c r="F3394" s="19">
        <v>26.8</v>
      </c>
      <c r="G3394" s="19">
        <f t="shared" si="331"/>
        <v>11.39</v>
      </c>
      <c r="H3394" s="1">
        <f t="shared" si="332"/>
        <v>26.8</v>
      </c>
      <c r="I3394" s="21">
        <v>18</v>
      </c>
    </row>
    <row r="3395" spans="1:9" ht="14" x14ac:dyDescent="0.15">
      <c r="A3395" s="14" t="s">
        <v>1249</v>
      </c>
      <c r="B3395" s="15">
        <v>1</v>
      </c>
      <c r="C3395" s="16" t="s">
        <v>3811</v>
      </c>
      <c r="D3395" s="235" t="s">
        <v>5717</v>
      </c>
      <c r="E3395" s="18" t="s">
        <v>5698</v>
      </c>
      <c r="F3395" s="19">
        <v>154.55000000000001</v>
      </c>
      <c r="G3395" s="19">
        <f t="shared" si="331"/>
        <v>65.683750000000003</v>
      </c>
      <c r="H3395" s="1">
        <f t="shared" si="332"/>
        <v>154.55000000000001</v>
      </c>
      <c r="I3395" s="26">
        <v>128</v>
      </c>
    </row>
    <row r="3396" spans="1:9" ht="14" x14ac:dyDescent="0.15">
      <c r="A3396" s="14" t="s">
        <v>1250</v>
      </c>
      <c r="B3396" s="15">
        <v>1</v>
      </c>
      <c r="C3396" s="16" t="s">
        <v>6686</v>
      </c>
      <c r="D3396" s="17" t="str">
        <f>VLOOKUP(RIGHT(A3396,4),N:O,2,0)</f>
        <v>17x20</v>
      </c>
      <c r="E3396" s="18" t="s">
        <v>5698</v>
      </c>
      <c r="F3396" s="19">
        <v>79.45</v>
      </c>
      <c r="G3396" s="19">
        <f t="shared" si="331"/>
        <v>33.766249999999999</v>
      </c>
      <c r="H3396" s="1">
        <f t="shared" si="332"/>
        <v>79.45</v>
      </c>
      <c r="I3396" s="21">
        <v>64</v>
      </c>
    </row>
    <row r="3397" spans="1:9" ht="14" x14ac:dyDescent="0.15">
      <c r="A3397" s="255" t="s">
        <v>6766</v>
      </c>
      <c r="B3397" s="254">
        <v>1</v>
      </c>
      <c r="C3397" s="62" t="s">
        <v>6767</v>
      </c>
      <c r="D3397" s="267" t="s">
        <v>5730</v>
      </c>
      <c r="E3397" s="275" t="s">
        <v>5698</v>
      </c>
      <c r="F3397" s="257">
        <v>26.75</v>
      </c>
      <c r="G3397" s="257">
        <f t="shared" si="331"/>
        <v>11.36875</v>
      </c>
      <c r="H3397" s="257">
        <f>F3397</f>
        <v>26.75</v>
      </c>
      <c r="I3397" s="256">
        <v>18</v>
      </c>
    </row>
    <row r="3398" spans="1:9" x14ac:dyDescent="0.15">
      <c r="A3398" s="41" t="s">
        <v>6119</v>
      </c>
      <c r="B3398" s="37">
        <v>1</v>
      </c>
      <c r="C3398" s="27" t="s">
        <v>6120</v>
      </c>
      <c r="D3398" s="119" t="s">
        <v>5819</v>
      </c>
      <c r="E3398" s="38"/>
      <c r="F3398" s="40">
        <v>79.45</v>
      </c>
      <c r="G3398" s="19">
        <f t="shared" si="331"/>
        <v>33.766249999999999</v>
      </c>
      <c r="H3398" s="39">
        <f>B3398*F3398</f>
        <v>79.45</v>
      </c>
      <c r="I3398" s="38">
        <v>64</v>
      </c>
    </row>
    <row r="3399" spans="1:9" ht="14" x14ac:dyDescent="0.15">
      <c r="A3399" s="14" t="s">
        <v>1251</v>
      </c>
      <c r="B3399" s="15">
        <v>1</v>
      </c>
      <c r="C3399" s="16" t="s">
        <v>3812</v>
      </c>
      <c r="D3399" s="17" t="str">
        <f>VLOOKUP(RIGHT(A3399,4),N:O,2,0)</f>
        <v>10X10</v>
      </c>
      <c r="E3399" s="18" t="s">
        <v>5699</v>
      </c>
      <c r="F3399" s="19">
        <v>40.6</v>
      </c>
      <c r="G3399" s="19">
        <f t="shared" si="331"/>
        <v>17.254999999999999</v>
      </c>
      <c r="H3399" s="1">
        <f>B3399*F3399</f>
        <v>40.6</v>
      </c>
      <c r="I3399" s="21">
        <v>18</v>
      </c>
    </row>
    <row r="3400" spans="1:9" ht="14" x14ac:dyDescent="0.15">
      <c r="A3400" s="14" t="s">
        <v>1252</v>
      </c>
      <c r="B3400" s="15">
        <v>1</v>
      </c>
      <c r="C3400" s="131" t="s">
        <v>6910</v>
      </c>
      <c r="D3400" s="235" t="s">
        <v>5717</v>
      </c>
      <c r="E3400" s="18" t="s">
        <v>5699</v>
      </c>
      <c r="F3400" s="19">
        <v>154.55000000000001</v>
      </c>
      <c r="G3400" s="19">
        <f t="shared" si="331"/>
        <v>65.683750000000003</v>
      </c>
      <c r="H3400" s="1">
        <f>B3400*F3400</f>
        <v>154.55000000000001</v>
      </c>
      <c r="I3400" s="26">
        <v>128</v>
      </c>
    </row>
    <row r="3401" spans="1:9" ht="14" x14ac:dyDescent="0.15">
      <c r="A3401" s="14" t="s">
        <v>1253</v>
      </c>
      <c r="B3401" s="15">
        <v>1</v>
      </c>
      <c r="C3401" s="16" t="s">
        <v>3812</v>
      </c>
      <c r="D3401" s="17" t="str">
        <f>VLOOKUP(RIGHT(A3401,4),N:O,2,0)</f>
        <v>17x20</v>
      </c>
      <c r="E3401" s="18" t="s">
        <v>5699</v>
      </c>
      <c r="F3401" s="19">
        <v>120.45</v>
      </c>
      <c r="G3401" s="19">
        <f t="shared" si="331"/>
        <v>51.191249999999997</v>
      </c>
      <c r="H3401" s="1">
        <v>49.89</v>
      </c>
      <c r="I3401" s="21">
        <v>64</v>
      </c>
    </row>
    <row r="3402" spans="1:9" x14ac:dyDescent="0.15">
      <c r="A3402" s="51" t="s">
        <v>6535</v>
      </c>
      <c r="B3402" s="33">
        <v>1</v>
      </c>
      <c r="C3402" s="20" t="s">
        <v>6534</v>
      </c>
      <c r="D3402" s="116" t="s">
        <v>5717</v>
      </c>
      <c r="F3402" s="60">
        <v>98.5</v>
      </c>
      <c r="G3402" s="19">
        <f t="shared" si="331"/>
        <v>41.862499999999997</v>
      </c>
      <c r="H3402" s="60">
        <f>F3402</f>
        <v>98.5</v>
      </c>
      <c r="I3402" s="57">
        <v>128</v>
      </c>
    </row>
    <row r="3403" spans="1:9" x14ac:dyDescent="0.15">
      <c r="A3403" s="51" t="s">
        <v>6533</v>
      </c>
      <c r="B3403" s="33">
        <v>1</v>
      </c>
      <c r="C3403" s="20" t="s">
        <v>6534</v>
      </c>
      <c r="D3403" s="116" t="s">
        <v>5819</v>
      </c>
      <c r="F3403" s="60">
        <v>50.65</v>
      </c>
      <c r="G3403" s="19">
        <f t="shared" si="331"/>
        <v>21.526249999999997</v>
      </c>
      <c r="H3403" s="60">
        <f>F3403</f>
        <v>50.65</v>
      </c>
      <c r="I3403" s="57">
        <v>64</v>
      </c>
    </row>
    <row r="3404" spans="1:9" ht="14" x14ac:dyDescent="0.15">
      <c r="A3404" s="14" t="s">
        <v>1254</v>
      </c>
      <c r="B3404" s="15">
        <v>1</v>
      </c>
      <c r="C3404" s="16" t="s">
        <v>3813</v>
      </c>
      <c r="D3404" s="17" t="str">
        <f>VLOOKUP(RIGHT(A3404,4),N:O,2,0)</f>
        <v>10X10</v>
      </c>
      <c r="E3404" s="18" t="s">
        <v>5</v>
      </c>
      <c r="F3404" s="19">
        <v>17.05</v>
      </c>
      <c r="G3404" s="19">
        <f t="shared" si="331"/>
        <v>7.2462499999999999</v>
      </c>
      <c r="H3404" s="1">
        <f t="shared" ref="H3404:H3430" si="333">B3404*F3404</f>
        <v>17.05</v>
      </c>
      <c r="I3404" s="21">
        <v>18</v>
      </c>
    </row>
    <row r="3405" spans="1:9" ht="14" x14ac:dyDescent="0.15">
      <c r="A3405" s="14" t="s">
        <v>1255</v>
      </c>
      <c r="B3405" s="15">
        <v>1</v>
      </c>
      <c r="C3405" s="16" t="s">
        <v>3814</v>
      </c>
      <c r="D3405" s="235" t="s">
        <v>5717</v>
      </c>
      <c r="E3405" s="18" t="s">
        <v>5</v>
      </c>
      <c r="F3405" s="19">
        <v>98.5</v>
      </c>
      <c r="G3405" s="19">
        <f t="shared" si="331"/>
        <v>41.862499999999997</v>
      </c>
      <c r="H3405" s="1">
        <f t="shared" si="333"/>
        <v>98.5</v>
      </c>
      <c r="I3405" s="26">
        <v>128</v>
      </c>
    </row>
    <row r="3406" spans="1:9" ht="14" x14ac:dyDescent="0.15">
      <c r="A3406" s="14" t="s">
        <v>1256</v>
      </c>
      <c r="B3406" s="15">
        <v>1</v>
      </c>
      <c r="C3406" s="16" t="s">
        <v>3814</v>
      </c>
      <c r="D3406" s="17" t="str">
        <f>VLOOKUP(RIGHT(A3406,4),N:O,2,0)</f>
        <v>17x20</v>
      </c>
      <c r="E3406" s="18" t="s">
        <v>5</v>
      </c>
      <c r="F3406" s="19">
        <v>50.65</v>
      </c>
      <c r="G3406" s="19">
        <f t="shared" si="331"/>
        <v>21.526249999999997</v>
      </c>
      <c r="H3406" s="1">
        <f t="shared" si="333"/>
        <v>50.65</v>
      </c>
      <c r="I3406" s="21">
        <v>64</v>
      </c>
    </row>
    <row r="3407" spans="1:9" x14ac:dyDescent="0.15">
      <c r="A3407" s="14" t="s">
        <v>5840</v>
      </c>
      <c r="B3407" s="15">
        <v>1</v>
      </c>
      <c r="C3407" s="16" t="s">
        <v>5842</v>
      </c>
      <c r="D3407" s="17" t="s">
        <v>5819</v>
      </c>
      <c r="E3407" s="18"/>
      <c r="F3407" s="19">
        <v>57.9</v>
      </c>
      <c r="G3407" s="19">
        <f t="shared" si="331"/>
        <v>24.607499999999998</v>
      </c>
      <c r="H3407" s="1">
        <f t="shared" si="333"/>
        <v>57.9</v>
      </c>
      <c r="I3407" s="21">
        <v>64</v>
      </c>
    </row>
    <row r="3408" spans="1:9" x14ac:dyDescent="0.15">
      <c r="A3408" s="14" t="s">
        <v>5839</v>
      </c>
      <c r="B3408" s="15">
        <v>1</v>
      </c>
      <c r="C3408" s="16" t="s">
        <v>5841</v>
      </c>
      <c r="D3408" s="17" t="s">
        <v>5819</v>
      </c>
      <c r="E3408" s="18"/>
      <c r="F3408" s="19">
        <v>57.9</v>
      </c>
      <c r="G3408" s="19">
        <f t="shared" si="331"/>
        <v>24.607499999999998</v>
      </c>
      <c r="H3408" s="1">
        <f t="shared" si="333"/>
        <v>57.9</v>
      </c>
      <c r="I3408" s="21">
        <v>64</v>
      </c>
    </row>
    <row r="3409" spans="1:9" x14ac:dyDescent="0.15">
      <c r="A3409" s="14" t="s">
        <v>5843</v>
      </c>
      <c r="B3409" s="15">
        <v>1</v>
      </c>
      <c r="C3409" s="16" t="s">
        <v>5844</v>
      </c>
      <c r="D3409" s="17" t="s">
        <v>5819</v>
      </c>
      <c r="E3409" s="18"/>
      <c r="F3409" s="19">
        <v>57.9</v>
      </c>
      <c r="G3409" s="19">
        <f t="shared" ref="G3409:G3440" si="334">F3409*0.425</f>
        <v>24.607499999999998</v>
      </c>
      <c r="H3409" s="1">
        <f t="shared" si="333"/>
        <v>57.9</v>
      </c>
      <c r="I3409" s="21">
        <v>64</v>
      </c>
    </row>
    <row r="3410" spans="1:9" x14ac:dyDescent="0.15">
      <c r="A3410" s="14" t="s">
        <v>5845</v>
      </c>
      <c r="B3410" s="15">
        <v>1</v>
      </c>
      <c r="C3410" s="16" t="s">
        <v>5846</v>
      </c>
      <c r="D3410" s="17" t="s">
        <v>5819</v>
      </c>
      <c r="E3410" s="18"/>
      <c r="F3410" s="19">
        <v>57.9</v>
      </c>
      <c r="G3410" s="19">
        <f t="shared" si="334"/>
        <v>24.607499999999998</v>
      </c>
      <c r="H3410" s="1">
        <f t="shared" si="333"/>
        <v>57.9</v>
      </c>
      <c r="I3410" s="21">
        <v>64</v>
      </c>
    </row>
    <row r="3411" spans="1:9" x14ac:dyDescent="0.15">
      <c r="A3411" s="14" t="s">
        <v>6146</v>
      </c>
      <c r="B3411" s="15">
        <v>1</v>
      </c>
      <c r="C3411" s="16" t="s">
        <v>5825</v>
      </c>
      <c r="D3411" s="118" t="s">
        <v>15</v>
      </c>
      <c r="E3411" s="18"/>
      <c r="F3411" s="19">
        <v>26.8</v>
      </c>
      <c r="G3411" s="19">
        <f t="shared" si="334"/>
        <v>11.39</v>
      </c>
      <c r="H3411" s="1">
        <f t="shared" si="333"/>
        <v>26.8</v>
      </c>
      <c r="I3411" s="21">
        <v>18</v>
      </c>
    </row>
    <row r="3412" spans="1:9" x14ac:dyDescent="0.15">
      <c r="A3412" s="14" t="s">
        <v>5824</v>
      </c>
      <c r="B3412" s="15">
        <v>1</v>
      </c>
      <c r="C3412" s="16" t="s">
        <v>5825</v>
      </c>
      <c r="D3412" s="17" t="s">
        <v>5819</v>
      </c>
      <c r="E3412" s="18"/>
      <c r="F3412" s="19">
        <v>79.45</v>
      </c>
      <c r="G3412" s="19">
        <f t="shared" si="334"/>
        <v>33.766249999999999</v>
      </c>
      <c r="H3412" s="1">
        <f t="shared" si="333"/>
        <v>79.45</v>
      </c>
      <c r="I3412" s="21">
        <v>64</v>
      </c>
    </row>
    <row r="3413" spans="1:9" ht="14" x14ac:dyDescent="0.15">
      <c r="A3413" s="14" t="s">
        <v>1257</v>
      </c>
      <c r="B3413" s="15">
        <v>1</v>
      </c>
      <c r="C3413" s="16" t="s">
        <v>3815</v>
      </c>
      <c r="D3413" s="17" t="str">
        <f>VLOOKUP(RIGHT(A3413,4),N:O,2,0)</f>
        <v>10X10</v>
      </c>
      <c r="E3413" s="18" t="s">
        <v>5702</v>
      </c>
      <c r="F3413" s="19">
        <v>34.1</v>
      </c>
      <c r="G3413" s="19">
        <f t="shared" si="334"/>
        <v>14.4925</v>
      </c>
      <c r="H3413" s="1">
        <f t="shared" si="333"/>
        <v>34.1</v>
      </c>
      <c r="I3413" s="21">
        <v>18</v>
      </c>
    </row>
    <row r="3414" spans="1:9" ht="14" x14ac:dyDescent="0.15">
      <c r="A3414" s="14" t="s">
        <v>1258</v>
      </c>
      <c r="B3414" s="15">
        <v>1</v>
      </c>
      <c r="C3414" s="131" t="s">
        <v>6911</v>
      </c>
      <c r="D3414" s="235" t="s">
        <v>5717</v>
      </c>
      <c r="E3414" s="18" t="s">
        <v>5702</v>
      </c>
      <c r="F3414" s="19">
        <v>196.8</v>
      </c>
      <c r="G3414" s="19">
        <f t="shared" si="334"/>
        <v>83.64</v>
      </c>
      <c r="H3414" s="1">
        <f t="shared" si="333"/>
        <v>196.8</v>
      </c>
      <c r="I3414" s="26">
        <v>128</v>
      </c>
    </row>
    <row r="3415" spans="1:9" ht="14" x14ac:dyDescent="0.15">
      <c r="A3415" s="14" t="s">
        <v>1259</v>
      </c>
      <c r="B3415" s="15">
        <v>1</v>
      </c>
      <c r="C3415" s="16" t="s">
        <v>3815</v>
      </c>
      <c r="D3415" s="17" t="str">
        <f>VLOOKUP(RIGHT(A3415,4),N:O,2,0)</f>
        <v>17x20</v>
      </c>
      <c r="E3415" s="18" t="s">
        <v>5702</v>
      </c>
      <c r="F3415" s="19">
        <v>101.15</v>
      </c>
      <c r="G3415" s="19">
        <f t="shared" si="334"/>
        <v>42.988750000000003</v>
      </c>
      <c r="H3415" s="1">
        <f t="shared" si="333"/>
        <v>101.15</v>
      </c>
      <c r="I3415" s="21">
        <v>64</v>
      </c>
    </row>
    <row r="3416" spans="1:9" ht="14" x14ac:dyDescent="0.15">
      <c r="A3416" s="14" t="s">
        <v>1260</v>
      </c>
      <c r="B3416" s="15">
        <v>1</v>
      </c>
      <c r="C3416" s="16" t="s">
        <v>3815</v>
      </c>
      <c r="D3416" s="17" t="str">
        <f>VLOOKUP(RIGHT(A3416,4),N:O,2,0)</f>
        <v>10X10</v>
      </c>
      <c r="E3416" s="18" t="s">
        <v>5702</v>
      </c>
      <c r="F3416" s="19">
        <v>31.85</v>
      </c>
      <c r="G3416" s="19">
        <f t="shared" si="334"/>
        <v>13.536250000000001</v>
      </c>
      <c r="H3416" s="1">
        <f t="shared" si="333"/>
        <v>31.85</v>
      </c>
      <c r="I3416" s="21">
        <v>18</v>
      </c>
    </row>
    <row r="3417" spans="1:9" ht="14" x14ac:dyDescent="0.15">
      <c r="A3417" s="14" t="s">
        <v>1261</v>
      </c>
      <c r="B3417" s="15">
        <v>1</v>
      </c>
      <c r="C3417" s="16" t="s">
        <v>3815</v>
      </c>
      <c r="D3417" s="235" t="s">
        <v>5717</v>
      </c>
      <c r="E3417" s="18" t="s">
        <v>5702</v>
      </c>
      <c r="F3417" s="19">
        <v>183.95</v>
      </c>
      <c r="G3417" s="19">
        <f t="shared" si="334"/>
        <v>78.178749999999994</v>
      </c>
      <c r="H3417" s="1">
        <f t="shared" si="333"/>
        <v>183.95</v>
      </c>
      <c r="I3417" s="26">
        <v>128</v>
      </c>
    </row>
    <row r="3418" spans="1:9" ht="14" x14ac:dyDescent="0.15">
      <c r="A3418" s="14" t="s">
        <v>1262</v>
      </c>
      <c r="B3418" s="15">
        <v>1</v>
      </c>
      <c r="C3418" s="16" t="s">
        <v>3815</v>
      </c>
      <c r="D3418" s="17" t="str">
        <f>VLOOKUP(RIGHT(A3418,4),N:O,2,0)</f>
        <v>17x20</v>
      </c>
      <c r="E3418" s="18" t="s">
        <v>5702</v>
      </c>
      <c r="F3418" s="19">
        <v>94.6</v>
      </c>
      <c r="G3418" s="19">
        <f t="shared" si="334"/>
        <v>40.204999999999998</v>
      </c>
      <c r="H3418" s="1">
        <f t="shared" si="333"/>
        <v>94.6</v>
      </c>
      <c r="I3418" s="21">
        <v>64</v>
      </c>
    </row>
    <row r="3419" spans="1:9" ht="14" x14ac:dyDescent="0.15">
      <c r="A3419" s="14" t="s">
        <v>1263</v>
      </c>
      <c r="B3419" s="15">
        <v>1</v>
      </c>
      <c r="C3419" s="16" t="s">
        <v>3816</v>
      </c>
      <c r="D3419" s="17" t="str">
        <f>VLOOKUP(RIGHT(A3419,4),N:O,2,0)</f>
        <v>10X10</v>
      </c>
      <c r="E3419" s="18" t="s">
        <v>5702</v>
      </c>
      <c r="F3419" s="19">
        <v>34.1</v>
      </c>
      <c r="G3419" s="19">
        <f t="shared" si="334"/>
        <v>14.4925</v>
      </c>
      <c r="H3419" s="1">
        <f t="shared" si="333"/>
        <v>34.1</v>
      </c>
      <c r="I3419" s="21">
        <v>18</v>
      </c>
    </row>
    <row r="3420" spans="1:9" ht="14" x14ac:dyDescent="0.15">
      <c r="A3420" s="14" t="s">
        <v>1264</v>
      </c>
      <c r="B3420" s="15">
        <v>1</v>
      </c>
      <c r="C3420" s="16" t="s">
        <v>3816</v>
      </c>
      <c r="D3420" s="235" t="s">
        <v>5717</v>
      </c>
      <c r="E3420" s="18" t="s">
        <v>5702</v>
      </c>
      <c r="F3420" s="19">
        <v>196.8</v>
      </c>
      <c r="G3420" s="19">
        <f t="shared" si="334"/>
        <v>83.64</v>
      </c>
      <c r="H3420" s="1">
        <f t="shared" si="333"/>
        <v>196.8</v>
      </c>
      <c r="I3420" s="26">
        <v>128</v>
      </c>
    </row>
    <row r="3421" spans="1:9" ht="14" x14ac:dyDescent="0.15">
      <c r="A3421" s="14" t="s">
        <v>1265</v>
      </c>
      <c r="B3421" s="15">
        <v>1</v>
      </c>
      <c r="C3421" s="16" t="s">
        <v>3816</v>
      </c>
      <c r="D3421" s="17" t="str">
        <f>VLOOKUP(RIGHT(A3421,4),N:O,2,0)</f>
        <v>17x20</v>
      </c>
      <c r="E3421" s="18" t="s">
        <v>5702</v>
      </c>
      <c r="F3421" s="19">
        <v>101.15</v>
      </c>
      <c r="G3421" s="19">
        <f t="shared" si="334"/>
        <v>42.988750000000003</v>
      </c>
      <c r="H3421" s="1">
        <f t="shared" si="333"/>
        <v>101.15</v>
      </c>
      <c r="I3421" s="21">
        <v>64</v>
      </c>
    </row>
    <row r="3422" spans="1:9" ht="14" x14ac:dyDescent="0.15">
      <c r="A3422" s="14" t="s">
        <v>1266</v>
      </c>
      <c r="B3422" s="15">
        <v>1</v>
      </c>
      <c r="C3422" s="16" t="s">
        <v>3817</v>
      </c>
      <c r="D3422" s="17" t="str">
        <f>VLOOKUP(RIGHT(A3422,4),N:O,2,0)</f>
        <v>10X10</v>
      </c>
      <c r="E3422" s="18" t="s">
        <v>5702</v>
      </c>
      <c r="F3422" s="19">
        <v>31.85</v>
      </c>
      <c r="G3422" s="19">
        <f t="shared" si="334"/>
        <v>13.536250000000001</v>
      </c>
      <c r="H3422" s="1">
        <f t="shared" si="333"/>
        <v>31.85</v>
      </c>
      <c r="I3422" s="21">
        <v>18</v>
      </c>
    </row>
    <row r="3423" spans="1:9" ht="14" x14ac:dyDescent="0.15">
      <c r="A3423" s="14" t="s">
        <v>1267</v>
      </c>
      <c r="B3423" s="15">
        <v>1</v>
      </c>
      <c r="C3423" s="16" t="s">
        <v>3817</v>
      </c>
      <c r="D3423" s="235" t="s">
        <v>5717</v>
      </c>
      <c r="E3423" s="18" t="s">
        <v>5702</v>
      </c>
      <c r="F3423" s="19">
        <v>183.95</v>
      </c>
      <c r="G3423" s="19">
        <f t="shared" si="334"/>
        <v>78.178749999999994</v>
      </c>
      <c r="H3423" s="1">
        <f t="shared" si="333"/>
        <v>183.95</v>
      </c>
      <c r="I3423" s="26">
        <v>128</v>
      </c>
    </row>
    <row r="3424" spans="1:9" ht="14" x14ac:dyDescent="0.15">
      <c r="A3424" s="14" t="s">
        <v>1268</v>
      </c>
      <c r="B3424" s="15">
        <v>1</v>
      </c>
      <c r="C3424" s="16" t="s">
        <v>3817</v>
      </c>
      <c r="D3424" s="17" t="str">
        <f>VLOOKUP(RIGHT(A3424,4),N:O,2,0)</f>
        <v>17x20</v>
      </c>
      <c r="E3424" s="18" t="s">
        <v>5702</v>
      </c>
      <c r="F3424" s="19">
        <v>94.6</v>
      </c>
      <c r="G3424" s="19">
        <f t="shared" si="334"/>
        <v>40.204999999999998</v>
      </c>
      <c r="H3424" s="1">
        <f t="shared" si="333"/>
        <v>94.6</v>
      </c>
      <c r="I3424" s="21">
        <v>64</v>
      </c>
    </row>
    <row r="3425" spans="1:9" x14ac:dyDescent="0.15">
      <c r="A3425" s="22" t="s">
        <v>5968</v>
      </c>
      <c r="B3425" s="15">
        <v>1</v>
      </c>
      <c r="C3425" s="16" t="s">
        <v>5969</v>
      </c>
      <c r="D3425" s="17" t="s">
        <v>15</v>
      </c>
      <c r="E3425" s="23"/>
      <c r="F3425" s="24">
        <v>19.5</v>
      </c>
      <c r="G3425" s="19">
        <f t="shared" si="334"/>
        <v>8.2874999999999996</v>
      </c>
      <c r="H3425" s="25">
        <f t="shared" si="333"/>
        <v>19.5</v>
      </c>
      <c r="I3425" s="26">
        <v>18</v>
      </c>
    </row>
    <row r="3426" spans="1:9" ht="14" x14ac:dyDescent="0.15">
      <c r="A3426" s="22" t="s">
        <v>5968</v>
      </c>
      <c r="B3426" s="15">
        <v>1</v>
      </c>
      <c r="C3426" s="16" t="s">
        <v>5970</v>
      </c>
      <c r="D3426" s="17" t="s">
        <v>15</v>
      </c>
      <c r="E3426" s="23" t="s">
        <v>6</v>
      </c>
      <c r="F3426" s="24">
        <v>19.5</v>
      </c>
      <c r="G3426" s="19">
        <f t="shared" si="334"/>
        <v>8.2874999999999996</v>
      </c>
      <c r="H3426" s="25">
        <f t="shared" si="333"/>
        <v>19.5</v>
      </c>
      <c r="I3426" s="26">
        <v>18</v>
      </c>
    </row>
    <row r="3427" spans="1:9" x14ac:dyDescent="0.15">
      <c r="A3427" s="14" t="s">
        <v>5871</v>
      </c>
      <c r="B3427" s="15">
        <v>1</v>
      </c>
      <c r="C3427" s="16" t="s">
        <v>5872</v>
      </c>
      <c r="D3427" s="17" t="s">
        <v>5819</v>
      </c>
      <c r="E3427" s="18"/>
      <c r="F3427" s="19">
        <v>57.9</v>
      </c>
      <c r="G3427" s="19">
        <f t="shared" si="334"/>
        <v>24.607499999999998</v>
      </c>
      <c r="H3427" s="1">
        <f t="shared" si="333"/>
        <v>57.9</v>
      </c>
      <c r="I3427" s="21">
        <v>64</v>
      </c>
    </row>
    <row r="3428" spans="1:9" ht="14" x14ac:dyDescent="0.15">
      <c r="A3428" s="14" t="s">
        <v>1269</v>
      </c>
      <c r="B3428" s="15">
        <v>1</v>
      </c>
      <c r="C3428" s="16" t="s">
        <v>3818</v>
      </c>
      <c r="D3428" s="17" t="str">
        <f>VLOOKUP(RIGHT(A3428,4),N:O,2,0)</f>
        <v>10X10</v>
      </c>
      <c r="E3428" s="18" t="s">
        <v>6</v>
      </c>
      <c r="F3428" s="24">
        <v>19.5</v>
      </c>
      <c r="G3428" s="19">
        <f t="shared" si="334"/>
        <v>8.2874999999999996</v>
      </c>
      <c r="H3428" s="1">
        <f t="shared" si="333"/>
        <v>19.5</v>
      </c>
      <c r="I3428" s="21">
        <v>18</v>
      </c>
    </row>
    <row r="3429" spans="1:9" ht="14" x14ac:dyDescent="0.15">
      <c r="A3429" s="14" t="s">
        <v>1270</v>
      </c>
      <c r="B3429" s="15">
        <v>1</v>
      </c>
      <c r="C3429" s="16" t="s">
        <v>3818</v>
      </c>
      <c r="D3429" s="235" t="s">
        <v>5717</v>
      </c>
      <c r="E3429" s="18" t="s">
        <v>6</v>
      </c>
      <c r="F3429" s="19">
        <v>112.65</v>
      </c>
      <c r="G3429" s="19">
        <f t="shared" si="334"/>
        <v>47.876249999999999</v>
      </c>
      <c r="H3429" s="1">
        <f t="shared" si="333"/>
        <v>112.65</v>
      </c>
      <c r="I3429" s="26">
        <v>128</v>
      </c>
    </row>
    <row r="3430" spans="1:9" ht="14" x14ac:dyDescent="0.15">
      <c r="A3430" s="14" t="s">
        <v>1271</v>
      </c>
      <c r="B3430" s="15">
        <v>1</v>
      </c>
      <c r="C3430" s="16" t="s">
        <v>3818</v>
      </c>
      <c r="D3430" s="17" t="str">
        <f>VLOOKUP(RIGHT(A3430,4),N:O,2,0)</f>
        <v>17x20</v>
      </c>
      <c r="E3430" s="18" t="s">
        <v>6</v>
      </c>
      <c r="F3430" s="19">
        <v>57.9</v>
      </c>
      <c r="G3430" s="19">
        <f t="shared" si="334"/>
        <v>24.607499999999998</v>
      </c>
      <c r="H3430" s="1">
        <f t="shared" si="333"/>
        <v>57.9</v>
      </c>
      <c r="I3430" s="21">
        <v>64</v>
      </c>
    </row>
    <row r="3431" spans="1:9" x14ac:dyDescent="0.15">
      <c r="A3431" s="51" t="s">
        <v>6537</v>
      </c>
      <c r="B3431" s="33">
        <v>1</v>
      </c>
      <c r="C3431" s="20" t="s">
        <v>6538</v>
      </c>
      <c r="D3431" s="116" t="s">
        <v>5717</v>
      </c>
      <c r="F3431" s="60">
        <v>112.65</v>
      </c>
      <c r="G3431" s="19">
        <f t="shared" si="334"/>
        <v>47.876249999999999</v>
      </c>
      <c r="H3431" s="60">
        <f>F3431</f>
        <v>112.65</v>
      </c>
      <c r="I3431" s="57">
        <v>128</v>
      </c>
    </row>
    <row r="3432" spans="1:9" x14ac:dyDescent="0.15">
      <c r="A3432" s="51" t="s">
        <v>6539</v>
      </c>
      <c r="B3432" s="33">
        <v>1</v>
      </c>
      <c r="C3432" s="20" t="s">
        <v>6538</v>
      </c>
      <c r="D3432" s="116" t="s">
        <v>5819</v>
      </c>
      <c r="F3432" s="60">
        <v>57.9</v>
      </c>
      <c r="G3432" s="19">
        <f t="shared" si="334"/>
        <v>24.607499999999998</v>
      </c>
      <c r="H3432" s="60">
        <f>F3432</f>
        <v>57.9</v>
      </c>
      <c r="I3432" s="57">
        <v>64</v>
      </c>
    </row>
    <row r="3433" spans="1:9" ht="14" x14ac:dyDescent="0.15">
      <c r="A3433" s="14" t="s">
        <v>1272</v>
      </c>
      <c r="B3433" s="15">
        <v>1</v>
      </c>
      <c r="C3433" s="16" t="s">
        <v>3819</v>
      </c>
      <c r="D3433" s="17" t="str">
        <f>VLOOKUP(RIGHT(A3433,4),N:O,2,0)</f>
        <v>10X10</v>
      </c>
      <c r="E3433" s="18" t="s">
        <v>6</v>
      </c>
      <c r="F3433" s="24">
        <v>19.5</v>
      </c>
      <c r="G3433" s="19">
        <f t="shared" si="334"/>
        <v>8.2874999999999996</v>
      </c>
      <c r="H3433" s="1">
        <f t="shared" ref="H3433:H3446" si="335">B3433*F3433</f>
        <v>19.5</v>
      </c>
      <c r="I3433" s="21">
        <v>18</v>
      </c>
    </row>
    <row r="3434" spans="1:9" ht="14" x14ac:dyDescent="0.15">
      <c r="A3434" s="14" t="s">
        <v>1273</v>
      </c>
      <c r="B3434" s="15">
        <v>1</v>
      </c>
      <c r="C3434" s="16" t="s">
        <v>3819</v>
      </c>
      <c r="D3434" s="235" t="s">
        <v>5717</v>
      </c>
      <c r="E3434" s="18" t="s">
        <v>6</v>
      </c>
      <c r="F3434" s="19">
        <v>112.65</v>
      </c>
      <c r="G3434" s="19">
        <f t="shared" si="334"/>
        <v>47.876249999999999</v>
      </c>
      <c r="H3434" s="1">
        <f t="shared" si="335"/>
        <v>112.65</v>
      </c>
      <c r="I3434" s="26">
        <v>128</v>
      </c>
    </row>
    <row r="3435" spans="1:9" ht="14" x14ac:dyDescent="0.15">
      <c r="A3435" s="14" t="s">
        <v>1274</v>
      </c>
      <c r="B3435" s="15">
        <v>1</v>
      </c>
      <c r="C3435" s="16" t="s">
        <v>3819</v>
      </c>
      <c r="D3435" s="17" t="str">
        <f>VLOOKUP(RIGHT(A3435,4),N:O,2,0)</f>
        <v>17x20</v>
      </c>
      <c r="E3435" s="18" t="s">
        <v>6</v>
      </c>
      <c r="F3435" s="19">
        <v>57.9</v>
      </c>
      <c r="G3435" s="19">
        <f t="shared" si="334"/>
        <v>24.607499999999998</v>
      </c>
      <c r="H3435" s="1">
        <f t="shared" si="335"/>
        <v>57.9</v>
      </c>
      <c r="I3435" s="21">
        <v>64</v>
      </c>
    </row>
    <row r="3436" spans="1:9" ht="14" x14ac:dyDescent="0.15">
      <c r="A3436" s="14" t="s">
        <v>1275</v>
      </c>
      <c r="B3436" s="15">
        <v>1</v>
      </c>
      <c r="C3436" s="16" t="s">
        <v>7213</v>
      </c>
      <c r="D3436" s="17" t="str">
        <f>VLOOKUP(RIGHT(A3436,4),N:O,2,0)</f>
        <v>10X10</v>
      </c>
      <c r="E3436" s="18" t="s">
        <v>6</v>
      </c>
      <c r="F3436" s="24">
        <v>19.5</v>
      </c>
      <c r="G3436" s="19">
        <f t="shared" si="334"/>
        <v>8.2874999999999996</v>
      </c>
      <c r="H3436" s="1">
        <f t="shared" si="335"/>
        <v>19.5</v>
      </c>
      <c r="I3436" s="21">
        <v>18</v>
      </c>
    </row>
    <row r="3437" spans="1:9" ht="14" x14ac:dyDescent="0.15">
      <c r="A3437" s="14" t="s">
        <v>1276</v>
      </c>
      <c r="B3437" s="15">
        <v>1</v>
      </c>
      <c r="C3437" s="16" t="s">
        <v>3820</v>
      </c>
      <c r="D3437" s="235" t="s">
        <v>5717</v>
      </c>
      <c r="E3437" s="18" t="s">
        <v>6</v>
      </c>
      <c r="F3437" s="19">
        <v>112.65</v>
      </c>
      <c r="G3437" s="19">
        <f t="shared" si="334"/>
        <v>47.876249999999999</v>
      </c>
      <c r="H3437" s="1">
        <f t="shared" si="335"/>
        <v>112.65</v>
      </c>
      <c r="I3437" s="26">
        <v>128</v>
      </c>
    </row>
    <row r="3438" spans="1:9" ht="14" x14ac:dyDescent="0.15">
      <c r="A3438" s="14" t="s">
        <v>1277</v>
      </c>
      <c r="B3438" s="15">
        <v>1</v>
      </c>
      <c r="C3438" s="16" t="s">
        <v>3820</v>
      </c>
      <c r="D3438" s="17" t="str">
        <f>VLOOKUP(RIGHT(A3438,4),N:O,2,0)</f>
        <v>17x20</v>
      </c>
      <c r="E3438" s="18" t="s">
        <v>6</v>
      </c>
      <c r="F3438" s="19">
        <v>57.9</v>
      </c>
      <c r="G3438" s="19">
        <f t="shared" si="334"/>
        <v>24.607499999999998</v>
      </c>
      <c r="H3438" s="1">
        <f t="shared" si="335"/>
        <v>57.9</v>
      </c>
      <c r="I3438" s="21">
        <v>64</v>
      </c>
    </row>
    <row r="3439" spans="1:9" ht="14" x14ac:dyDescent="0.15">
      <c r="A3439" s="14" t="s">
        <v>7212</v>
      </c>
      <c r="B3439" s="15">
        <v>1</v>
      </c>
      <c r="C3439" s="16" t="s">
        <v>7214</v>
      </c>
      <c r="D3439" s="17" t="str">
        <f>VLOOKUP(RIGHT(A3439,4),N:O,2,0)</f>
        <v>10X10</v>
      </c>
      <c r="E3439" s="18" t="s">
        <v>6</v>
      </c>
      <c r="F3439" s="24">
        <v>19.5</v>
      </c>
      <c r="G3439" s="19">
        <f t="shared" si="334"/>
        <v>8.2874999999999996</v>
      </c>
      <c r="H3439" s="1">
        <f t="shared" si="335"/>
        <v>19.5</v>
      </c>
      <c r="I3439" s="21">
        <v>18</v>
      </c>
    </row>
    <row r="3440" spans="1:9" x14ac:dyDescent="0.15">
      <c r="A3440" s="14" t="s">
        <v>5903</v>
      </c>
      <c r="B3440" s="15">
        <v>1</v>
      </c>
      <c r="C3440" s="16" t="s">
        <v>5904</v>
      </c>
      <c r="D3440" s="17" t="s">
        <v>5819</v>
      </c>
      <c r="E3440" s="18"/>
      <c r="F3440" s="19">
        <v>57.9</v>
      </c>
      <c r="G3440" s="19">
        <f t="shared" si="334"/>
        <v>24.607499999999998</v>
      </c>
      <c r="H3440" s="1">
        <f t="shared" si="335"/>
        <v>57.9</v>
      </c>
      <c r="I3440" s="21">
        <v>64</v>
      </c>
    </row>
    <row r="3441" spans="1:9" ht="14" x14ac:dyDescent="0.15">
      <c r="A3441" s="14" t="s">
        <v>1278</v>
      </c>
      <c r="B3441" s="15">
        <v>1</v>
      </c>
      <c r="C3441" s="16" t="s">
        <v>3821</v>
      </c>
      <c r="D3441" s="17" t="str">
        <f>VLOOKUP(RIGHT(A3441,4),N:O,2,0)</f>
        <v>10X10</v>
      </c>
      <c r="E3441" s="18" t="s">
        <v>5702</v>
      </c>
      <c r="F3441" s="19">
        <v>34.1</v>
      </c>
      <c r="G3441" s="19">
        <f t="shared" ref="G3441:G3465" si="336">F3441*0.425</f>
        <v>14.4925</v>
      </c>
      <c r="H3441" s="1">
        <f t="shared" si="335"/>
        <v>34.1</v>
      </c>
      <c r="I3441" s="21">
        <v>18</v>
      </c>
    </row>
    <row r="3442" spans="1:9" ht="14" x14ac:dyDescent="0.15">
      <c r="A3442" s="14" t="s">
        <v>1279</v>
      </c>
      <c r="B3442" s="15">
        <v>1</v>
      </c>
      <c r="C3442" s="16" t="s">
        <v>3821</v>
      </c>
      <c r="D3442" s="235" t="s">
        <v>5717</v>
      </c>
      <c r="E3442" s="18" t="s">
        <v>5702</v>
      </c>
      <c r="F3442" s="19">
        <v>196.8</v>
      </c>
      <c r="G3442" s="19">
        <f t="shared" si="336"/>
        <v>83.64</v>
      </c>
      <c r="H3442" s="1">
        <f t="shared" si="335"/>
        <v>196.8</v>
      </c>
      <c r="I3442" s="26">
        <v>128</v>
      </c>
    </row>
    <row r="3443" spans="1:9" s="77" customFormat="1" ht="14" x14ac:dyDescent="0.15">
      <c r="A3443" s="14" t="s">
        <v>1280</v>
      </c>
      <c r="B3443" s="15">
        <v>1</v>
      </c>
      <c r="C3443" s="16" t="s">
        <v>3821</v>
      </c>
      <c r="D3443" s="17" t="str">
        <f>VLOOKUP(RIGHT(A3443,4),N:O,2,0)</f>
        <v>17x20</v>
      </c>
      <c r="E3443" s="18" t="s">
        <v>5702</v>
      </c>
      <c r="F3443" s="19">
        <v>101.15</v>
      </c>
      <c r="G3443" s="19">
        <f t="shared" si="336"/>
        <v>42.988750000000003</v>
      </c>
      <c r="H3443" s="1">
        <f t="shared" si="335"/>
        <v>101.15</v>
      </c>
      <c r="I3443" s="21">
        <v>64</v>
      </c>
    </row>
    <row r="3444" spans="1:9" s="77" customFormat="1" ht="14" x14ac:dyDescent="0.15">
      <c r="A3444" s="14" t="s">
        <v>1281</v>
      </c>
      <c r="B3444" s="15">
        <v>1</v>
      </c>
      <c r="C3444" s="16" t="s">
        <v>3822</v>
      </c>
      <c r="D3444" s="17" t="str">
        <f>VLOOKUP(RIGHT(A3444,4),N:O,2,0)</f>
        <v>10X10</v>
      </c>
      <c r="E3444" s="18" t="s">
        <v>5702</v>
      </c>
      <c r="F3444" s="19">
        <v>31.85</v>
      </c>
      <c r="G3444" s="19">
        <f t="shared" si="336"/>
        <v>13.536250000000001</v>
      </c>
      <c r="H3444" s="1">
        <f t="shared" si="335"/>
        <v>31.85</v>
      </c>
      <c r="I3444" s="21">
        <v>18</v>
      </c>
    </row>
    <row r="3445" spans="1:9" ht="14" x14ac:dyDescent="0.15">
      <c r="A3445" s="14" t="s">
        <v>1282</v>
      </c>
      <c r="B3445" s="15">
        <v>1</v>
      </c>
      <c r="C3445" s="16" t="s">
        <v>3822</v>
      </c>
      <c r="D3445" s="235" t="s">
        <v>5717</v>
      </c>
      <c r="E3445" s="18" t="s">
        <v>5702</v>
      </c>
      <c r="F3445" s="19">
        <v>183.95</v>
      </c>
      <c r="G3445" s="19">
        <f t="shared" si="336"/>
        <v>78.178749999999994</v>
      </c>
      <c r="H3445" s="1">
        <f t="shared" si="335"/>
        <v>183.95</v>
      </c>
      <c r="I3445" s="26">
        <v>128</v>
      </c>
    </row>
    <row r="3446" spans="1:9" ht="14" x14ac:dyDescent="0.15">
      <c r="A3446" s="14" t="s">
        <v>1283</v>
      </c>
      <c r="B3446" s="15">
        <v>1</v>
      </c>
      <c r="C3446" s="16" t="s">
        <v>3822</v>
      </c>
      <c r="D3446" s="17" t="str">
        <f>VLOOKUP(RIGHT(A3446,4),N:O,2,0)</f>
        <v>17x20</v>
      </c>
      <c r="E3446" s="18" t="s">
        <v>5702</v>
      </c>
      <c r="F3446" s="19">
        <v>94.6</v>
      </c>
      <c r="G3446" s="19">
        <f t="shared" si="336"/>
        <v>40.204999999999998</v>
      </c>
      <c r="H3446" s="1">
        <f t="shared" si="335"/>
        <v>94.6</v>
      </c>
      <c r="I3446" s="21">
        <v>64</v>
      </c>
    </row>
    <row r="3447" spans="1:9" x14ac:dyDescent="0.15">
      <c r="A3447" s="51" t="s">
        <v>6273</v>
      </c>
      <c r="B3447" s="33">
        <v>1</v>
      </c>
      <c r="C3447" s="47" t="s">
        <v>6270</v>
      </c>
      <c r="D3447" s="118" t="s">
        <v>15</v>
      </c>
      <c r="E3447" s="18"/>
      <c r="F3447" s="43">
        <v>19.5</v>
      </c>
      <c r="G3447" s="43">
        <f t="shared" si="336"/>
        <v>8.2874999999999996</v>
      </c>
      <c r="H3447" s="43">
        <f>F3447</f>
        <v>19.5</v>
      </c>
      <c r="I3447" s="18">
        <v>18</v>
      </c>
    </row>
    <row r="3448" spans="1:9" x14ac:dyDescent="0.15">
      <c r="A3448" s="51" t="s">
        <v>6269</v>
      </c>
      <c r="B3448" s="33">
        <v>1</v>
      </c>
      <c r="C3448" s="47" t="s">
        <v>6270</v>
      </c>
      <c r="D3448" s="118" t="s">
        <v>5819</v>
      </c>
      <c r="E3448" s="18"/>
      <c r="F3448" s="43">
        <v>57.9</v>
      </c>
      <c r="G3448" s="43">
        <f t="shared" si="336"/>
        <v>24.607499999999998</v>
      </c>
      <c r="H3448" s="43">
        <f>F3448</f>
        <v>57.9</v>
      </c>
      <c r="I3448" s="18">
        <v>64</v>
      </c>
    </row>
    <row r="3449" spans="1:9" ht="14" x14ac:dyDescent="0.15">
      <c r="A3449" s="14" t="s">
        <v>1284</v>
      </c>
      <c r="B3449" s="15">
        <v>1</v>
      </c>
      <c r="C3449" s="16" t="s">
        <v>3823</v>
      </c>
      <c r="D3449" s="17" t="str">
        <f>VLOOKUP(RIGHT(A3449,4),N:O,2,0)</f>
        <v>10X10</v>
      </c>
      <c r="E3449" s="18" t="s">
        <v>6</v>
      </c>
      <c r="F3449" s="19">
        <v>20.7</v>
      </c>
      <c r="G3449" s="19">
        <f t="shared" si="336"/>
        <v>8.7974999999999994</v>
      </c>
      <c r="H3449" s="1">
        <f t="shared" ref="H3449:H3454" si="337">B3449*F3449</f>
        <v>20.7</v>
      </c>
      <c r="I3449" s="21">
        <v>18</v>
      </c>
    </row>
    <row r="3450" spans="1:9" ht="14" x14ac:dyDescent="0.15">
      <c r="A3450" s="14" t="s">
        <v>1285</v>
      </c>
      <c r="B3450" s="15">
        <v>1</v>
      </c>
      <c r="C3450" s="16" t="s">
        <v>3823</v>
      </c>
      <c r="D3450" s="235" t="s">
        <v>5717</v>
      </c>
      <c r="E3450" s="18" t="s">
        <v>6</v>
      </c>
      <c r="F3450" s="19">
        <v>125.5</v>
      </c>
      <c r="G3450" s="19">
        <f t="shared" si="336"/>
        <v>53.337499999999999</v>
      </c>
      <c r="H3450" s="1">
        <f t="shared" si="337"/>
        <v>125.5</v>
      </c>
      <c r="I3450" s="26">
        <v>128</v>
      </c>
    </row>
    <row r="3451" spans="1:9" ht="14" x14ac:dyDescent="0.15">
      <c r="A3451" s="14" t="s">
        <v>1286</v>
      </c>
      <c r="B3451" s="15">
        <v>1</v>
      </c>
      <c r="C3451" s="16" t="s">
        <v>3823</v>
      </c>
      <c r="D3451" s="17" t="str">
        <f>VLOOKUP(RIGHT(A3451,4),N:O,2,0)</f>
        <v>17x20</v>
      </c>
      <c r="E3451" s="18" t="s">
        <v>6</v>
      </c>
      <c r="F3451" s="19">
        <v>76.2</v>
      </c>
      <c r="G3451" s="19">
        <f t="shared" si="336"/>
        <v>32.384999999999998</v>
      </c>
      <c r="H3451" s="1">
        <f t="shared" si="337"/>
        <v>76.2</v>
      </c>
      <c r="I3451" s="21">
        <v>64</v>
      </c>
    </row>
    <row r="3452" spans="1:9" ht="14" x14ac:dyDescent="0.15">
      <c r="A3452" s="14" t="s">
        <v>1287</v>
      </c>
      <c r="B3452" s="15">
        <v>1</v>
      </c>
      <c r="C3452" s="16" t="s">
        <v>3824</v>
      </c>
      <c r="D3452" s="17" t="str">
        <f>VLOOKUP(RIGHT(A3452,4),N:O,2,0)</f>
        <v>10X10</v>
      </c>
      <c r="E3452" s="18" t="s">
        <v>6</v>
      </c>
      <c r="F3452" s="19">
        <v>19.5</v>
      </c>
      <c r="G3452" s="19">
        <f t="shared" si="336"/>
        <v>8.2874999999999996</v>
      </c>
      <c r="H3452" s="1">
        <f t="shared" si="337"/>
        <v>19.5</v>
      </c>
      <c r="I3452" s="21">
        <v>18</v>
      </c>
    </row>
    <row r="3453" spans="1:9" ht="14" x14ac:dyDescent="0.15">
      <c r="A3453" s="14" t="s">
        <v>1288</v>
      </c>
      <c r="B3453" s="15">
        <v>1</v>
      </c>
      <c r="C3453" s="16" t="s">
        <v>3824</v>
      </c>
      <c r="D3453" s="235" t="s">
        <v>5717</v>
      </c>
      <c r="E3453" s="18" t="s">
        <v>6</v>
      </c>
      <c r="F3453" s="19">
        <v>112.65</v>
      </c>
      <c r="G3453" s="19">
        <f t="shared" si="336"/>
        <v>47.876249999999999</v>
      </c>
      <c r="H3453" s="1">
        <f t="shared" si="337"/>
        <v>112.65</v>
      </c>
      <c r="I3453" s="26">
        <v>128</v>
      </c>
    </row>
    <row r="3454" spans="1:9" ht="14" x14ac:dyDescent="0.15">
      <c r="A3454" s="14" t="s">
        <v>1289</v>
      </c>
      <c r="B3454" s="15">
        <v>1</v>
      </c>
      <c r="C3454" s="16" t="s">
        <v>3824</v>
      </c>
      <c r="D3454" s="17" t="str">
        <f>VLOOKUP(RIGHT(A3454,4),N:O,2,0)</f>
        <v>17x20</v>
      </c>
      <c r="E3454" s="18" t="s">
        <v>6</v>
      </c>
      <c r="F3454" s="19">
        <v>57.9</v>
      </c>
      <c r="G3454" s="19">
        <f t="shared" si="336"/>
        <v>24.607499999999998</v>
      </c>
      <c r="H3454" s="1">
        <f t="shared" si="337"/>
        <v>57.9</v>
      </c>
      <c r="I3454" s="21">
        <v>64</v>
      </c>
    </row>
    <row r="3455" spans="1:9" x14ac:dyDescent="0.15">
      <c r="A3455" s="51" t="s">
        <v>1289</v>
      </c>
      <c r="B3455" s="33">
        <v>1</v>
      </c>
      <c r="C3455" s="20" t="s">
        <v>6536</v>
      </c>
      <c r="D3455" s="116" t="s">
        <v>5819</v>
      </c>
      <c r="F3455" s="60">
        <v>57.9</v>
      </c>
      <c r="G3455" s="19">
        <f t="shared" si="336"/>
        <v>24.607499999999998</v>
      </c>
      <c r="H3455" s="60">
        <f>F3455</f>
        <v>57.9</v>
      </c>
      <c r="I3455" s="57">
        <v>64</v>
      </c>
    </row>
    <row r="3456" spans="1:9" ht="14" x14ac:dyDescent="0.15">
      <c r="A3456" s="14" t="s">
        <v>1290</v>
      </c>
      <c r="B3456" s="15">
        <v>1</v>
      </c>
      <c r="C3456" s="16" t="s">
        <v>3825</v>
      </c>
      <c r="D3456" s="17" t="str">
        <f>VLOOKUP(RIGHT(A3456,4),N:O,2,0)</f>
        <v>17x20</v>
      </c>
      <c r="E3456" s="18" t="s">
        <v>6</v>
      </c>
      <c r="F3456" s="19">
        <v>67.900000000000006</v>
      </c>
      <c r="G3456" s="19">
        <f t="shared" si="336"/>
        <v>28.857500000000002</v>
      </c>
      <c r="H3456" s="1">
        <f t="shared" ref="H3456:H3487" si="338">B3456*F3456</f>
        <v>67.900000000000006</v>
      </c>
      <c r="I3456" s="21">
        <v>44</v>
      </c>
    </row>
    <row r="3457" spans="1:9" ht="14" x14ac:dyDescent="0.15">
      <c r="A3457" s="14" t="s">
        <v>1291</v>
      </c>
      <c r="B3457" s="15">
        <v>1</v>
      </c>
      <c r="C3457" s="16" t="s">
        <v>3826</v>
      </c>
      <c r="D3457" s="17" t="str">
        <f>VLOOKUP(RIGHT(A3457,4),N:O,2,0)</f>
        <v>10X10</v>
      </c>
      <c r="E3457" s="18" t="s">
        <v>6</v>
      </c>
      <c r="F3457" s="19">
        <v>19.5</v>
      </c>
      <c r="G3457" s="19">
        <f t="shared" si="336"/>
        <v>8.2874999999999996</v>
      </c>
      <c r="H3457" s="1">
        <f t="shared" si="338"/>
        <v>19.5</v>
      </c>
      <c r="I3457" s="21">
        <v>18</v>
      </c>
    </row>
    <row r="3458" spans="1:9" ht="14" x14ac:dyDescent="0.15">
      <c r="A3458" s="14" t="s">
        <v>1292</v>
      </c>
      <c r="B3458" s="15">
        <v>1</v>
      </c>
      <c r="C3458" s="16" t="s">
        <v>3826</v>
      </c>
      <c r="D3458" s="235" t="s">
        <v>5717</v>
      </c>
      <c r="E3458" s="18" t="s">
        <v>6</v>
      </c>
      <c r="F3458" s="19">
        <v>112.65</v>
      </c>
      <c r="G3458" s="19">
        <f t="shared" si="336"/>
        <v>47.876249999999999</v>
      </c>
      <c r="H3458" s="1">
        <f t="shared" si="338"/>
        <v>112.65</v>
      </c>
      <c r="I3458" s="26">
        <v>128</v>
      </c>
    </row>
    <row r="3459" spans="1:9" ht="14" x14ac:dyDescent="0.15">
      <c r="A3459" s="14" t="s">
        <v>1293</v>
      </c>
      <c r="B3459" s="15">
        <v>1</v>
      </c>
      <c r="C3459" s="16" t="s">
        <v>3826</v>
      </c>
      <c r="D3459" s="17" t="str">
        <f>VLOOKUP(RIGHT(A3459,4),N:O,2,0)</f>
        <v>17x20</v>
      </c>
      <c r="E3459" s="18" t="s">
        <v>6</v>
      </c>
      <c r="F3459" s="19">
        <v>57.9</v>
      </c>
      <c r="G3459" s="19">
        <f t="shared" si="336"/>
        <v>24.607499999999998</v>
      </c>
      <c r="H3459" s="1">
        <f t="shared" si="338"/>
        <v>57.9</v>
      </c>
      <c r="I3459" s="21">
        <v>64</v>
      </c>
    </row>
    <row r="3460" spans="1:9" ht="14" x14ac:dyDescent="0.15">
      <c r="A3460" s="14" t="s">
        <v>1294</v>
      </c>
      <c r="B3460" s="15">
        <v>1</v>
      </c>
      <c r="C3460" s="16" t="s">
        <v>3827</v>
      </c>
      <c r="D3460" s="17" t="str">
        <f>VLOOKUP(RIGHT(A3460,4),N:O,2,0)</f>
        <v>10X10</v>
      </c>
      <c r="E3460" s="18" t="s">
        <v>5698</v>
      </c>
      <c r="F3460" s="19">
        <v>26.8</v>
      </c>
      <c r="G3460" s="19">
        <f t="shared" si="336"/>
        <v>11.39</v>
      </c>
      <c r="H3460" s="1">
        <f t="shared" si="338"/>
        <v>26.8</v>
      </c>
      <c r="I3460" s="21">
        <v>18</v>
      </c>
    </row>
    <row r="3461" spans="1:9" ht="14" x14ac:dyDescent="0.15">
      <c r="A3461" s="133" t="s">
        <v>1295</v>
      </c>
      <c r="B3461" s="15">
        <v>1</v>
      </c>
      <c r="C3461" s="16" t="s">
        <v>3827</v>
      </c>
      <c r="D3461" s="235" t="s">
        <v>5717</v>
      </c>
      <c r="E3461" s="18" t="s">
        <v>5698</v>
      </c>
      <c r="F3461" s="19">
        <v>154.55000000000001</v>
      </c>
      <c r="G3461" s="19">
        <f t="shared" si="336"/>
        <v>65.683750000000003</v>
      </c>
      <c r="H3461" s="1">
        <f t="shared" si="338"/>
        <v>154.55000000000001</v>
      </c>
      <c r="I3461" s="26">
        <v>128</v>
      </c>
    </row>
    <row r="3462" spans="1:9" ht="14" x14ac:dyDescent="0.15">
      <c r="A3462" s="14" t="s">
        <v>1296</v>
      </c>
      <c r="B3462" s="15">
        <v>1</v>
      </c>
      <c r="C3462" s="16" t="s">
        <v>3827</v>
      </c>
      <c r="D3462" s="17" t="str">
        <f>VLOOKUP(RIGHT(A3462,4),N:O,2,0)</f>
        <v>17x20</v>
      </c>
      <c r="E3462" s="18" t="s">
        <v>5698</v>
      </c>
      <c r="F3462" s="19">
        <v>79.45</v>
      </c>
      <c r="G3462" s="19">
        <f t="shared" si="336"/>
        <v>33.766249999999999</v>
      </c>
      <c r="H3462" s="1">
        <f t="shared" si="338"/>
        <v>79.45</v>
      </c>
      <c r="I3462" s="21">
        <v>64</v>
      </c>
    </row>
    <row r="3463" spans="1:9" ht="14" x14ac:dyDescent="0.15">
      <c r="A3463" s="22" t="s">
        <v>5971</v>
      </c>
      <c r="B3463" s="15">
        <v>1</v>
      </c>
      <c r="C3463" s="16" t="s">
        <v>5972</v>
      </c>
      <c r="D3463" s="17" t="s">
        <v>15</v>
      </c>
      <c r="E3463" s="18" t="s">
        <v>5698</v>
      </c>
      <c r="F3463" s="19">
        <v>26.8</v>
      </c>
      <c r="G3463" s="19">
        <f t="shared" si="336"/>
        <v>11.39</v>
      </c>
      <c r="H3463" s="1">
        <f t="shared" si="338"/>
        <v>26.8</v>
      </c>
      <c r="I3463" s="21">
        <v>18</v>
      </c>
    </row>
    <row r="3464" spans="1:9" ht="14" x14ac:dyDescent="0.15">
      <c r="A3464" s="22" t="s">
        <v>5973</v>
      </c>
      <c r="B3464" s="15">
        <v>1</v>
      </c>
      <c r="C3464" s="16" t="s">
        <v>5972</v>
      </c>
      <c r="D3464" s="17" t="s">
        <v>26</v>
      </c>
      <c r="E3464" s="18" t="s">
        <v>5698</v>
      </c>
      <c r="F3464" s="19">
        <v>79.45</v>
      </c>
      <c r="G3464" s="19">
        <f t="shared" si="336"/>
        <v>33.766249999999999</v>
      </c>
      <c r="H3464" s="1">
        <f t="shared" si="338"/>
        <v>79.45</v>
      </c>
      <c r="I3464" s="21">
        <v>64</v>
      </c>
    </row>
    <row r="3465" spans="1:9" ht="14" x14ac:dyDescent="0.15">
      <c r="A3465" s="22" t="s">
        <v>5973</v>
      </c>
      <c r="B3465" s="15">
        <v>1</v>
      </c>
      <c r="C3465" s="16" t="s">
        <v>5974</v>
      </c>
      <c r="D3465" s="17" t="s">
        <v>26</v>
      </c>
      <c r="E3465" s="18" t="s">
        <v>5698</v>
      </c>
      <c r="F3465" s="19">
        <v>79.45</v>
      </c>
      <c r="G3465" s="19">
        <f t="shared" si="336"/>
        <v>33.766249999999999</v>
      </c>
      <c r="H3465" s="1">
        <f t="shared" si="338"/>
        <v>79.45</v>
      </c>
      <c r="I3465" s="21"/>
    </row>
    <row r="3466" spans="1:9" ht="14" x14ac:dyDescent="0.15">
      <c r="A3466" s="14" t="s">
        <v>1297</v>
      </c>
      <c r="B3466" s="15">
        <v>1</v>
      </c>
      <c r="C3466" s="16" t="s">
        <v>3828</v>
      </c>
      <c r="D3466" s="17" t="str">
        <f>VLOOKUP(RIGHT(A3466,4),N:O,2,0)</f>
        <v>10X10</v>
      </c>
      <c r="E3466" s="18" t="s">
        <v>5699</v>
      </c>
      <c r="F3466" s="19">
        <v>42.8</v>
      </c>
      <c r="G3466" s="19">
        <f>F3466*0.4252</f>
        <v>18.198560000000001</v>
      </c>
      <c r="H3466" s="1">
        <f t="shared" si="338"/>
        <v>42.8</v>
      </c>
      <c r="I3466" s="21">
        <v>18</v>
      </c>
    </row>
    <row r="3467" spans="1:9" ht="14" x14ac:dyDescent="0.15">
      <c r="A3467" s="133" t="s">
        <v>1298</v>
      </c>
      <c r="B3467" s="15">
        <v>1</v>
      </c>
      <c r="C3467" s="16" t="s">
        <v>3828</v>
      </c>
      <c r="D3467" s="235" t="s">
        <v>5717</v>
      </c>
      <c r="E3467" s="18" t="s">
        <v>5699</v>
      </c>
      <c r="F3467" s="19">
        <v>247.15</v>
      </c>
      <c r="G3467" s="19">
        <f t="shared" ref="G3467:G3498" si="339">F3467*0.425</f>
        <v>105.03874999999999</v>
      </c>
      <c r="H3467" s="1">
        <f t="shared" si="338"/>
        <v>247.15</v>
      </c>
      <c r="I3467" s="26">
        <v>128</v>
      </c>
    </row>
    <row r="3468" spans="1:9" ht="14" x14ac:dyDescent="0.15">
      <c r="A3468" s="14" t="s">
        <v>1299</v>
      </c>
      <c r="B3468" s="15">
        <v>1</v>
      </c>
      <c r="C3468" s="16" t="s">
        <v>3828</v>
      </c>
      <c r="D3468" s="17" t="str">
        <f>VLOOKUP(RIGHT(A3468,4),N:O,2,0)</f>
        <v>17x20</v>
      </c>
      <c r="E3468" s="18" t="s">
        <v>5699</v>
      </c>
      <c r="F3468" s="19">
        <v>121</v>
      </c>
      <c r="G3468" s="19">
        <f t="shared" si="339"/>
        <v>51.424999999999997</v>
      </c>
      <c r="H3468" s="1">
        <f t="shared" si="338"/>
        <v>121</v>
      </c>
      <c r="I3468" s="21">
        <v>64</v>
      </c>
    </row>
    <row r="3469" spans="1:9" ht="14" x14ac:dyDescent="0.15">
      <c r="A3469" s="14" t="s">
        <v>1300</v>
      </c>
      <c r="B3469" s="15">
        <v>1</v>
      </c>
      <c r="C3469" s="16" t="s">
        <v>3829</v>
      </c>
      <c r="D3469" s="17" t="str">
        <f>VLOOKUP(RIGHT(A3469,4),N:O,2,0)</f>
        <v>10X10</v>
      </c>
      <c r="E3469" s="18" t="s">
        <v>5699</v>
      </c>
      <c r="F3469" s="19">
        <v>40.6</v>
      </c>
      <c r="G3469" s="19">
        <f t="shared" si="339"/>
        <v>17.254999999999999</v>
      </c>
      <c r="H3469" s="1">
        <f t="shared" si="338"/>
        <v>40.6</v>
      </c>
      <c r="I3469" s="21">
        <v>18</v>
      </c>
    </row>
    <row r="3470" spans="1:9" ht="14" x14ac:dyDescent="0.15">
      <c r="A3470" s="133" t="s">
        <v>1301</v>
      </c>
      <c r="B3470" s="15">
        <v>1</v>
      </c>
      <c r="C3470" s="16" t="s">
        <v>3829</v>
      </c>
      <c r="D3470" s="235" t="s">
        <v>5717</v>
      </c>
      <c r="E3470" s="18" t="s">
        <v>5699</v>
      </c>
      <c r="F3470" s="19">
        <v>234.35</v>
      </c>
      <c r="G3470" s="19">
        <f t="shared" si="339"/>
        <v>99.598749999999995</v>
      </c>
      <c r="H3470" s="1">
        <f t="shared" si="338"/>
        <v>234.35</v>
      </c>
      <c r="I3470" s="26">
        <v>128</v>
      </c>
    </row>
    <row r="3471" spans="1:9" ht="14" x14ac:dyDescent="0.15">
      <c r="A3471" s="14" t="s">
        <v>1302</v>
      </c>
      <c r="B3471" s="15">
        <v>1</v>
      </c>
      <c r="C3471" s="16" t="s">
        <v>3829</v>
      </c>
      <c r="D3471" s="17" t="str">
        <f t="shared" ref="D3471:D3487" si="340">VLOOKUP(RIGHT(A3471,4),N:O,2,0)</f>
        <v>17x20</v>
      </c>
      <c r="E3471" s="18" t="s">
        <v>5699</v>
      </c>
      <c r="F3471" s="19">
        <v>114.75</v>
      </c>
      <c r="G3471" s="19">
        <f t="shared" si="339"/>
        <v>48.768749999999997</v>
      </c>
      <c r="H3471" s="1">
        <f t="shared" si="338"/>
        <v>114.75</v>
      </c>
      <c r="I3471" s="21">
        <v>64</v>
      </c>
    </row>
    <row r="3472" spans="1:9" ht="14" x14ac:dyDescent="0.15">
      <c r="A3472" s="14" t="s">
        <v>1303</v>
      </c>
      <c r="B3472" s="15">
        <v>1</v>
      </c>
      <c r="C3472" s="16" t="s">
        <v>3830</v>
      </c>
      <c r="D3472" s="17" t="str">
        <f t="shared" si="340"/>
        <v>10X10</v>
      </c>
      <c r="E3472" s="18" t="s">
        <v>5702</v>
      </c>
      <c r="F3472" s="19">
        <v>32.450000000000003</v>
      </c>
      <c r="G3472" s="19">
        <f t="shared" si="339"/>
        <v>13.791250000000002</v>
      </c>
      <c r="H3472" s="1">
        <f t="shared" si="338"/>
        <v>32.450000000000003</v>
      </c>
      <c r="I3472" s="21">
        <v>18</v>
      </c>
    </row>
    <row r="3473" spans="1:9" ht="14" x14ac:dyDescent="0.15">
      <c r="A3473" s="133" t="s">
        <v>1304</v>
      </c>
      <c r="B3473" s="15">
        <v>1</v>
      </c>
      <c r="C3473" s="16" t="s">
        <v>3830</v>
      </c>
      <c r="D3473" s="17" t="str">
        <f t="shared" si="340"/>
        <v>FULL</v>
      </c>
      <c r="E3473" s="18" t="s">
        <v>5702</v>
      </c>
      <c r="F3473" s="19">
        <v>196.8</v>
      </c>
      <c r="G3473" s="19">
        <f t="shared" si="339"/>
        <v>83.64</v>
      </c>
      <c r="H3473" s="1">
        <f t="shared" si="338"/>
        <v>196.8</v>
      </c>
      <c r="I3473" s="26">
        <v>128</v>
      </c>
    </row>
    <row r="3474" spans="1:9" ht="14" x14ac:dyDescent="0.15">
      <c r="A3474" s="14" t="s">
        <v>1305</v>
      </c>
      <c r="B3474" s="15">
        <v>1</v>
      </c>
      <c r="C3474" s="16" t="s">
        <v>3830</v>
      </c>
      <c r="D3474" s="17" t="str">
        <f t="shared" si="340"/>
        <v>17x20</v>
      </c>
      <c r="E3474" s="18" t="s">
        <v>5702</v>
      </c>
      <c r="F3474" s="219">
        <v>101.15</v>
      </c>
      <c r="G3474" s="19">
        <f t="shared" si="339"/>
        <v>42.988750000000003</v>
      </c>
      <c r="H3474" s="1">
        <f t="shared" si="338"/>
        <v>101.15</v>
      </c>
      <c r="I3474" s="21">
        <v>64</v>
      </c>
    </row>
    <row r="3475" spans="1:9" ht="14" x14ac:dyDescent="0.15">
      <c r="A3475" s="14" t="s">
        <v>1306</v>
      </c>
      <c r="B3475" s="15">
        <v>1</v>
      </c>
      <c r="C3475" s="16" t="s">
        <v>3831</v>
      </c>
      <c r="D3475" s="17" t="str">
        <f t="shared" si="340"/>
        <v>10X10</v>
      </c>
      <c r="E3475" s="18" t="s">
        <v>5702</v>
      </c>
      <c r="F3475" s="19">
        <v>30.35</v>
      </c>
      <c r="G3475" s="19">
        <f t="shared" si="339"/>
        <v>12.89875</v>
      </c>
      <c r="H3475" s="1">
        <f t="shared" si="338"/>
        <v>30.35</v>
      </c>
      <c r="I3475" s="21">
        <v>18</v>
      </c>
    </row>
    <row r="3476" spans="1:9" ht="14" x14ac:dyDescent="0.15">
      <c r="A3476" s="133" t="s">
        <v>1307</v>
      </c>
      <c r="B3476" s="15">
        <v>1</v>
      </c>
      <c r="C3476" s="16" t="s">
        <v>3831</v>
      </c>
      <c r="D3476" s="17" t="str">
        <f t="shared" si="340"/>
        <v>FULL</v>
      </c>
      <c r="E3476" s="18" t="s">
        <v>5702</v>
      </c>
      <c r="F3476" s="19">
        <v>183.95</v>
      </c>
      <c r="G3476" s="19">
        <f t="shared" si="339"/>
        <v>78.178749999999994</v>
      </c>
      <c r="H3476" s="1">
        <f t="shared" si="338"/>
        <v>183.95</v>
      </c>
      <c r="I3476" s="26">
        <v>128</v>
      </c>
    </row>
    <row r="3477" spans="1:9" ht="14" x14ac:dyDescent="0.15">
      <c r="A3477" s="14" t="s">
        <v>1308</v>
      </c>
      <c r="B3477" s="15">
        <v>1</v>
      </c>
      <c r="C3477" s="16" t="s">
        <v>3831</v>
      </c>
      <c r="D3477" s="17" t="str">
        <f t="shared" si="340"/>
        <v>17x20</v>
      </c>
      <c r="E3477" s="18" t="s">
        <v>5702</v>
      </c>
      <c r="F3477" s="219">
        <v>94.6</v>
      </c>
      <c r="G3477" s="19">
        <f t="shared" si="339"/>
        <v>40.204999999999998</v>
      </c>
      <c r="H3477" s="1">
        <f t="shared" si="338"/>
        <v>94.6</v>
      </c>
      <c r="I3477" s="21">
        <v>64</v>
      </c>
    </row>
    <row r="3478" spans="1:9" ht="14" x14ac:dyDescent="0.15">
      <c r="A3478" s="14" t="s">
        <v>1309</v>
      </c>
      <c r="B3478" s="15">
        <v>1</v>
      </c>
      <c r="C3478" s="16" t="s">
        <v>3832</v>
      </c>
      <c r="D3478" s="17" t="str">
        <f t="shared" si="340"/>
        <v>10X10</v>
      </c>
      <c r="E3478" s="18" t="s">
        <v>5702</v>
      </c>
      <c r="F3478" s="19">
        <v>28.85</v>
      </c>
      <c r="G3478" s="19">
        <f t="shared" si="339"/>
        <v>12.26125</v>
      </c>
      <c r="H3478" s="1">
        <f t="shared" si="338"/>
        <v>28.85</v>
      </c>
      <c r="I3478" s="21">
        <v>18</v>
      </c>
    </row>
    <row r="3479" spans="1:9" ht="14" x14ac:dyDescent="0.15">
      <c r="A3479" s="133" t="s">
        <v>1310</v>
      </c>
      <c r="B3479" s="15">
        <v>1</v>
      </c>
      <c r="C3479" s="16" t="s">
        <v>3832</v>
      </c>
      <c r="D3479" s="17" t="str">
        <f t="shared" si="340"/>
        <v>FULL</v>
      </c>
      <c r="E3479" s="18" t="s">
        <v>5702</v>
      </c>
      <c r="F3479" s="19">
        <v>196.8</v>
      </c>
      <c r="G3479" s="19">
        <f t="shared" si="339"/>
        <v>83.64</v>
      </c>
      <c r="H3479" s="1">
        <f t="shared" si="338"/>
        <v>196.8</v>
      </c>
      <c r="I3479" s="26">
        <v>128</v>
      </c>
    </row>
    <row r="3480" spans="1:9" ht="14" x14ac:dyDescent="0.15">
      <c r="A3480" s="14" t="s">
        <v>1311</v>
      </c>
      <c r="B3480" s="15">
        <v>1</v>
      </c>
      <c r="C3480" s="16" t="s">
        <v>3832</v>
      </c>
      <c r="D3480" s="17" t="str">
        <f t="shared" si="340"/>
        <v>17x20</v>
      </c>
      <c r="E3480" s="18" t="s">
        <v>5702</v>
      </c>
      <c r="F3480" s="19">
        <v>101.15</v>
      </c>
      <c r="G3480" s="19">
        <f t="shared" si="339"/>
        <v>42.988750000000003</v>
      </c>
      <c r="H3480" s="1">
        <f t="shared" si="338"/>
        <v>101.15</v>
      </c>
      <c r="I3480" s="21">
        <v>64</v>
      </c>
    </row>
    <row r="3481" spans="1:9" ht="14" x14ac:dyDescent="0.15">
      <c r="A3481" s="14" t="s">
        <v>1312</v>
      </c>
      <c r="B3481" s="15">
        <v>1</v>
      </c>
      <c r="C3481" s="16" t="s">
        <v>3833</v>
      </c>
      <c r="D3481" s="17" t="str">
        <f t="shared" si="340"/>
        <v>10X10</v>
      </c>
      <c r="E3481" s="18" t="s">
        <v>5702</v>
      </c>
      <c r="F3481" s="19">
        <v>30.35</v>
      </c>
      <c r="G3481" s="19">
        <f t="shared" si="339"/>
        <v>12.89875</v>
      </c>
      <c r="H3481" s="1">
        <f t="shared" si="338"/>
        <v>30.35</v>
      </c>
      <c r="I3481" s="21">
        <v>18</v>
      </c>
    </row>
    <row r="3482" spans="1:9" ht="14" x14ac:dyDescent="0.15">
      <c r="A3482" s="133" t="s">
        <v>1313</v>
      </c>
      <c r="B3482" s="15">
        <v>1</v>
      </c>
      <c r="C3482" s="16" t="s">
        <v>3833</v>
      </c>
      <c r="D3482" s="17" t="str">
        <f t="shared" si="340"/>
        <v>FULL</v>
      </c>
      <c r="E3482" s="18" t="s">
        <v>5702</v>
      </c>
      <c r="F3482" s="19">
        <v>183.95</v>
      </c>
      <c r="G3482" s="19">
        <f t="shared" si="339"/>
        <v>78.178749999999994</v>
      </c>
      <c r="H3482" s="1">
        <f t="shared" si="338"/>
        <v>183.95</v>
      </c>
      <c r="I3482" s="26">
        <v>128</v>
      </c>
    </row>
    <row r="3483" spans="1:9" ht="14" x14ac:dyDescent="0.15">
      <c r="A3483" s="14" t="s">
        <v>1314</v>
      </c>
      <c r="B3483" s="15">
        <v>1</v>
      </c>
      <c r="C3483" s="16" t="s">
        <v>3833</v>
      </c>
      <c r="D3483" s="17" t="str">
        <f t="shared" si="340"/>
        <v>17x20</v>
      </c>
      <c r="E3483" s="18" t="s">
        <v>5702</v>
      </c>
      <c r="F3483" s="19">
        <v>127.05</v>
      </c>
      <c r="G3483" s="19">
        <f t="shared" si="339"/>
        <v>53.996249999999996</v>
      </c>
      <c r="H3483" s="1">
        <f t="shared" si="338"/>
        <v>127.05</v>
      </c>
      <c r="I3483" s="21">
        <v>64</v>
      </c>
    </row>
    <row r="3484" spans="1:9" ht="14" x14ac:dyDescent="0.15">
      <c r="A3484" s="14" t="s">
        <v>1315</v>
      </c>
      <c r="B3484" s="15">
        <v>1</v>
      </c>
      <c r="C3484" s="16" t="s">
        <v>3834</v>
      </c>
      <c r="D3484" s="17" t="str">
        <f t="shared" si="340"/>
        <v>10X10</v>
      </c>
      <c r="E3484" s="18" t="s">
        <v>6</v>
      </c>
      <c r="F3484" s="19">
        <v>19.5</v>
      </c>
      <c r="G3484" s="19">
        <f t="shared" si="339"/>
        <v>8.2874999999999996</v>
      </c>
      <c r="H3484" s="1">
        <f t="shared" si="338"/>
        <v>19.5</v>
      </c>
      <c r="I3484" s="21">
        <v>18</v>
      </c>
    </row>
    <row r="3485" spans="1:9" ht="14" x14ac:dyDescent="0.15">
      <c r="A3485" s="14" t="s">
        <v>1316</v>
      </c>
      <c r="B3485" s="15">
        <v>1</v>
      </c>
      <c r="C3485" s="16" t="s">
        <v>3834</v>
      </c>
      <c r="D3485" s="17" t="str">
        <f t="shared" si="340"/>
        <v>FULL</v>
      </c>
      <c r="E3485" s="18" t="s">
        <v>6</v>
      </c>
      <c r="F3485" s="19">
        <v>112.65</v>
      </c>
      <c r="G3485" s="19">
        <f t="shared" si="339"/>
        <v>47.876249999999999</v>
      </c>
      <c r="H3485" s="1">
        <f t="shared" si="338"/>
        <v>112.65</v>
      </c>
      <c r="I3485" s="26">
        <v>128</v>
      </c>
    </row>
    <row r="3486" spans="1:9" ht="14" x14ac:dyDescent="0.15">
      <c r="A3486" s="14" t="s">
        <v>1317</v>
      </c>
      <c r="B3486" s="15">
        <v>1</v>
      </c>
      <c r="C3486" s="16" t="s">
        <v>3834</v>
      </c>
      <c r="D3486" s="17" t="str">
        <f t="shared" si="340"/>
        <v>17x20</v>
      </c>
      <c r="E3486" s="18" t="s">
        <v>6</v>
      </c>
      <c r="F3486" s="19">
        <v>57.9</v>
      </c>
      <c r="G3486" s="19">
        <f t="shared" si="339"/>
        <v>24.607499999999998</v>
      </c>
      <c r="H3486" s="1">
        <f t="shared" si="338"/>
        <v>57.9</v>
      </c>
      <c r="I3486" s="21">
        <v>64</v>
      </c>
    </row>
    <row r="3487" spans="1:9" ht="14" x14ac:dyDescent="0.15">
      <c r="A3487" s="14" t="s">
        <v>6157</v>
      </c>
      <c r="B3487" s="15">
        <v>1</v>
      </c>
      <c r="C3487" s="16" t="s">
        <v>3834</v>
      </c>
      <c r="D3487" s="17" t="str">
        <f t="shared" si="340"/>
        <v>10X10</v>
      </c>
      <c r="E3487" s="18" t="s">
        <v>6</v>
      </c>
      <c r="F3487" s="19">
        <v>19.5</v>
      </c>
      <c r="G3487" s="19">
        <f t="shared" si="339"/>
        <v>8.2874999999999996</v>
      </c>
      <c r="H3487" s="1">
        <f t="shared" si="338"/>
        <v>19.5</v>
      </c>
      <c r="I3487" s="21">
        <v>18</v>
      </c>
    </row>
    <row r="3488" spans="1:9" x14ac:dyDescent="0.15">
      <c r="A3488" s="41" t="s">
        <v>6121</v>
      </c>
      <c r="B3488" s="37">
        <v>1</v>
      </c>
      <c r="C3488" s="27" t="s">
        <v>6122</v>
      </c>
      <c r="D3488" s="119" t="s">
        <v>5819</v>
      </c>
      <c r="E3488" s="38"/>
      <c r="F3488" s="40">
        <v>57.9</v>
      </c>
      <c r="G3488" s="19">
        <f t="shared" si="339"/>
        <v>24.607499999999998</v>
      </c>
      <c r="H3488" s="39">
        <f t="shared" ref="H3488:H3519" si="341">B3488*F3488</f>
        <v>57.9</v>
      </c>
      <c r="I3488" s="38">
        <v>64</v>
      </c>
    </row>
    <row r="3489" spans="1:9" ht="14" x14ac:dyDescent="0.15">
      <c r="A3489" s="14" t="s">
        <v>1318</v>
      </c>
      <c r="B3489" s="15">
        <v>1</v>
      </c>
      <c r="C3489" s="16" t="s">
        <v>3835</v>
      </c>
      <c r="D3489" s="17" t="str">
        <f t="shared" ref="D3489:D3503" si="342">VLOOKUP(RIGHT(A3489,4),N:O,2,0)</f>
        <v>10X10</v>
      </c>
      <c r="E3489" s="18" t="s">
        <v>5698</v>
      </c>
      <c r="F3489" s="19">
        <v>26.8</v>
      </c>
      <c r="G3489" s="19">
        <f t="shared" si="339"/>
        <v>11.39</v>
      </c>
      <c r="H3489" s="1">
        <f t="shared" si="341"/>
        <v>26.8</v>
      </c>
      <c r="I3489" s="21">
        <v>18</v>
      </c>
    </row>
    <row r="3490" spans="1:9" ht="14" x14ac:dyDescent="0.15">
      <c r="A3490" s="14" t="s">
        <v>1319</v>
      </c>
      <c r="B3490" s="15">
        <v>1</v>
      </c>
      <c r="C3490" s="131" t="s">
        <v>6912</v>
      </c>
      <c r="D3490" s="17" t="str">
        <f t="shared" si="342"/>
        <v>FULL</v>
      </c>
      <c r="E3490" s="18" t="s">
        <v>5698</v>
      </c>
      <c r="F3490" s="19">
        <v>154.55000000000001</v>
      </c>
      <c r="G3490" s="19">
        <f t="shared" si="339"/>
        <v>65.683750000000003</v>
      </c>
      <c r="H3490" s="1">
        <f t="shared" si="341"/>
        <v>154.55000000000001</v>
      </c>
      <c r="I3490" s="26">
        <v>128</v>
      </c>
    </row>
    <row r="3491" spans="1:9" ht="14" x14ac:dyDescent="0.15">
      <c r="A3491" s="14" t="s">
        <v>1320</v>
      </c>
      <c r="B3491" s="15">
        <v>1</v>
      </c>
      <c r="C3491" s="16" t="s">
        <v>3835</v>
      </c>
      <c r="D3491" s="17" t="str">
        <f t="shared" si="342"/>
        <v>17x20</v>
      </c>
      <c r="E3491" s="18" t="s">
        <v>5698</v>
      </c>
      <c r="F3491" s="19">
        <v>79.45</v>
      </c>
      <c r="G3491" s="19">
        <f t="shared" si="339"/>
        <v>33.766249999999999</v>
      </c>
      <c r="H3491" s="1">
        <f t="shared" si="341"/>
        <v>79.45</v>
      </c>
      <c r="I3491" s="21">
        <v>64</v>
      </c>
    </row>
    <row r="3492" spans="1:9" ht="14" x14ac:dyDescent="0.15">
      <c r="A3492" s="14" t="s">
        <v>1321</v>
      </c>
      <c r="B3492" s="15">
        <v>1</v>
      </c>
      <c r="C3492" s="16" t="s">
        <v>3836</v>
      </c>
      <c r="D3492" s="17" t="str">
        <f t="shared" si="342"/>
        <v>10X10</v>
      </c>
      <c r="E3492" s="18" t="s">
        <v>5698</v>
      </c>
      <c r="F3492" s="19">
        <v>26.8</v>
      </c>
      <c r="G3492" s="19">
        <f t="shared" si="339"/>
        <v>11.39</v>
      </c>
      <c r="H3492" s="1">
        <f t="shared" si="341"/>
        <v>26.8</v>
      </c>
      <c r="I3492" s="21">
        <v>18</v>
      </c>
    </row>
    <row r="3493" spans="1:9" ht="14" x14ac:dyDescent="0.15">
      <c r="A3493" s="14" t="s">
        <v>1322</v>
      </c>
      <c r="B3493" s="15">
        <v>1</v>
      </c>
      <c r="C3493" s="16" t="s">
        <v>3836</v>
      </c>
      <c r="D3493" s="17" t="str">
        <f t="shared" si="342"/>
        <v>FULL</v>
      </c>
      <c r="E3493" s="18" t="s">
        <v>5698</v>
      </c>
      <c r="F3493" s="19">
        <v>154.55000000000001</v>
      </c>
      <c r="G3493" s="19">
        <f t="shared" si="339"/>
        <v>65.683750000000003</v>
      </c>
      <c r="H3493" s="1">
        <f t="shared" si="341"/>
        <v>154.55000000000001</v>
      </c>
      <c r="I3493" s="26">
        <v>128</v>
      </c>
    </row>
    <row r="3494" spans="1:9" ht="14" x14ac:dyDescent="0.15">
      <c r="A3494" s="14" t="s">
        <v>1323</v>
      </c>
      <c r="B3494" s="15">
        <v>1</v>
      </c>
      <c r="C3494" s="16" t="s">
        <v>3836</v>
      </c>
      <c r="D3494" s="17" t="str">
        <f t="shared" si="342"/>
        <v>17x20</v>
      </c>
      <c r="E3494" s="18" t="s">
        <v>5698</v>
      </c>
      <c r="F3494" s="19">
        <v>79.45</v>
      </c>
      <c r="G3494" s="19">
        <f t="shared" si="339"/>
        <v>33.766249999999999</v>
      </c>
      <c r="H3494" s="1">
        <f t="shared" si="341"/>
        <v>79.45</v>
      </c>
      <c r="I3494" s="21">
        <v>64</v>
      </c>
    </row>
    <row r="3495" spans="1:9" ht="14" x14ac:dyDescent="0.15">
      <c r="A3495" s="14" t="s">
        <v>1324</v>
      </c>
      <c r="B3495" s="15">
        <v>1</v>
      </c>
      <c r="C3495" s="16" t="s">
        <v>3837</v>
      </c>
      <c r="D3495" s="17" t="str">
        <f t="shared" si="342"/>
        <v>10X10</v>
      </c>
      <c r="E3495" s="18" t="s">
        <v>5698</v>
      </c>
      <c r="F3495" s="19">
        <v>26.8</v>
      </c>
      <c r="G3495" s="19">
        <f t="shared" si="339"/>
        <v>11.39</v>
      </c>
      <c r="H3495" s="1">
        <f t="shared" si="341"/>
        <v>26.8</v>
      </c>
      <c r="I3495" s="21">
        <v>18</v>
      </c>
    </row>
    <row r="3496" spans="1:9" ht="14" x14ac:dyDescent="0.15">
      <c r="A3496" s="14" t="s">
        <v>1325</v>
      </c>
      <c r="B3496" s="15">
        <v>1</v>
      </c>
      <c r="C3496" s="16" t="s">
        <v>3837</v>
      </c>
      <c r="D3496" s="17" t="str">
        <f t="shared" si="342"/>
        <v>FULL</v>
      </c>
      <c r="E3496" s="18" t="s">
        <v>5698</v>
      </c>
      <c r="F3496" s="19">
        <v>154.55000000000001</v>
      </c>
      <c r="G3496" s="19">
        <f t="shared" si="339"/>
        <v>65.683750000000003</v>
      </c>
      <c r="H3496" s="1">
        <f t="shared" si="341"/>
        <v>154.55000000000001</v>
      </c>
      <c r="I3496" s="26">
        <v>128</v>
      </c>
    </row>
    <row r="3497" spans="1:9" ht="14" x14ac:dyDescent="0.15">
      <c r="A3497" s="14" t="s">
        <v>1326</v>
      </c>
      <c r="B3497" s="15">
        <v>1</v>
      </c>
      <c r="C3497" s="16" t="s">
        <v>3837</v>
      </c>
      <c r="D3497" s="17" t="str">
        <f t="shared" si="342"/>
        <v>17x20</v>
      </c>
      <c r="E3497" s="18" t="s">
        <v>5698</v>
      </c>
      <c r="F3497" s="19">
        <v>79.45</v>
      </c>
      <c r="G3497" s="19">
        <f t="shared" si="339"/>
        <v>33.766249999999999</v>
      </c>
      <c r="H3497" s="1">
        <f t="shared" si="341"/>
        <v>79.45</v>
      </c>
      <c r="I3497" s="21">
        <v>64</v>
      </c>
    </row>
    <row r="3498" spans="1:9" ht="14" x14ac:dyDescent="0.15">
      <c r="A3498" s="14" t="s">
        <v>1327</v>
      </c>
      <c r="B3498" s="15">
        <v>1</v>
      </c>
      <c r="C3498" s="16" t="s">
        <v>3838</v>
      </c>
      <c r="D3498" s="17" t="str">
        <f t="shared" si="342"/>
        <v>10X10</v>
      </c>
      <c r="E3498" s="18" t="s">
        <v>5698</v>
      </c>
      <c r="F3498" s="19">
        <v>26.8</v>
      </c>
      <c r="G3498" s="19">
        <f t="shared" si="339"/>
        <v>11.39</v>
      </c>
      <c r="H3498" s="1">
        <f t="shared" si="341"/>
        <v>26.8</v>
      </c>
      <c r="I3498" s="21">
        <v>18</v>
      </c>
    </row>
    <row r="3499" spans="1:9" ht="14" x14ac:dyDescent="0.15">
      <c r="A3499" s="14" t="s">
        <v>1328</v>
      </c>
      <c r="B3499" s="15">
        <v>1</v>
      </c>
      <c r="C3499" s="16" t="s">
        <v>3838</v>
      </c>
      <c r="D3499" s="17" t="str">
        <f t="shared" si="342"/>
        <v>FULL</v>
      </c>
      <c r="E3499" s="18" t="s">
        <v>5698</v>
      </c>
      <c r="F3499" s="19">
        <v>154.55000000000001</v>
      </c>
      <c r="G3499" s="19">
        <f t="shared" ref="G3499:G3530" si="343">F3499*0.425</f>
        <v>65.683750000000003</v>
      </c>
      <c r="H3499" s="1">
        <f t="shared" si="341"/>
        <v>154.55000000000001</v>
      </c>
      <c r="I3499" s="26">
        <v>128</v>
      </c>
    </row>
    <row r="3500" spans="1:9" ht="14" x14ac:dyDescent="0.15">
      <c r="A3500" s="14" t="s">
        <v>1329</v>
      </c>
      <c r="B3500" s="15">
        <v>1</v>
      </c>
      <c r="C3500" s="16" t="s">
        <v>3838</v>
      </c>
      <c r="D3500" s="17" t="str">
        <f t="shared" si="342"/>
        <v>17x20</v>
      </c>
      <c r="E3500" s="18" t="s">
        <v>5698</v>
      </c>
      <c r="F3500" s="19">
        <v>79.45</v>
      </c>
      <c r="G3500" s="19">
        <f t="shared" si="343"/>
        <v>33.766249999999999</v>
      </c>
      <c r="H3500" s="1">
        <f t="shared" si="341"/>
        <v>79.45</v>
      </c>
      <c r="I3500" s="21">
        <v>64</v>
      </c>
    </row>
    <row r="3501" spans="1:9" ht="14" x14ac:dyDescent="0.15">
      <c r="A3501" s="14" t="s">
        <v>1330</v>
      </c>
      <c r="B3501" s="15">
        <v>1</v>
      </c>
      <c r="C3501" s="16" t="s">
        <v>3839</v>
      </c>
      <c r="D3501" s="17" t="str">
        <f t="shared" si="342"/>
        <v>10X10</v>
      </c>
      <c r="E3501" s="18" t="s">
        <v>5697</v>
      </c>
      <c r="F3501" s="19">
        <v>21.9</v>
      </c>
      <c r="G3501" s="19">
        <f t="shared" si="343"/>
        <v>9.3074999999999992</v>
      </c>
      <c r="H3501" s="1">
        <f t="shared" si="341"/>
        <v>21.9</v>
      </c>
      <c r="I3501" s="21">
        <v>18</v>
      </c>
    </row>
    <row r="3502" spans="1:9" ht="14" x14ac:dyDescent="0.15">
      <c r="A3502" s="14" t="s">
        <v>1331</v>
      </c>
      <c r="B3502" s="15">
        <v>1</v>
      </c>
      <c r="C3502" s="16" t="s">
        <v>3839</v>
      </c>
      <c r="D3502" s="17" t="str">
        <f t="shared" si="342"/>
        <v>FULL</v>
      </c>
      <c r="E3502" s="18" t="s">
        <v>5697</v>
      </c>
      <c r="F3502" s="19">
        <v>126.3</v>
      </c>
      <c r="G3502" s="19">
        <f t="shared" si="343"/>
        <v>53.677499999999995</v>
      </c>
      <c r="H3502" s="1">
        <f t="shared" si="341"/>
        <v>126.3</v>
      </c>
      <c r="I3502" s="26">
        <v>128</v>
      </c>
    </row>
    <row r="3503" spans="1:9" ht="14" x14ac:dyDescent="0.15">
      <c r="A3503" s="14" t="s">
        <v>1332</v>
      </c>
      <c r="B3503" s="15">
        <v>1</v>
      </c>
      <c r="C3503" s="16" t="s">
        <v>3839</v>
      </c>
      <c r="D3503" s="17" t="str">
        <f t="shared" si="342"/>
        <v>17x20</v>
      </c>
      <c r="E3503" s="18" t="s">
        <v>5697</v>
      </c>
      <c r="F3503" s="19">
        <v>64.95</v>
      </c>
      <c r="G3503" s="19">
        <f t="shared" si="343"/>
        <v>27.603750000000002</v>
      </c>
      <c r="H3503" s="1">
        <f t="shared" si="341"/>
        <v>64.95</v>
      </c>
      <c r="I3503" s="21">
        <v>64</v>
      </c>
    </row>
    <row r="3504" spans="1:9" x14ac:dyDescent="0.15">
      <c r="A3504" s="20" t="s">
        <v>6142</v>
      </c>
      <c r="B3504" s="46">
        <v>1</v>
      </c>
      <c r="C3504" s="47" t="s">
        <v>6143</v>
      </c>
      <c r="D3504" s="118" t="s">
        <v>15</v>
      </c>
      <c r="E3504" s="18"/>
      <c r="F3504" s="19">
        <v>26.35</v>
      </c>
      <c r="G3504" s="19">
        <f t="shared" si="343"/>
        <v>11.19875</v>
      </c>
      <c r="H3504" s="1">
        <f t="shared" si="341"/>
        <v>26.35</v>
      </c>
      <c r="I3504" s="18">
        <v>18</v>
      </c>
    </row>
    <row r="3505" spans="1:9" ht="14" x14ac:dyDescent="0.15">
      <c r="A3505" s="36" t="s">
        <v>6092</v>
      </c>
      <c r="B3505" s="37">
        <v>1</v>
      </c>
      <c r="C3505" s="27" t="s">
        <v>6093</v>
      </c>
      <c r="D3505" s="119" t="s">
        <v>26</v>
      </c>
      <c r="E3505" s="38" t="s">
        <v>5698</v>
      </c>
      <c r="F3505" s="19">
        <v>79.45</v>
      </c>
      <c r="G3505" s="19">
        <f t="shared" si="343"/>
        <v>33.766249999999999</v>
      </c>
      <c r="H3505" s="1">
        <f t="shared" si="341"/>
        <v>79.45</v>
      </c>
      <c r="I3505" s="21">
        <v>64</v>
      </c>
    </row>
    <row r="3506" spans="1:9" x14ac:dyDescent="0.15">
      <c r="A3506" s="20" t="s">
        <v>6092</v>
      </c>
      <c r="B3506" s="46">
        <v>1</v>
      </c>
      <c r="C3506" s="47" t="s">
        <v>6143</v>
      </c>
      <c r="D3506" s="118" t="s">
        <v>5819</v>
      </c>
      <c r="E3506" s="18"/>
      <c r="F3506" s="19">
        <v>74.55</v>
      </c>
      <c r="G3506" s="19">
        <f t="shared" si="343"/>
        <v>31.683749999999996</v>
      </c>
      <c r="H3506" s="1">
        <f t="shared" si="341"/>
        <v>74.55</v>
      </c>
      <c r="I3506" s="18">
        <v>64</v>
      </c>
    </row>
    <row r="3507" spans="1:9" x14ac:dyDescent="0.15">
      <c r="A3507" s="22" t="s">
        <v>6105</v>
      </c>
      <c r="B3507" s="33">
        <v>1</v>
      </c>
      <c r="C3507" s="16" t="s">
        <v>6106</v>
      </c>
      <c r="D3507" s="118" t="s">
        <v>5710</v>
      </c>
      <c r="E3507" s="18"/>
      <c r="F3507" s="19">
        <v>74.55</v>
      </c>
      <c r="G3507" s="19">
        <f t="shared" si="343"/>
        <v>31.683749999999996</v>
      </c>
      <c r="H3507" s="1">
        <f t="shared" si="341"/>
        <v>74.55</v>
      </c>
      <c r="I3507" s="21">
        <v>64</v>
      </c>
    </row>
    <row r="3508" spans="1:9" ht="14" x14ac:dyDescent="0.15">
      <c r="A3508" s="133" t="s">
        <v>1333</v>
      </c>
      <c r="B3508" s="15">
        <v>1</v>
      </c>
      <c r="C3508" s="16" t="s">
        <v>3840</v>
      </c>
      <c r="D3508" s="17" t="str">
        <f t="shared" ref="D3508:D3536" si="344">VLOOKUP(RIGHT(A3508,4),N:O,2,0)</f>
        <v>FULL</v>
      </c>
      <c r="E3508" s="18" t="s">
        <v>5698</v>
      </c>
      <c r="F3508" s="19">
        <v>180.5</v>
      </c>
      <c r="G3508" s="19">
        <f t="shared" si="343"/>
        <v>76.712499999999991</v>
      </c>
      <c r="H3508" s="1">
        <f t="shared" si="341"/>
        <v>180.5</v>
      </c>
      <c r="I3508" s="26">
        <v>128</v>
      </c>
    </row>
    <row r="3509" spans="1:9" ht="14" x14ac:dyDescent="0.15">
      <c r="A3509" s="14" t="s">
        <v>1334</v>
      </c>
      <c r="B3509" s="15">
        <v>1</v>
      </c>
      <c r="C3509" s="16" t="s">
        <v>3840</v>
      </c>
      <c r="D3509" s="17" t="str">
        <f t="shared" si="344"/>
        <v>17x20</v>
      </c>
      <c r="E3509" s="18" t="s">
        <v>5698</v>
      </c>
      <c r="F3509" s="19">
        <v>92.8</v>
      </c>
      <c r="G3509" s="19">
        <f t="shared" si="343"/>
        <v>39.44</v>
      </c>
      <c r="H3509" s="1">
        <f t="shared" si="341"/>
        <v>92.8</v>
      </c>
      <c r="I3509" s="21">
        <v>64</v>
      </c>
    </row>
    <row r="3510" spans="1:9" ht="14" x14ac:dyDescent="0.15">
      <c r="A3510" s="14" t="s">
        <v>1335</v>
      </c>
      <c r="B3510" s="15">
        <v>1</v>
      </c>
      <c r="C3510" s="16" t="s">
        <v>3841</v>
      </c>
      <c r="D3510" s="17" t="str">
        <f t="shared" si="344"/>
        <v>10X10</v>
      </c>
      <c r="E3510" s="18" t="s">
        <v>5698</v>
      </c>
      <c r="F3510" s="19">
        <v>26.8</v>
      </c>
      <c r="G3510" s="19">
        <f t="shared" si="343"/>
        <v>11.39</v>
      </c>
      <c r="H3510" s="1">
        <f t="shared" si="341"/>
        <v>26.8</v>
      </c>
      <c r="I3510" s="21">
        <v>18</v>
      </c>
    </row>
    <row r="3511" spans="1:9" ht="14" x14ac:dyDescent="0.15">
      <c r="A3511" s="14" t="s">
        <v>1336</v>
      </c>
      <c r="B3511" s="15">
        <v>1</v>
      </c>
      <c r="C3511" s="16" t="s">
        <v>3841</v>
      </c>
      <c r="D3511" s="17" t="str">
        <f t="shared" si="344"/>
        <v>FULL</v>
      </c>
      <c r="E3511" s="18" t="s">
        <v>5698</v>
      </c>
      <c r="F3511" s="19">
        <v>154.55000000000001</v>
      </c>
      <c r="G3511" s="19">
        <f t="shared" si="343"/>
        <v>65.683750000000003</v>
      </c>
      <c r="H3511" s="1">
        <f t="shared" si="341"/>
        <v>154.55000000000001</v>
      </c>
      <c r="I3511" s="26">
        <v>128</v>
      </c>
    </row>
    <row r="3512" spans="1:9" ht="14" x14ac:dyDescent="0.15">
      <c r="A3512" s="14" t="s">
        <v>1337</v>
      </c>
      <c r="B3512" s="15">
        <v>1</v>
      </c>
      <c r="C3512" s="16" t="s">
        <v>3841</v>
      </c>
      <c r="D3512" s="17" t="str">
        <f t="shared" si="344"/>
        <v>17x20</v>
      </c>
      <c r="E3512" s="18" t="s">
        <v>5698</v>
      </c>
      <c r="F3512" s="19">
        <v>79.45</v>
      </c>
      <c r="G3512" s="19">
        <f t="shared" si="343"/>
        <v>33.766249999999999</v>
      </c>
      <c r="H3512" s="1">
        <f t="shared" si="341"/>
        <v>79.45</v>
      </c>
      <c r="I3512" s="21">
        <v>64</v>
      </c>
    </row>
    <row r="3513" spans="1:9" ht="14" x14ac:dyDescent="0.15">
      <c r="A3513" s="14" t="s">
        <v>1338</v>
      </c>
      <c r="B3513" s="15">
        <v>1</v>
      </c>
      <c r="C3513" s="16" t="s">
        <v>3836</v>
      </c>
      <c r="D3513" s="17" t="str">
        <f t="shared" si="344"/>
        <v>10X10</v>
      </c>
      <c r="E3513" s="18" t="s">
        <v>5698</v>
      </c>
      <c r="F3513" s="19">
        <v>26.8</v>
      </c>
      <c r="G3513" s="19">
        <f t="shared" si="343"/>
        <v>11.39</v>
      </c>
      <c r="H3513" s="1">
        <f t="shared" si="341"/>
        <v>26.8</v>
      </c>
      <c r="I3513" s="21">
        <v>18</v>
      </c>
    </row>
    <row r="3514" spans="1:9" ht="14" x14ac:dyDescent="0.15">
      <c r="A3514" s="14" t="s">
        <v>1339</v>
      </c>
      <c r="B3514" s="15">
        <v>1</v>
      </c>
      <c r="C3514" s="16" t="s">
        <v>3836</v>
      </c>
      <c r="D3514" s="17" t="str">
        <f t="shared" si="344"/>
        <v>FULL</v>
      </c>
      <c r="E3514" s="18" t="s">
        <v>5698</v>
      </c>
      <c r="F3514" s="19">
        <v>154.55000000000001</v>
      </c>
      <c r="G3514" s="19">
        <f t="shared" si="343"/>
        <v>65.683750000000003</v>
      </c>
      <c r="H3514" s="1">
        <f t="shared" si="341"/>
        <v>154.55000000000001</v>
      </c>
      <c r="I3514" s="26">
        <v>128</v>
      </c>
    </row>
    <row r="3515" spans="1:9" ht="14" x14ac:dyDescent="0.15">
      <c r="A3515" s="14" t="s">
        <v>1340</v>
      </c>
      <c r="B3515" s="15">
        <v>1</v>
      </c>
      <c r="C3515" s="16" t="s">
        <v>3836</v>
      </c>
      <c r="D3515" s="17" t="str">
        <f t="shared" si="344"/>
        <v>17x20</v>
      </c>
      <c r="E3515" s="18" t="s">
        <v>5698</v>
      </c>
      <c r="F3515" s="19">
        <v>79.45</v>
      </c>
      <c r="G3515" s="19">
        <f t="shared" si="343"/>
        <v>33.766249999999999</v>
      </c>
      <c r="H3515" s="1">
        <f t="shared" si="341"/>
        <v>79.45</v>
      </c>
      <c r="I3515" s="21">
        <v>64</v>
      </c>
    </row>
    <row r="3516" spans="1:9" ht="14" x14ac:dyDescent="0.15">
      <c r="A3516" s="14" t="s">
        <v>1341</v>
      </c>
      <c r="B3516" s="15">
        <v>1</v>
      </c>
      <c r="C3516" s="16" t="s">
        <v>3837</v>
      </c>
      <c r="D3516" s="17" t="str">
        <f t="shared" si="344"/>
        <v>10X10</v>
      </c>
      <c r="E3516" s="18" t="s">
        <v>5698</v>
      </c>
      <c r="F3516" s="19">
        <v>26.8</v>
      </c>
      <c r="G3516" s="19">
        <f t="shared" si="343"/>
        <v>11.39</v>
      </c>
      <c r="H3516" s="1">
        <f t="shared" si="341"/>
        <v>26.8</v>
      </c>
      <c r="I3516" s="21">
        <v>18</v>
      </c>
    </row>
    <row r="3517" spans="1:9" ht="14" x14ac:dyDescent="0.15">
      <c r="A3517" s="14" t="s">
        <v>1342</v>
      </c>
      <c r="B3517" s="15">
        <v>1</v>
      </c>
      <c r="C3517" s="16" t="s">
        <v>3837</v>
      </c>
      <c r="D3517" s="17" t="str">
        <f t="shared" si="344"/>
        <v>FULL</v>
      </c>
      <c r="E3517" s="18" t="s">
        <v>5698</v>
      </c>
      <c r="F3517" s="19">
        <v>154.55000000000001</v>
      </c>
      <c r="G3517" s="19">
        <f t="shared" si="343"/>
        <v>65.683750000000003</v>
      </c>
      <c r="H3517" s="1">
        <f t="shared" si="341"/>
        <v>154.55000000000001</v>
      </c>
      <c r="I3517" s="26">
        <v>128</v>
      </c>
    </row>
    <row r="3518" spans="1:9" ht="14" x14ac:dyDescent="0.15">
      <c r="A3518" s="14" t="s">
        <v>1343</v>
      </c>
      <c r="B3518" s="15">
        <v>1</v>
      </c>
      <c r="C3518" s="16" t="s">
        <v>3837</v>
      </c>
      <c r="D3518" s="17" t="str">
        <f t="shared" si="344"/>
        <v>17x20</v>
      </c>
      <c r="E3518" s="18" t="s">
        <v>5698</v>
      </c>
      <c r="F3518" s="19">
        <v>79.45</v>
      </c>
      <c r="G3518" s="19">
        <f t="shared" si="343"/>
        <v>33.766249999999999</v>
      </c>
      <c r="H3518" s="1">
        <f t="shared" si="341"/>
        <v>79.45</v>
      </c>
      <c r="I3518" s="21">
        <v>64</v>
      </c>
    </row>
    <row r="3519" spans="1:9" ht="14" x14ac:dyDescent="0.15">
      <c r="A3519" s="14" t="s">
        <v>1344</v>
      </c>
      <c r="B3519" s="15">
        <v>1</v>
      </c>
      <c r="C3519" s="16" t="s">
        <v>3842</v>
      </c>
      <c r="D3519" s="17" t="str">
        <f t="shared" si="344"/>
        <v>10X10</v>
      </c>
      <c r="E3519" s="18" t="s">
        <v>5698</v>
      </c>
      <c r="F3519" s="19">
        <v>26.8</v>
      </c>
      <c r="G3519" s="19">
        <f t="shared" si="343"/>
        <v>11.39</v>
      </c>
      <c r="H3519" s="1">
        <f t="shared" si="341"/>
        <v>26.8</v>
      </c>
      <c r="I3519" s="21">
        <v>18</v>
      </c>
    </row>
    <row r="3520" spans="1:9" ht="14" x14ac:dyDescent="0.15">
      <c r="A3520" s="14" t="s">
        <v>1345</v>
      </c>
      <c r="B3520" s="15">
        <v>1</v>
      </c>
      <c r="C3520" s="16" t="s">
        <v>3842</v>
      </c>
      <c r="D3520" s="17" t="str">
        <f t="shared" si="344"/>
        <v>FULL</v>
      </c>
      <c r="E3520" s="18" t="s">
        <v>5698</v>
      </c>
      <c r="F3520" s="19">
        <v>154.55000000000001</v>
      </c>
      <c r="G3520" s="19">
        <f t="shared" si="343"/>
        <v>65.683750000000003</v>
      </c>
      <c r="H3520" s="1">
        <f t="shared" ref="H3520:H3536" si="345">B3520*F3520</f>
        <v>154.55000000000001</v>
      </c>
      <c r="I3520" s="26">
        <v>128</v>
      </c>
    </row>
    <row r="3521" spans="1:9" ht="14" x14ac:dyDescent="0.15">
      <c r="A3521" s="14" t="s">
        <v>1346</v>
      </c>
      <c r="B3521" s="15">
        <v>1</v>
      </c>
      <c r="C3521" s="16" t="s">
        <v>3842</v>
      </c>
      <c r="D3521" s="17" t="str">
        <f t="shared" si="344"/>
        <v>17x20</v>
      </c>
      <c r="E3521" s="18" t="s">
        <v>5698</v>
      </c>
      <c r="F3521" s="19">
        <v>79.45</v>
      </c>
      <c r="G3521" s="19">
        <f t="shared" si="343"/>
        <v>33.766249999999999</v>
      </c>
      <c r="H3521" s="1">
        <f t="shared" si="345"/>
        <v>79.45</v>
      </c>
      <c r="I3521" s="21">
        <v>64</v>
      </c>
    </row>
    <row r="3522" spans="1:9" ht="14" x14ac:dyDescent="0.15">
      <c r="A3522" s="14" t="s">
        <v>1347</v>
      </c>
      <c r="B3522" s="15">
        <v>1</v>
      </c>
      <c r="C3522" s="16" t="s">
        <v>3838</v>
      </c>
      <c r="D3522" s="17" t="str">
        <f t="shared" si="344"/>
        <v>10X10</v>
      </c>
      <c r="E3522" s="18" t="s">
        <v>5698</v>
      </c>
      <c r="F3522" s="19">
        <v>26.8</v>
      </c>
      <c r="G3522" s="19">
        <f t="shared" si="343"/>
        <v>11.39</v>
      </c>
      <c r="H3522" s="1">
        <f t="shared" si="345"/>
        <v>26.8</v>
      </c>
      <c r="I3522" s="21">
        <v>18</v>
      </c>
    </row>
    <row r="3523" spans="1:9" ht="14" x14ac:dyDescent="0.15">
      <c r="A3523" s="14" t="s">
        <v>1348</v>
      </c>
      <c r="B3523" s="15">
        <v>1</v>
      </c>
      <c r="C3523" s="16" t="s">
        <v>3838</v>
      </c>
      <c r="D3523" s="17" t="str">
        <f t="shared" si="344"/>
        <v>FULL</v>
      </c>
      <c r="E3523" s="18" t="s">
        <v>5698</v>
      </c>
      <c r="F3523" s="19">
        <v>154.55000000000001</v>
      </c>
      <c r="G3523" s="19">
        <f t="shared" si="343"/>
        <v>65.683750000000003</v>
      </c>
      <c r="H3523" s="1">
        <f t="shared" si="345"/>
        <v>154.55000000000001</v>
      </c>
      <c r="I3523" s="26">
        <v>128</v>
      </c>
    </row>
    <row r="3524" spans="1:9" ht="14" x14ac:dyDescent="0.15">
      <c r="A3524" s="14" t="s">
        <v>1349</v>
      </c>
      <c r="B3524" s="15">
        <v>1</v>
      </c>
      <c r="C3524" s="16" t="s">
        <v>3838</v>
      </c>
      <c r="D3524" s="17" t="str">
        <f t="shared" si="344"/>
        <v>17x20</v>
      </c>
      <c r="E3524" s="18" t="s">
        <v>5698</v>
      </c>
      <c r="F3524" s="19">
        <v>79.45</v>
      </c>
      <c r="G3524" s="19">
        <f t="shared" si="343"/>
        <v>33.766249999999999</v>
      </c>
      <c r="H3524" s="1">
        <f t="shared" si="345"/>
        <v>79.45</v>
      </c>
      <c r="I3524" s="21">
        <v>64</v>
      </c>
    </row>
    <row r="3525" spans="1:9" ht="14" x14ac:dyDescent="0.15">
      <c r="A3525" s="14" t="s">
        <v>1350</v>
      </c>
      <c r="B3525" s="15">
        <v>1</v>
      </c>
      <c r="C3525" s="16" t="s">
        <v>3843</v>
      </c>
      <c r="D3525" s="17" t="str">
        <f t="shared" si="344"/>
        <v>10X10</v>
      </c>
      <c r="E3525" s="18" t="s">
        <v>5698</v>
      </c>
      <c r="F3525" s="19">
        <v>26.8</v>
      </c>
      <c r="G3525" s="19">
        <f t="shared" si="343"/>
        <v>11.39</v>
      </c>
      <c r="H3525" s="1">
        <f t="shared" si="345"/>
        <v>26.8</v>
      </c>
      <c r="I3525" s="21">
        <v>18</v>
      </c>
    </row>
    <row r="3526" spans="1:9" ht="14" x14ac:dyDescent="0.15">
      <c r="A3526" s="14" t="s">
        <v>1351</v>
      </c>
      <c r="B3526" s="15">
        <v>1</v>
      </c>
      <c r="C3526" s="16" t="s">
        <v>3843</v>
      </c>
      <c r="D3526" s="17" t="str">
        <f t="shared" si="344"/>
        <v>FULL</v>
      </c>
      <c r="E3526" s="18" t="s">
        <v>5698</v>
      </c>
      <c r="F3526" s="19">
        <v>154.55000000000001</v>
      </c>
      <c r="G3526" s="19">
        <f t="shared" si="343"/>
        <v>65.683750000000003</v>
      </c>
      <c r="H3526" s="1">
        <f t="shared" si="345"/>
        <v>154.55000000000001</v>
      </c>
      <c r="I3526" s="26">
        <v>128</v>
      </c>
    </row>
    <row r="3527" spans="1:9" ht="14" x14ac:dyDescent="0.15">
      <c r="A3527" s="14" t="s">
        <v>1352</v>
      </c>
      <c r="B3527" s="15">
        <v>1</v>
      </c>
      <c r="C3527" s="16" t="s">
        <v>3843</v>
      </c>
      <c r="D3527" s="17" t="str">
        <f t="shared" si="344"/>
        <v>17x20</v>
      </c>
      <c r="E3527" s="18" t="s">
        <v>5698</v>
      </c>
      <c r="F3527" s="19">
        <v>79.45</v>
      </c>
      <c r="G3527" s="19">
        <f t="shared" si="343"/>
        <v>33.766249999999999</v>
      </c>
      <c r="H3527" s="1">
        <f t="shared" si="345"/>
        <v>79.45</v>
      </c>
      <c r="I3527" s="21">
        <v>64</v>
      </c>
    </row>
    <row r="3528" spans="1:9" ht="14" x14ac:dyDescent="0.15">
      <c r="A3528" s="14" t="s">
        <v>1353</v>
      </c>
      <c r="B3528" s="15">
        <v>1</v>
      </c>
      <c r="C3528" s="16" t="s">
        <v>3844</v>
      </c>
      <c r="D3528" s="17" t="str">
        <f t="shared" si="344"/>
        <v>10X10</v>
      </c>
      <c r="E3528" s="18" t="s">
        <v>5698</v>
      </c>
      <c r="F3528" s="19">
        <v>26.8</v>
      </c>
      <c r="G3528" s="19">
        <f t="shared" si="343"/>
        <v>11.39</v>
      </c>
      <c r="H3528" s="1">
        <f t="shared" si="345"/>
        <v>26.8</v>
      </c>
      <c r="I3528" s="21">
        <v>18</v>
      </c>
    </row>
    <row r="3529" spans="1:9" ht="14" x14ac:dyDescent="0.15">
      <c r="A3529" s="14" t="s">
        <v>1354</v>
      </c>
      <c r="B3529" s="15">
        <v>1</v>
      </c>
      <c r="C3529" s="16" t="s">
        <v>3844</v>
      </c>
      <c r="D3529" s="17" t="str">
        <f t="shared" si="344"/>
        <v>FULL</v>
      </c>
      <c r="E3529" s="18" t="s">
        <v>5698</v>
      </c>
      <c r="F3529" s="19">
        <v>154.55000000000001</v>
      </c>
      <c r="G3529" s="19">
        <f t="shared" si="343"/>
        <v>65.683750000000003</v>
      </c>
      <c r="H3529" s="1">
        <f t="shared" si="345"/>
        <v>154.55000000000001</v>
      </c>
      <c r="I3529" s="26">
        <v>128</v>
      </c>
    </row>
    <row r="3530" spans="1:9" ht="14" x14ac:dyDescent="0.15">
      <c r="A3530" s="14" t="s">
        <v>1355</v>
      </c>
      <c r="B3530" s="15">
        <v>1</v>
      </c>
      <c r="C3530" s="16" t="s">
        <v>3844</v>
      </c>
      <c r="D3530" s="17" t="str">
        <f t="shared" si="344"/>
        <v>17x20</v>
      </c>
      <c r="E3530" s="18" t="s">
        <v>5698</v>
      </c>
      <c r="F3530" s="19">
        <v>79.45</v>
      </c>
      <c r="G3530" s="19">
        <f t="shared" si="343"/>
        <v>33.766249999999999</v>
      </c>
      <c r="H3530" s="1">
        <f t="shared" si="345"/>
        <v>79.45</v>
      </c>
      <c r="I3530" s="21">
        <v>64</v>
      </c>
    </row>
    <row r="3531" spans="1:9" ht="14" x14ac:dyDescent="0.15">
      <c r="A3531" s="14" t="s">
        <v>1356</v>
      </c>
      <c r="B3531" s="15">
        <v>1</v>
      </c>
      <c r="C3531" s="16" t="s">
        <v>3845</v>
      </c>
      <c r="D3531" s="17" t="str">
        <f t="shared" si="344"/>
        <v>10X10</v>
      </c>
      <c r="E3531" s="18" t="s">
        <v>5698</v>
      </c>
      <c r="F3531" s="19">
        <v>26.8</v>
      </c>
      <c r="G3531" s="19">
        <f t="shared" ref="G3531:G3536" si="346">F3531*0.425</f>
        <v>11.39</v>
      </c>
      <c r="H3531" s="1">
        <f t="shared" si="345"/>
        <v>26.8</v>
      </c>
      <c r="I3531" s="21">
        <v>18</v>
      </c>
    </row>
    <row r="3532" spans="1:9" ht="14" x14ac:dyDescent="0.15">
      <c r="A3532" s="14" t="s">
        <v>1357</v>
      </c>
      <c r="B3532" s="15">
        <v>1</v>
      </c>
      <c r="C3532" s="16" t="s">
        <v>3845</v>
      </c>
      <c r="D3532" s="17" t="str">
        <f t="shared" si="344"/>
        <v>FULL</v>
      </c>
      <c r="E3532" s="18" t="s">
        <v>5698</v>
      </c>
      <c r="F3532" s="19">
        <v>154.55000000000001</v>
      </c>
      <c r="G3532" s="19">
        <f t="shared" si="346"/>
        <v>65.683750000000003</v>
      </c>
      <c r="H3532" s="1">
        <f t="shared" si="345"/>
        <v>154.55000000000001</v>
      </c>
      <c r="I3532" s="26">
        <v>128</v>
      </c>
    </row>
    <row r="3533" spans="1:9" ht="14" x14ac:dyDescent="0.15">
      <c r="A3533" s="14" t="s">
        <v>1358</v>
      </c>
      <c r="B3533" s="15">
        <v>1</v>
      </c>
      <c r="C3533" s="16" t="s">
        <v>3845</v>
      </c>
      <c r="D3533" s="17" t="str">
        <f t="shared" si="344"/>
        <v>17x20</v>
      </c>
      <c r="E3533" s="18" t="s">
        <v>5698</v>
      </c>
      <c r="F3533" s="19">
        <v>79.45</v>
      </c>
      <c r="G3533" s="19">
        <f t="shared" si="346"/>
        <v>33.766249999999999</v>
      </c>
      <c r="H3533" s="1">
        <f t="shared" si="345"/>
        <v>79.45</v>
      </c>
      <c r="I3533" s="21">
        <v>64</v>
      </c>
    </row>
    <row r="3534" spans="1:9" ht="14" x14ac:dyDescent="0.15">
      <c r="A3534" s="14" t="s">
        <v>1359</v>
      </c>
      <c r="B3534" s="15">
        <v>1</v>
      </c>
      <c r="C3534" s="16" t="s">
        <v>3846</v>
      </c>
      <c r="D3534" s="17" t="str">
        <f t="shared" si="344"/>
        <v>10X10</v>
      </c>
      <c r="E3534" s="18" t="s">
        <v>5698</v>
      </c>
      <c r="F3534" s="19">
        <v>26.8</v>
      </c>
      <c r="G3534" s="19">
        <f t="shared" si="346"/>
        <v>11.39</v>
      </c>
      <c r="H3534" s="1">
        <f t="shared" si="345"/>
        <v>26.8</v>
      </c>
      <c r="I3534" s="21">
        <v>18</v>
      </c>
    </row>
    <row r="3535" spans="1:9" ht="14" x14ac:dyDescent="0.15">
      <c r="A3535" s="14" t="s">
        <v>1360</v>
      </c>
      <c r="B3535" s="15">
        <v>1</v>
      </c>
      <c r="C3535" s="16" t="s">
        <v>3846</v>
      </c>
      <c r="D3535" s="17" t="str">
        <f t="shared" si="344"/>
        <v>FULL</v>
      </c>
      <c r="E3535" s="18" t="s">
        <v>5698</v>
      </c>
      <c r="F3535" s="19">
        <v>154.55000000000001</v>
      </c>
      <c r="G3535" s="19">
        <f t="shared" si="346"/>
        <v>65.683750000000003</v>
      </c>
      <c r="H3535" s="1">
        <f t="shared" si="345"/>
        <v>154.55000000000001</v>
      </c>
      <c r="I3535" s="26">
        <v>128</v>
      </c>
    </row>
    <row r="3536" spans="1:9" ht="14" x14ac:dyDescent="0.15">
      <c r="A3536" s="14" t="s">
        <v>1361</v>
      </c>
      <c r="B3536" s="15">
        <v>1</v>
      </c>
      <c r="C3536" s="16" t="s">
        <v>3846</v>
      </c>
      <c r="D3536" s="17" t="str">
        <f t="shared" si="344"/>
        <v>17x20</v>
      </c>
      <c r="E3536" s="18" t="s">
        <v>5698</v>
      </c>
      <c r="F3536" s="19">
        <v>79.45</v>
      </c>
      <c r="G3536" s="19">
        <f t="shared" si="346"/>
        <v>33.766249999999999</v>
      </c>
      <c r="H3536" s="1">
        <f t="shared" si="345"/>
        <v>79.45</v>
      </c>
      <c r="I3536" s="21">
        <v>64</v>
      </c>
    </row>
    <row r="3537" spans="1:9" x14ac:dyDescent="0.15">
      <c r="A3537" s="255" t="s">
        <v>6654</v>
      </c>
      <c r="B3537" s="33">
        <v>1</v>
      </c>
      <c r="C3537" s="20" t="s">
        <v>6655</v>
      </c>
      <c r="D3537" s="116" t="s">
        <v>6650</v>
      </c>
      <c r="F3537" s="60">
        <v>3</v>
      </c>
      <c r="G3537" s="60">
        <v>3</v>
      </c>
      <c r="H3537" s="60">
        <f>F3537</f>
        <v>3</v>
      </c>
      <c r="I3537" s="57">
        <v>3</v>
      </c>
    </row>
    <row r="3538" spans="1:9" ht="14" x14ac:dyDescent="0.15">
      <c r="A3538" s="14" t="s">
        <v>1362</v>
      </c>
      <c r="B3538" s="15">
        <v>1</v>
      </c>
      <c r="C3538" s="16" t="s">
        <v>3847</v>
      </c>
      <c r="D3538" s="17" t="str">
        <f t="shared" ref="D3538:D3553" si="347">VLOOKUP(RIGHT(A3538,4),N:O,2,0)</f>
        <v>10X10</v>
      </c>
      <c r="E3538" s="18" t="s">
        <v>5698</v>
      </c>
      <c r="F3538" s="19">
        <v>26.8</v>
      </c>
      <c r="G3538" s="19">
        <f t="shared" ref="G3538:G3553" si="348">F3538*0.425</f>
        <v>11.39</v>
      </c>
      <c r="H3538" s="1">
        <f t="shared" ref="H3538:H3553" si="349">B3538*F3538</f>
        <v>26.8</v>
      </c>
      <c r="I3538" s="21">
        <v>18</v>
      </c>
    </row>
    <row r="3539" spans="1:9" ht="14" x14ac:dyDescent="0.15">
      <c r="A3539" s="14" t="s">
        <v>1363</v>
      </c>
      <c r="B3539" s="15">
        <v>1</v>
      </c>
      <c r="C3539" s="16" t="s">
        <v>3847</v>
      </c>
      <c r="D3539" s="17" t="str">
        <f t="shared" si="347"/>
        <v>FULL</v>
      </c>
      <c r="E3539" s="18" t="s">
        <v>5698</v>
      </c>
      <c r="F3539" s="19">
        <v>154.55000000000001</v>
      </c>
      <c r="G3539" s="19">
        <f t="shared" si="348"/>
        <v>65.683750000000003</v>
      </c>
      <c r="H3539" s="1">
        <f t="shared" si="349"/>
        <v>154.55000000000001</v>
      </c>
      <c r="I3539" s="26">
        <v>128</v>
      </c>
    </row>
    <row r="3540" spans="1:9" ht="14" x14ac:dyDescent="0.15">
      <c r="A3540" s="14" t="s">
        <v>1364</v>
      </c>
      <c r="B3540" s="15">
        <v>1</v>
      </c>
      <c r="C3540" s="16" t="s">
        <v>3847</v>
      </c>
      <c r="D3540" s="17" t="str">
        <f t="shared" si="347"/>
        <v>17x20</v>
      </c>
      <c r="E3540" s="18" t="s">
        <v>5698</v>
      </c>
      <c r="F3540" s="19">
        <v>79.45</v>
      </c>
      <c r="G3540" s="19">
        <f t="shared" si="348"/>
        <v>33.766249999999999</v>
      </c>
      <c r="H3540" s="1">
        <f t="shared" si="349"/>
        <v>79.45</v>
      </c>
      <c r="I3540" s="21">
        <v>64</v>
      </c>
    </row>
    <row r="3541" spans="1:9" ht="14" x14ac:dyDescent="0.15">
      <c r="A3541" s="14" t="s">
        <v>1365</v>
      </c>
      <c r="B3541" s="15">
        <v>1</v>
      </c>
      <c r="C3541" s="16" t="s">
        <v>3848</v>
      </c>
      <c r="D3541" s="17" t="str">
        <f t="shared" si="347"/>
        <v>10X10</v>
      </c>
      <c r="E3541" s="18" t="s">
        <v>5698</v>
      </c>
      <c r="F3541" s="19">
        <v>26.8</v>
      </c>
      <c r="G3541" s="19">
        <f t="shared" si="348"/>
        <v>11.39</v>
      </c>
      <c r="H3541" s="1">
        <f t="shared" si="349"/>
        <v>26.8</v>
      </c>
      <c r="I3541" s="21">
        <v>18</v>
      </c>
    </row>
    <row r="3542" spans="1:9" ht="14" x14ac:dyDescent="0.15">
      <c r="A3542" s="14" t="s">
        <v>1366</v>
      </c>
      <c r="B3542" s="15">
        <v>1</v>
      </c>
      <c r="C3542" s="16" t="s">
        <v>3848</v>
      </c>
      <c r="D3542" s="17" t="str">
        <f t="shared" si="347"/>
        <v>FULL</v>
      </c>
      <c r="E3542" s="18" t="s">
        <v>5698</v>
      </c>
      <c r="F3542" s="19">
        <v>154.55000000000001</v>
      </c>
      <c r="G3542" s="19">
        <f t="shared" si="348"/>
        <v>65.683750000000003</v>
      </c>
      <c r="H3542" s="1">
        <f t="shared" si="349"/>
        <v>154.55000000000001</v>
      </c>
      <c r="I3542" s="26">
        <v>128</v>
      </c>
    </row>
    <row r="3543" spans="1:9" ht="14" x14ac:dyDescent="0.15">
      <c r="A3543" s="14" t="s">
        <v>1367</v>
      </c>
      <c r="B3543" s="15">
        <v>1</v>
      </c>
      <c r="C3543" s="16" t="s">
        <v>3848</v>
      </c>
      <c r="D3543" s="17" t="str">
        <f t="shared" si="347"/>
        <v>17x20</v>
      </c>
      <c r="E3543" s="18" t="s">
        <v>5698</v>
      </c>
      <c r="F3543" s="19">
        <v>79.45</v>
      </c>
      <c r="G3543" s="19">
        <f t="shared" si="348"/>
        <v>33.766249999999999</v>
      </c>
      <c r="H3543" s="1">
        <f t="shared" si="349"/>
        <v>79.45</v>
      </c>
      <c r="I3543" s="21">
        <v>64</v>
      </c>
    </row>
    <row r="3544" spans="1:9" ht="14" x14ac:dyDescent="0.15">
      <c r="A3544" s="14" t="s">
        <v>6771</v>
      </c>
      <c r="B3544" s="15">
        <v>1</v>
      </c>
      <c r="C3544" s="16" t="s">
        <v>3840</v>
      </c>
      <c r="D3544" s="17" t="str">
        <f t="shared" si="347"/>
        <v>10X10</v>
      </c>
      <c r="E3544" s="18" t="s">
        <v>5698</v>
      </c>
      <c r="F3544" s="19">
        <v>31.25</v>
      </c>
      <c r="G3544" s="19">
        <f t="shared" si="348"/>
        <v>13.28125</v>
      </c>
      <c r="H3544" s="1">
        <f t="shared" si="349"/>
        <v>31.25</v>
      </c>
      <c r="I3544" s="21">
        <v>18</v>
      </c>
    </row>
    <row r="3545" spans="1:9" ht="14" x14ac:dyDescent="0.15">
      <c r="A3545" s="14" t="s">
        <v>1368</v>
      </c>
      <c r="B3545" s="15">
        <v>1</v>
      </c>
      <c r="C3545" s="16" t="s">
        <v>3849</v>
      </c>
      <c r="D3545" s="17" t="str">
        <f t="shared" si="347"/>
        <v>10X10</v>
      </c>
      <c r="E3545" s="18" t="s">
        <v>5698</v>
      </c>
      <c r="F3545" s="19">
        <v>26.8</v>
      </c>
      <c r="G3545" s="19">
        <f t="shared" si="348"/>
        <v>11.39</v>
      </c>
      <c r="H3545" s="1">
        <f t="shared" si="349"/>
        <v>26.8</v>
      </c>
      <c r="I3545" s="21">
        <v>18</v>
      </c>
    </row>
    <row r="3546" spans="1:9" ht="14" x14ac:dyDescent="0.15">
      <c r="A3546" s="14" t="s">
        <v>1369</v>
      </c>
      <c r="B3546" s="15">
        <v>1</v>
      </c>
      <c r="C3546" s="16" t="s">
        <v>3849</v>
      </c>
      <c r="D3546" s="17" t="str">
        <f t="shared" si="347"/>
        <v>FULL</v>
      </c>
      <c r="E3546" s="18" t="s">
        <v>5698</v>
      </c>
      <c r="F3546" s="19">
        <v>154.55000000000001</v>
      </c>
      <c r="G3546" s="19">
        <f t="shared" si="348"/>
        <v>65.683750000000003</v>
      </c>
      <c r="H3546" s="1">
        <f t="shared" si="349"/>
        <v>154.55000000000001</v>
      </c>
      <c r="I3546" s="26">
        <v>128</v>
      </c>
    </row>
    <row r="3547" spans="1:9" ht="14" x14ac:dyDescent="0.15">
      <c r="A3547" s="14" t="s">
        <v>1370</v>
      </c>
      <c r="B3547" s="15">
        <v>1</v>
      </c>
      <c r="C3547" s="16" t="s">
        <v>3849</v>
      </c>
      <c r="D3547" s="17" t="str">
        <f t="shared" si="347"/>
        <v>17x20</v>
      </c>
      <c r="E3547" s="18" t="s">
        <v>5698</v>
      </c>
      <c r="F3547" s="19">
        <v>79.45</v>
      </c>
      <c r="G3547" s="19">
        <f t="shared" si="348"/>
        <v>33.766249999999999</v>
      </c>
      <c r="H3547" s="1">
        <f t="shared" si="349"/>
        <v>79.45</v>
      </c>
      <c r="I3547" s="21">
        <v>64</v>
      </c>
    </row>
    <row r="3548" spans="1:9" ht="14" x14ac:dyDescent="0.15">
      <c r="A3548" s="14" t="s">
        <v>1371</v>
      </c>
      <c r="B3548" s="15">
        <v>1</v>
      </c>
      <c r="C3548" s="16" t="s">
        <v>3850</v>
      </c>
      <c r="D3548" s="17" t="str">
        <f t="shared" si="347"/>
        <v>10X10</v>
      </c>
      <c r="E3548" s="18" t="s">
        <v>5698</v>
      </c>
      <c r="F3548" s="19">
        <v>26.8</v>
      </c>
      <c r="G3548" s="19">
        <f t="shared" si="348"/>
        <v>11.39</v>
      </c>
      <c r="H3548" s="1">
        <f t="shared" si="349"/>
        <v>26.8</v>
      </c>
      <c r="I3548" s="21">
        <v>18</v>
      </c>
    </row>
    <row r="3549" spans="1:9" ht="14" x14ac:dyDescent="0.15">
      <c r="A3549" s="14" t="s">
        <v>1372</v>
      </c>
      <c r="B3549" s="15">
        <v>1</v>
      </c>
      <c r="C3549" s="16" t="s">
        <v>3850</v>
      </c>
      <c r="D3549" s="17" t="str">
        <f t="shared" si="347"/>
        <v>FULL</v>
      </c>
      <c r="E3549" s="18" t="s">
        <v>5698</v>
      </c>
      <c r="F3549" s="19">
        <v>154.55000000000001</v>
      </c>
      <c r="G3549" s="19">
        <f t="shared" si="348"/>
        <v>65.683750000000003</v>
      </c>
      <c r="H3549" s="1">
        <f t="shared" si="349"/>
        <v>154.55000000000001</v>
      </c>
      <c r="I3549" s="26">
        <v>128</v>
      </c>
    </row>
    <row r="3550" spans="1:9" ht="14" x14ac:dyDescent="0.15">
      <c r="A3550" s="14" t="s">
        <v>1373</v>
      </c>
      <c r="B3550" s="15">
        <v>1</v>
      </c>
      <c r="C3550" s="16" t="s">
        <v>3850</v>
      </c>
      <c r="D3550" s="17" t="str">
        <f t="shared" si="347"/>
        <v>17x20</v>
      </c>
      <c r="E3550" s="18" t="s">
        <v>5698</v>
      </c>
      <c r="F3550" s="19">
        <v>79.45</v>
      </c>
      <c r="G3550" s="19">
        <f t="shared" si="348"/>
        <v>33.766249999999999</v>
      </c>
      <c r="H3550" s="1">
        <f t="shared" si="349"/>
        <v>79.45</v>
      </c>
      <c r="I3550" s="21">
        <v>64</v>
      </c>
    </row>
    <row r="3551" spans="1:9" ht="14" x14ac:dyDescent="0.15">
      <c r="A3551" s="14" t="s">
        <v>1374</v>
      </c>
      <c r="B3551" s="15">
        <v>1</v>
      </c>
      <c r="C3551" s="16" t="s">
        <v>3851</v>
      </c>
      <c r="D3551" s="17" t="str">
        <f t="shared" si="347"/>
        <v>10X10</v>
      </c>
      <c r="E3551" s="18" t="s">
        <v>5698</v>
      </c>
      <c r="F3551" s="19">
        <v>26.8</v>
      </c>
      <c r="G3551" s="19">
        <f t="shared" si="348"/>
        <v>11.39</v>
      </c>
      <c r="H3551" s="1">
        <f t="shared" si="349"/>
        <v>26.8</v>
      </c>
      <c r="I3551" s="21">
        <v>18</v>
      </c>
    </row>
    <row r="3552" spans="1:9" ht="14" x14ac:dyDescent="0.15">
      <c r="A3552" s="14" t="s">
        <v>1375</v>
      </c>
      <c r="B3552" s="15">
        <v>1</v>
      </c>
      <c r="C3552" s="16" t="s">
        <v>3851</v>
      </c>
      <c r="D3552" s="17" t="str">
        <f t="shared" si="347"/>
        <v>FULL</v>
      </c>
      <c r="E3552" s="18" t="s">
        <v>5698</v>
      </c>
      <c r="F3552" s="19">
        <v>154.55000000000001</v>
      </c>
      <c r="G3552" s="19">
        <f t="shared" si="348"/>
        <v>65.683750000000003</v>
      </c>
      <c r="H3552" s="1">
        <f t="shared" si="349"/>
        <v>154.55000000000001</v>
      </c>
      <c r="I3552" s="26">
        <v>128</v>
      </c>
    </row>
    <row r="3553" spans="1:9" ht="14" x14ac:dyDescent="0.15">
      <c r="A3553" s="14" t="s">
        <v>1376</v>
      </c>
      <c r="B3553" s="15">
        <v>1</v>
      </c>
      <c r="C3553" s="16" t="s">
        <v>3851</v>
      </c>
      <c r="D3553" s="17" t="str">
        <f t="shared" si="347"/>
        <v>17x20</v>
      </c>
      <c r="E3553" s="18" t="s">
        <v>5698</v>
      </c>
      <c r="F3553" s="19">
        <v>79.45</v>
      </c>
      <c r="G3553" s="19">
        <f t="shared" si="348"/>
        <v>33.766249999999999</v>
      </c>
      <c r="H3553" s="1">
        <f t="shared" si="349"/>
        <v>79.45</v>
      </c>
      <c r="I3553" s="21">
        <v>64</v>
      </c>
    </row>
    <row r="3554" spans="1:9" x14ac:dyDescent="0.15">
      <c r="A3554" s="255" t="s">
        <v>6656</v>
      </c>
      <c r="B3554" s="33">
        <v>1</v>
      </c>
      <c r="C3554" s="20" t="s">
        <v>6657</v>
      </c>
      <c r="D3554" s="116" t="s">
        <v>6650</v>
      </c>
      <c r="F3554" s="60">
        <v>3</v>
      </c>
      <c r="G3554" s="60">
        <v>3</v>
      </c>
      <c r="H3554" s="60">
        <f>F3554</f>
        <v>3</v>
      </c>
      <c r="I3554" s="57">
        <v>3</v>
      </c>
    </row>
    <row r="3555" spans="1:9" ht="14" x14ac:dyDescent="0.15">
      <c r="A3555" s="14" t="s">
        <v>1377</v>
      </c>
      <c r="B3555" s="15">
        <v>1</v>
      </c>
      <c r="C3555" s="16" t="s">
        <v>3852</v>
      </c>
      <c r="D3555" s="17" t="str">
        <f t="shared" ref="D3555:D3586" si="350">VLOOKUP(RIGHT(A3555,4),N:O,2,0)</f>
        <v>10X10</v>
      </c>
      <c r="E3555" s="18" t="s">
        <v>5698</v>
      </c>
      <c r="F3555" s="19">
        <v>26.8</v>
      </c>
      <c r="G3555" s="19">
        <f t="shared" ref="G3555:G3586" si="351">F3555*0.425</f>
        <v>11.39</v>
      </c>
      <c r="H3555" s="1">
        <f t="shared" ref="H3555:H3586" si="352">B3555*F3555</f>
        <v>26.8</v>
      </c>
      <c r="I3555" s="21">
        <v>18</v>
      </c>
    </row>
    <row r="3556" spans="1:9" ht="14" x14ac:dyDescent="0.15">
      <c r="A3556" s="14" t="s">
        <v>1378</v>
      </c>
      <c r="B3556" s="15">
        <v>1</v>
      </c>
      <c r="C3556" s="16" t="s">
        <v>3852</v>
      </c>
      <c r="D3556" s="17" t="str">
        <f t="shared" si="350"/>
        <v>FULL</v>
      </c>
      <c r="E3556" s="18" t="s">
        <v>5698</v>
      </c>
      <c r="F3556" s="19">
        <v>154.55000000000001</v>
      </c>
      <c r="G3556" s="19">
        <f t="shared" si="351"/>
        <v>65.683750000000003</v>
      </c>
      <c r="H3556" s="1">
        <f t="shared" si="352"/>
        <v>154.55000000000001</v>
      </c>
      <c r="I3556" s="26">
        <v>128</v>
      </c>
    </row>
    <row r="3557" spans="1:9" ht="14" x14ac:dyDescent="0.15">
      <c r="A3557" s="14" t="s">
        <v>1379</v>
      </c>
      <c r="B3557" s="15">
        <v>1</v>
      </c>
      <c r="C3557" s="16" t="s">
        <v>3852</v>
      </c>
      <c r="D3557" s="17" t="str">
        <f t="shared" si="350"/>
        <v>17x20</v>
      </c>
      <c r="E3557" s="18" t="s">
        <v>5698</v>
      </c>
      <c r="F3557" s="19">
        <v>79.45</v>
      </c>
      <c r="G3557" s="19">
        <f t="shared" si="351"/>
        <v>33.766249999999999</v>
      </c>
      <c r="H3557" s="1">
        <f t="shared" si="352"/>
        <v>79.45</v>
      </c>
      <c r="I3557" s="21">
        <v>64</v>
      </c>
    </row>
    <row r="3558" spans="1:9" ht="14" x14ac:dyDescent="0.15">
      <c r="A3558" s="14" t="s">
        <v>1380</v>
      </c>
      <c r="B3558" s="15">
        <v>1</v>
      </c>
      <c r="C3558" s="16" t="s">
        <v>3853</v>
      </c>
      <c r="D3558" s="17" t="str">
        <f t="shared" si="350"/>
        <v>10X10</v>
      </c>
      <c r="E3558" s="18" t="s">
        <v>5697</v>
      </c>
      <c r="F3558" s="19">
        <v>21.9</v>
      </c>
      <c r="G3558" s="19">
        <f t="shared" si="351"/>
        <v>9.3074999999999992</v>
      </c>
      <c r="H3558" s="1">
        <f t="shared" si="352"/>
        <v>21.9</v>
      </c>
      <c r="I3558" s="21">
        <v>18</v>
      </c>
    </row>
    <row r="3559" spans="1:9" ht="14" x14ac:dyDescent="0.15">
      <c r="A3559" s="14" t="s">
        <v>1381</v>
      </c>
      <c r="B3559" s="15">
        <v>1</v>
      </c>
      <c r="C3559" s="16" t="s">
        <v>3853</v>
      </c>
      <c r="D3559" s="17" t="str">
        <f t="shared" si="350"/>
        <v>FULL</v>
      </c>
      <c r="E3559" s="18" t="s">
        <v>5697</v>
      </c>
      <c r="F3559" s="19">
        <v>126.3</v>
      </c>
      <c r="G3559" s="19">
        <f t="shared" si="351"/>
        <v>53.677499999999995</v>
      </c>
      <c r="H3559" s="1">
        <f t="shared" si="352"/>
        <v>126.3</v>
      </c>
      <c r="I3559" s="26">
        <v>128</v>
      </c>
    </row>
    <row r="3560" spans="1:9" ht="14" x14ac:dyDescent="0.15">
      <c r="A3560" s="14" t="s">
        <v>1382</v>
      </c>
      <c r="B3560" s="15">
        <v>1</v>
      </c>
      <c r="C3560" s="16" t="s">
        <v>3853</v>
      </c>
      <c r="D3560" s="17" t="str">
        <f t="shared" si="350"/>
        <v>17x20</v>
      </c>
      <c r="E3560" s="18" t="s">
        <v>5697</v>
      </c>
      <c r="F3560" s="19">
        <v>64.95</v>
      </c>
      <c r="G3560" s="19">
        <f t="shared" si="351"/>
        <v>27.603750000000002</v>
      </c>
      <c r="H3560" s="1">
        <f t="shared" si="352"/>
        <v>64.95</v>
      </c>
      <c r="I3560" s="21">
        <v>64</v>
      </c>
    </row>
    <row r="3561" spans="1:9" ht="14" x14ac:dyDescent="0.15">
      <c r="A3561" s="14" t="s">
        <v>1383</v>
      </c>
      <c r="B3561" s="15">
        <v>1</v>
      </c>
      <c r="C3561" s="16" t="s">
        <v>3854</v>
      </c>
      <c r="D3561" s="17" t="str">
        <f t="shared" si="350"/>
        <v>10X10</v>
      </c>
      <c r="E3561" s="18" t="s">
        <v>5697</v>
      </c>
      <c r="F3561" s="19">
        <v>21.9</v>
      </c>
      <c r="G3561" s="19">
        <f t="shared" si="351"/>
        <v>9.3074999999999992</v>
      </c>
      <c r="H3561" s="1">
        <f t="shared" si="352"/>
        <v>21.9</v>
      </c>
      <c r="I3561" s="21">
        <v>18</v>
      </c>
    </row>
    <row r="3562" spans="1:9" ht="14" x14ac:dyDescent="0.15">
      <c r="A3562" s="14" t="s">
        <v>1384</v>
      </c>
      <c r="B3562" s="15">
        <v>1</v>
      </c>
      <c r="C3562" s="16" t="s">
        <v>3854</v>
      </c>
      <c r="D3562" s="17" t="str">
        <f t="shared" si="350"/>
        <v>FULL</v>
      </c>
      <c r="E3562" s="18" t="s">
        <v>5697</v>
      </c>
      <c r="F3562" s="19">
        <v>126.3</v>
      </c>
      <c r="G3562" s="19">
        <f t="shared" si="351"/>
        <v>53.677499999999995</v>
      </c>
      <c r="H3562" s="1">
        <f t="shared" si="352"/>
        <v>126.3</v>
      </c>
      <c r="I3562" s="26">
        <v>128</v>
      </c>
    </row>
    <row r="3563" spans="1:9" ht="14" x14ac:dyDescent="0.15">
      <c r="A3563" s="14" t="s">
        <v>1385</v>
      </c>
      <c r="B3563" s="15">
        <v>1</v>
      </c>
      <c r="C3563" s="16" t="s">
        <v>3854</v>
      </c>
      <c r="D3563" s="17" t="str">
        <f t="shared" si="350"/>
        <v>17x20</v>
      </c>
      <c r="E3563" s="18" t="s">
        <v>5697</v>
      </c>
      <c r="F3563" s="19">
        <v>64.95</v>
      </c>
      <c r="G3563" s="19">
        <f t="shared" si="351"/>
        <v>27.603750000000002</v>
      </c>
      <c r="H3563" s="1">
        <f t="shared" si="352"/>
        <v>64.95</v>
      </c>
      <c r="I3563" s="21">
        <v>64</v>
      </c>
    </row>
    <row r="3564" spans="1:9" ht="14" x14ac:dyDescent="0.15">
      <c r="A3564" s="14" t="s">
        <v>1386</v>
      </c>
      <c r="B3564" s="15">
        <v>1</v>
      </c>
      <c r="C3564" s="16" t="s">
        <v>3855</v>
      </c>
      <c r="D3564" s="17" t="str">
        <f t="shared" si="350"/>
        <v>10X10</v>
      </c>
      <c r="E3564" s="18" t="s">
        <v>5697</v>
      </c>
      <c r="F3564" s="19">
        <v>21.9</v>
      </c>
      <c r="G3564" s="19">
        <f t="shared" si="351"/>
        <v>9.3074999999999992</v>
      </c>
      <c r="H3564" s="1">
        <f t="shared" si="352"/>
        <v>21.9</v>
      </c>
      <c r="I3564" s="21">
        <v>18</v>
      </c>
    </row>
    <row r="3565" spans="1:9" ht="14" x14ac:dyDescent="0.15">
      <c r="A3565" s="14" t="s">
        <v>1387</v>
      </c>
      <c r="B3565" s="15">
        <v>1</v>
      </c>
      <c r="C3565" s="16" t="s">
        <v>3855</v>
      </c>
      <c r="D3565" s="17" t="str">
        <f t="shared" si="350"/>
        <v>FULL</v>
      </c>
      <c r="E3565" s="18" t="s">
        <v>5697</v>
      </c>
      <c r="F3565" s="19">
        <v>126.3</v>
      </c>
      <c r="G3565" s="19">
        <f t="shared" si="351"/>
        <v>53.677499999999995</v>
      </c>
      <c r="H3565" s="1">
        <f t="shared" si="352"/>
        <v>126.3</v>
      </c>
      <c r="I3565" s="26">
        <v>128</v>
      </c>
    </row>
    <row r="3566" spans="1:9" ht="14" x14ac:dyDescent="0.15">
      <c r="A3566" s="14" t="s">
        <v>1388</v>
      </c>
      <c r="B3566" s="15">
        <v>1</v>
      </c>
      <c r="C3566" s="16" t="s">
        <v>3855</v>
      </c>
      <c r="D3566" s="17" t="str">
        <f t="shared" si="350"/>
        <v>17x20</v>
      </c>
      <c r="E3566" s="18" t="s">
        <v>5697</v>
      </c>
      <c r="F3566" s="19">
        <v>64.95</v>
      </c>
      <c r="G3566" s="19">
        <f t="shared" si="351"/>
        <v>27.603750000000002</v>
      </c>
      <c r="H3566" s="1">
        <f t="shared" si="352"/>
        <v>64.95</v>
      </c>
      <c r="I3566" s="21">
        <v>64</v>
      </c>
    </row>
    <row r="3567" spans="1:9" ht="14" x14ac:dyDescent="0.15">
      <c r="A3567" s="14" t="s">
        <v>1389</v>
      </c>
      <c r="B3567" s="15">
        <v>1</v>
      </c>
      <c r="C3567" s="16" t="s">
        <v>3856</v>
      </c>
      <c r="D3567" s="17" t="str">
        <f t="shared" si="350"/>
        <v>10X10</v>
      </c>
      <c r="E3567" s="18" t="s">
        <v>5697</v>
      </c>
      <c r="F3567" s="19">
        <v>21.9</v>
      </c>
      <c r="G3567" s="19">
        <f t="shared" si="351"/>
        <v>9.3074999999999992</v>
      </c>
      <c r="H3567" s="1">
        <f t="shared" si="352"/>
        <v>21.9</v>
      </c>
      <c r="I3567" s="21">
        <v>18</v>
      </c>
    </row>
    <row r="3568" spans="1:9" ht="14" x14ac:dyDescent="0.15">
      <c r="A3568" s="14" t="s">
        <v>1390</v>
      </c>
      <c r="B3568" s="15">
        <v>1</v>
      </c>
      <c r="C3568" s="16" t="s">
        <v>3856</v>
      </c>
      <c r="D3568" s="17" t="str">
        <f t="shared" si="350"/>
        <v>FULL</v>
      </c>
      <c r="E3568" s="18" t="s">
        <v>5697</v>
      </c>
      <c r="F3568" s="19">
        <v>126.3</v>
      </c>
      <c r="G3568" s="19">
        <f t="shared" si="351"/>
        <v>53.677499999999995</v>
      </c>
      <c r="H3568" s="1">
        <f t="shared" si="352"/>
        <v>126.3</v>
      </c>
      <c r="I3568" s="26">
        <v>128</v>
      </c>
    </row>
    <row r="3569" spans="1:9" ht="14" x14ac:dyDescent="0.15">
      <c r="A3569" s="14" t="s">
        <v>1391</v>
      </c>
      <c r="B3569" s="15">
        <v>1</v>
      </c>
      <c r="C3569" s="16" t="s">
        <v>3856</v>
      </c>
      <c r="D3569" s="17" t="str">
        <f t="shared" si="350"/>
        <v>17x20</v>
      </c>
      <c r="E3569" s="18" t="s">
        <v>5697</v>
      </c>
      <c r="F3569" s="19">
        <v>64.95</v>
      </c>
      <c r="G3569" s="19">
        <f t="shared" si="351"/>
        <v>27.603750000000002</v>
      </c>
      <c r="H3569" s="1">
        <f t="shared" si="352"/>
        <v>64.95</v>
      </c>
      <c r="I3569" s="21">
        <v>64</v>
      </c>
    </row>
    <row r="3570" spans="1:9" ht="14" x14ac:dyDescent="0.15">
      <c r="A3570" s="14" t="s">
        <v>1392</v>
      </c>
      <c r="B3570" s="15">
        <v>1</v>
      </c>
      <c r="C3570" s="16" t="s">
        <v>3857</v>
      </c>
      <c r="D3570" s="17" t="str">
        <f t="shared" si="350"/>
        <v>10X10</v>
      </c>
      <c r="E3570" s="18" t="s">
        <v>5697</v>
      </c>
      <c r="F3570" s="19">
        <v>21.9</v>
      </c>
      <c r="G3570" s="19">
        <f t="shared" si="351"/>
        <v>9.3074999999999992</v>
      </c>
      <c r="H3570" s="1">
        <f t="shared" si="352"/>
        <v>21.9</v>
      </c>
      <c r="I3570" s="21">
        <v>18</v>
      </c>
    </row>
    <row r="3571" spans="1:9" ht="14" x14ac:dyDescent="0.15">
      <c r="A3571" s="14" t="s">
        <v>1393</v>
      </c>
      <c r="B3571" s="15">
        <v>1</v>
      </c>
      <c r="C3571" s="16" t="s">
        <v>3857</v>
      </c>
      <c r="D3571" s="17" t="str">
        <f t="shared" si="350"/>
        <v>FULL</v>
      </c>
      <c r="E3571" s="18" t="s">
        <v>5697</v>
      </c>
      <c r="F3571" s="19">
        <v>126.3</v>
      </c>
      <c r="G3571" s="19">
        <f t="shared" si="351"/>
        <v>53.677499999999995</v>
      </c>
      <c r="H3571" s="1">
        <f t="shared" si="352"/>
        <v>126.3</v>
      </c>
      <c r="I3571" s="26">
        <v>128</v>
      </c>
    </row>
    <row r="3572" spans="1:9" ht="14" x14ac:dyDescent="0.15">
      <c r="A3572" s="14" t="s">
        <v>1394</v>
      </c>
      <c r="B3572" s="15">
        <v>1</v>
      </c>
      <c r="C3572" s="16" t="s">
        <v>3857</v>
      </c>
      <c r="D3572" s="17" t="str">
        <f t="shared" si="350"/>
        <v>17x20</v>
      </c>
      <c r="E3572" s="18" t="s">
        <v>5697</v>
      </c>
      <c r="F3572" s="19">
        <v>64.95</v>
      </c>
      <c r="G3572" s="19">
        <f t="shared" si="351"/>
        <v>27.603750000000002</v>
      </c>
      <c r="H3572" s="1">
        <f t="shared" si="352"/>
        <v>64.95</v>
      </c>
      <c r="I3572" s="21">
        <v>64</v>
      </c>
    </row>
    <row r="3573" spans="1:9" ht="14" x14ac:dyDescent="0.15">
      <c r="A3573" s="14" t="s">
        <v>1395</v>
      </c>
      <c r="B3573" s="15">
        <v>1</v>
      </c>
      <c r="C3573" s="16" t="s">
        <v>3858</v>
      </c>
      <c r="D3573" s="17" t="str">
        <f t="shared" si="350"/>
        <v>10X10</v>
      </c>
      <c r="E3573" s="18" t="s">
        <v>5697</v>
      </c>
      <c r="F3573" s="19">
        <v>21.9</v>
      </c>
      <c r="G3573" s="19">
        <f t="shared" si="351"/>
        <v>9.3074999999999992</v>
      </c>
      <c r="H3573" s="1">
        <f t="shared" si="352"/>
        <v>21.9</v>
      </c>
      <c r="I3573" s="21">
        <v>18</v>
      </c>
    </row>
    <row r="3574" spans="1:9" ht="14" x14ac:dyDescent="0.15">
      <c r="A3574" s="14" t="s">
        <v>1396</v>
      </c>
      <c r="B3574" s="15">
        <v>1</v>
      </c>
      <c r="C3574" s="16" t="s">
        <v>3858</v>
      </c>
      <c r="D3574" s="17" t="str">
        <f t="shared" si="350"/>
        <v>FULL</v>
      </c>
      <c r="E3574" s="18" t="s">
        <v>5697</v>
      </c>
      <c r="F3574" s="19">
        <v>126.3</v>
      </c>
      <c r="G3574" s="19">
        <f t="shared" si="351"/>
        <v>53.677499999999995</v>
      </c>
      <c r="H3574" s="1">
        <f t="shared" si="352"/>
        <v>126.3</v>
      </c>
      <c r="I3574" s="26">
        <v>128</v>
      </c>
    </row>
    <row r="3575" spans="1:9" ht="14" x14ac:dyDescent="0.15">
      <c r="A3575" s="14" t="s">
        <v>1397</v>
      </c>
      <c r="B3575" s="15">
        <v>1</v>
      </c>
      <c r="C3575" s="16" t="s">
        <v>3858</v>
      </c>
      <c r="D3575" s="17" t="str">
        <f t="shared" si="350"/>
        <v>17x20</v>
      </c>
      <c r="E3575" s="18" t="s">
        <v>5697</v>
      </c>
      <c r="F3575" s="19">
        <v>64.95</v>
      </c>
      <c r="G3575" s="19">
        <f t="shared" si="351"/>
        <v>27.603750000000002</v>
      </c>
      <c r="H3575" s="1">
        <f t="shared" si="352"/>
        <v>64.95</v>
      </c>
      <c r="I3575" s="21">
        <v>64</v>
      </c>
    </row>
    <row r="3576" spans="1:9" ht="14" x14ac:dyDescent="0.15">
      <c r="A3576" s="14" t="s">
        <v>1398</v>
      </c>
      <c r="B3576" s="15">
        <v>1</v>
      </c>
      <c r="C3576" s="16" t="s">
        <v>3859</v>
      </c>
      <c r="D3576" s="17" t="str">
        <f t="shared" si="350"/>
        <v>10X10</v>
      </c>
      <c r="E3576" s="18" t="s">
        <v>5698</v>
      </c>
      <c r="F3576" s="19">
        <v>26.8</v>
      </c>
      <c r="G3576" s="19">
        <f t="shared" si="351"/>
        <v>11.39</v>
      </c>
      <c r="H3576" s="1">
        <f t="shared" si="352"/>
        <v>26.8</v>
      </c>
      <c r="I3576" s="21">
        <v>18</v>
      </c>
    </row>
    <row r="3577" spans="1:9" ht="14" x14ac:dyDescent="0.15">
      <c r="A3577" s="14" t="s">
        <v>1399</v>
      </c>
      <c r="B3577" s="15">
        <v>1</v>
      </c>
      <c r="C3577" s="16" t="s">
        <v>3859</v>
      </c>
      <c r="D3577" s="17" t="str">
        <f t="shared" si="350"/>
        <v>FULL</v>
      </c>
      <c r="E3577" s="18" t="s">
        <v>5698</v>
      </c>
      <c r="F3577" s="19">
        <v>154.55000000000001</v>
      </c>
      <c r="G3577" s="19">
        <f t="shared" si="351"/>
        <v>65.683750000000003</v>
      </c>
      <c r="H3577" s="1">
        <f t="shared" si="352"/>
        <v>154.55000000000001</v>
      </c>
      <c r="I3577" s="26">
        <v>128</v>
      </c>
    </row>
    <row r="3578" spans="1:9" ht="14" x14ac:dyDescent="0.15">
      <c r="A3578" s="14" t="s">
        <v>1400</v>
      </c>
      <c r="B3578" s="15">
        <v>1</v>
      </c>
      <c r="C3578" s="16" t="s">
        <v>3859</v>
      </c>
      <c r="D3578" s="17" t="str">
        <f t="shared" si="350"/>
        <v>17x20</v>
      </c>
      <c r="E3578" s="18" t="s">
        <v>5698</v>
      </c>
      <c r="F3578" s="19">
        <v>79.45</v>
      </c>
      <c r="G3578" s="19">
        <f t="shared" si="351"/>
        <v>33.766249999999999</v>
      </c>
      <c r="H3578" s="1">
        <f t="shared" si="352"/>
        <v>79.45</v>
      </c>
      <c r="I3578" s="21">
        <v>64</v>
      </c>
    </row>
    <row r="3579" spans="1:9" ht="14" x14ac:dyDescent="0.15">
      <c r="A3579" s="14" t="s">
        <v>1401</v>
      </c>
      <c r="B3579" s="15">
        <v>1</v>
      </c>
      <c r="C3579" s="16" t="s">
        <v>3860</v>
      </c>
      <c r="D3579" s="17" t="str">
        <f t="shared" si="350"/>
        <v>17x20</v>
      </c>
      <c r="E3579" s="18" t="s">
        <v>5697</v>
      </c>
      <c r="F3579" s="19">
        <v>54.95</v>
      </c>
      <c r="G3579" s="19">
        <f t="shared" si="351"/>
        <v>23.353750000000002</v>
      </c>
      <c r="H3579" s="1">
        <f t="shared" si="352"/>
        <v>54.95</v>
      </c>
      <c r="I3579" s="21">
        <v>64</v>
      </c>
    </row>
    <row r="3580" spans="1:9" ht="14" x14ac:dyDescent="0.15">
      <c r="A3580" s="14" t="s">
        <v>1402</v>
      </c>
      <c r="B3580" s="15">
        <v>1</v>
      </c>
      <c r="C3580" s="16" t="s">
        <v>3861</v>
      </c>
      <c r="D3580" s="17" t="str">
        <f t="shared" si="350"/>
        <v>10X10</v>
      </c>
      <c r="E3580" s="18" t="s">
        <v>5697</v>
      </c>
      <c r="F3580" s="19">
        <v>26.35</v>
      </c>
      <c r="G3580" s="19">
        <f t="shared" si="351"/>
        <v>11.19875</v>
      </c>
      <c r="H3580" s="1">
        <f t="shared" si="352"/>
        <v>26.35</v>
      </c>
      <c r="I3580" s="21">
        <v>18</v>
      </c>
    </row>
    <row r="3581" spans="1:9" ht="14" x14ac:dyDescent="0.15">
      <c r="A3581" s="14" t="s">
        <v>1403</v>
      </c>
      <c r="B3581" s="15">
        <v>1</v>
      </c>
      <c r="C3581" s="16" t="s">
        <v>3861</v>
      </c>
      <c r="D3581" s="17" t="str">
        <f t="shared" si="350"/>
        <v>FULL</v>
      </c>
      <c r="E3581" s="18" t="s">
        <v>5697</v>
      </c>
      <c r="F3581" s="19">
        <v>152.19999999999999</v>
      </c>
      <c r="G3581" s="19">
        <f t="shared" si="351"/>
        <v>64.684999999999988</v>
      </c>
      <c r="H3581" s="1">
        <f t="shared" si="352"/>
        <v>152.19999999999999</v>
      </c>
      <c r="I3581" s="26">
        <v>128</v>
      </c>
    </row>
    <row r="3582" spans="1:9" ht="14" x14ac:dyDescent="0.15">
      <c r="A3582" s="14" t="s">
        <v>1404</v>
      </c>
      <c r="B3582" s="15">
        <v>1</v>
      </c>
      <c r="C3582" s="16" t="s">
        <v>3861</v>
      </c>
      <c r="D3582" s="17" t="str">
        <f t="shared" si="350"/>
        <v>17x20</v>
      </c>
      <c r="E3582" s="18" t="s">
        <v>5697</v>
      </c>
      <c r="F3582" s="19">
        <v>74.55</v>
      </c>
      <c r="G3582" s="19">
        <f t="shared" si="351"/>
        <v>31.683749999999996</v>
      </c>
      <c r="H3582" s="1">
        <f t="shared" si="352"/>
        <v>74.55</v>
      </c>
      <c r="I3582" s="21">
        <v>64</v>
      </c>
    </row>
    <row r="3583" spans="1:9" ht="14" x14ac:dyDescent="0.15">
      <c r="A3583" s="14" t="s">
        <v>1405</v>
      </c>
      <c r="B3583" s="15">
        <v>1</v>
      </c>
      <c r="C3583" s="16" t="s">
        <v>3862</v>
      </c>
      <c r="D3583" s="17" t="str">
        <f t="shared" si="350"/>
        <v>10X10</v>
      </c>
      <c r="E3583" s="18" t="s">
        <v>5698</v>
      </c>
      <c r="F3583" s="19">
        <v>26.8</v>
      </c>
      <c r="G3583" s="19">
        <f t="shared" si="351"/>
        <v>11.39</v>
      </c>
      <c r="H3583" s="1">
        <f t="shared" si="352"/>
        <v>26.8</v>
      </c>
      <c r="I3583" s="21">
        <v>18</v>
      </c>
    </row>
    <row r="3584" spans="1:9" ht="14" x14ac:dyDescent="0.15">
      <c r="A3584" s="14" t="s">
        <v>1406</v>
      </c>
      <c r="B3584" s="15">
        <v>1</v>
      </c>
      <c r="C3584" s="16" t="s">
        <v>3862</v>
      </c>
      <c r="D3584" s="17" t="str">
        <f t="shared" si="350"/>
        <v>FULL</v>
      </c>
      <c r="E3584" s="18" t="s">
        <v>5698</v>
      </c>
      <c r="F3584" s="19">
        <v>154.55000000000001</v>
      </c>
      <c r="G3584" s="19">
        <f t="shared" si="351"/>
        <v>65.683750000000003</v>
      </c>
      <c r="H3584" s="1">
        <f t="shared" si="352"/>
        <v>154.55000000000001</v>
      </c>
      <c r="I3584" s="26">
        <v>128</v>
      </c>
    </row>
    <row r="3585" spans="1:9" ht="14" x14ac:dyDescent="0.15">
      <c r="A3585" s="14" t="s">
        <v>1407</v>
      </c>
      <c r="B3585" s="15">
        <v>1</v>
      </c>
      <c r="C3585" s="16" t="s">
        <v>3862</v>
      </c>
      <c r="D3585" s="17" t="str">
        <f t="shared" si="350"/>
        <v>17x20</v>
      </c>
      <c r="E3585" s="18" t="s">
        <v>5698</v>
      </c>
      <c r="F3585" s="19">
        <v>79.45</v>
      </c>
      <c r="G3585" s="19">
        <f t="shared" si="351"/>
        <v>33.766249999999999</v>
      </c>
      <c r="H3585" s="1">
        <f t="shared" si="352"/>
        <v>79.45</v>
      </c>
      <c r="I3585" s="21">
        <v>64</v>
      </c>
    </row>
    <row r="3586" spans="1:9" ht="14" x14ac:dyDescent="0.15">
      <c r="A3586" s="14" t="s">
        <v>1408</v>
      </c>
      <c r="B3586" s="15">
        <v>1</v>
      </c>
      <c r="C3586" s="16" t="s">
        <v>3863</v>
      </c>
      <c r="D3586" s="17" t="str">
        <f t="shared" si="350"/>
        <v>10X10</v>
      </c>
      <c r="E3586" s="18" t="s">
        <v>5698</v>
      </c>
      <c r="F3586" s="19">
        <v>26.8</v>
      </c>
      <c r="G3586" s="19">
        <f t="shared" si="351"/>
        <v>11.39</v>
      </c>
      <c r="H3586" s="1">
        <f t="shared" si="352"/>
        <v>26.8</v>
      </c>
      <c r="I3586" s="21">
        <v>18</v>
      </c>
    </row>
    <row r="3587" spans="1:9" ht="14" x14ac:dyDescent="0.15">
      <c r="A3587" s="14" t="s">
        <v>1409</v>
      </c>
      <c r="B3587" s="15">
        <v>1</v>
      </c>
      <c r="C3587" s="16" t="s">
        <v>3863</v>
      </c>
      <c r="D3587" s="17" t="str">
        <f t="shared" ref="D3587:D3612" si="353">VLOOKUP(RIGHT(A3587,4),N:O,2,0)</f>
        <v>FULL</v>
      </c>
      <c r="E3587" s="18" t="s">
        <v>5698</v>
      </c>
      <c r="F3587" s="19">
        <v>154.55000000000001</v>
      </c>
      <c r="G3587" s="19">
        <f t="shared" ref="G3587:G3613" si="354">F3587*0.425</f>
        <v>65.683750000000003</v>
      </c>
      <c r="H3587" s="1">
        <f t="shared" ref="H3587:H3612" si="355">B3587*F3587</f>
        <v>154.55000000000001</v>
      </c>
      <c r="I3587" s="26">
        <v>128</v>
      </c>
    </row>
    <row r="3588" spans="1:9" ht="14" x14ac:dyDescent="0.15">
      <c r="A3588" s="14" t="s">
        <v>1410</v>
      </c>
      <c r="B3588" s="15">
        <v>1</v>
      </c>
      <c r="C3588" s="16" t="s">
        <v>3863</v>
      </c>
      <c r="D3588" s="17" t="str">
        <f t="shared" si="353"/>
        <v>17x20</v>
      </c>
      <c r="E3588" s="18" t="s">
        <v>5698</v>
      </c>
      <c r="F3588" s="19">
        <v>79.45</v>
      </c>
      <c r="G3588" s="19">
        <f t="shared" si="354"/>
        <v>33.766249999999999</v>
      </c>
      <c r="H3588" s="1">
        <f t="shared" si="355"/>
        <v>79.45</v>
      </c>
      <c r="I3588" s="21">
        <v>64</v>
      </c>
    </row>
    <row r="3589" spans="1:9" ht="14" x14ac:dyDescent="0.15">
      <c r="A3589" s="14" t="s">
        <v>1411</v>
      </c>
      <c r="B3589" s="15">
        <v>1</v>
      </c>
      <c r="C3589" s="16" t="s">
        <v>3864</v>
      </c>
      <c r="D3589" s="17" t="str">
        <f t="shared" si="353"/>
        <v>10X10</v>
      </c>
      <c r="E3589" s="18" t="s">
        <v>5698</v>
      </c>
      <c r="F3589" s="19">
        <v>26.8</v>
      </c>
      <c r="G3589" s="19">
        <f t="shared" si="354"/>
        <v>11.39</v>
      </c>
      <c r="H3589" s="1">
        <f t="shared" si="355"/>
        <v>26.8</v>
      </c>
      <c r="I3589" s="21">
        <v>18</v>
      </c>
    </row>
    <row r="3590" spans="1:9" ht="14" x14ac:dyDescent="0.15">
      <c r="A3590" s="14" t="s">
        <v>1412</v>
      </c>
      <c r="B3590" s="15">
        <v>1</v>
      </c>
      <c r="C3590" s="16" t="s">
        <v>3864</v>
      </c>
      <c r="D3590" s="17" t="str">
        <f t="shared" si="353"/>
        <v>FULL</v>
      </c>
      <c r="E3590" s="18" t="s">
        <v>5698</v>
      </c>
      <c r="F3590" s="19">
        <v>154.55000000000001</v>
      </c>
      <c r="G3590" s="19">
        <f t="shared" si="354"/>
        <v>65.683750000000003</v>
      </c>
      <c r="H3590" s="1">
        <f t="shared" si="355"/>
        <v>154.55000000000001</v>
      </c>
      <c r="I3590" s="26">
        <v>128</v>
      </c>
    </row>
    <row r="3591" spans="1:9" ht="14" x14ac:dyDescent="0.15">
      <c r="A3591" s="14" t="s">
        <v>1413</v>
      </c>
      <c r="B3591" s="15">
        <v>1</v>
      </c>
      <c r="C3591" s="16" t="s">
        <v>3864</v>
      </c>
      <c r="D3591" s="17" t="str">
        <f t="shared" si="353"/>
        <v>17x20</v>
      </c>
      <c r="E3591" s="18" t="s">
        <v>5698</v>
      </c>
      <c r="F3591" s="19">
        <v>79.45</v>
      </c>
      <c r="G3591" s="19">
        <f t="shared" si="354"/>
        <v>33.766249999999999</v>
      </c>
      <c r="H3591" s="1">
        <f t="shared" si="355"/>
        <v>79.45</v>
      </c>
      <c r="I3591" s="21">
        <v>64</v>
      </c>
    </row>
    <row r="3592" spans="1:9" ht="14" x14ac:dyDescent="0.15">
      <c r="A3592" s="14" t="s">
        <v>1414</v>
      </c>
      <c r="B3592" s="15">
        <v>1</v>
      </c>
      <c r="C3592" s="16" t="s">
        <v>3865</v>
      </c>
      <c r="D3592" s="17" t="str">
        <f t="shared" si="353"/>
        <v>10X10</v>
      </c>
      <c r="E3592" s="18" t="s">
        <v>5698</v>
      </c>
      <c r="F3592" s="19">
        <v>26.8</v>
      </c>
      <c r="G3592" s="19">
        <f t="shared" si="354"/>
        <v>11.39</v>
      </c>
      <c r="H3592" s="1">
        <f t="shared" si="355"/>
        <v>26.8</v>
      </c>
      <c r="I3592" s="21">
        <v>18</v>
      </c>
    </row>
    <row r="3593" spans="1:9" ht="14" x14ac:dyDescent="0.15">
      <c r="A3593" s="14" t="s">
        <v>1415</v>
      </c>
      <c r="B3593" s="15">
        <v>1</v>
      </c>
      <c r="C3593" s="16" t="s">
        <v>3865</v>
      </c>
      <c r="D3593" s="17" t="str">
        <f t="shared" si="353"/>
        <v>FULL</v>
      </c>
      <c r="E3593" s="18" t="s">
        <v>5698</v>
      </c>
      <c r="F3593" s="19">
        <v>154.55000000000001</v>
      </c>
      <c r="G3593" s="19">
        <f t="shared" si="354"/>
        <v>65.683750000000003</v>
      </c>
      <c r="H3593" s="1">
        <f t="shared" si="355"/>
        <v>154.55000000000001</v>
      </c>
      <c r="I3593" s="26">
        <v>128</v>
      </c>
    </row>
    <row r="3594" spans="1:9" ht="14" x14ac:dyDescent="0.15">
      <c r="A3594" s="14" t="s">
        <v>1416</v>
      </c>
      <c r="B3594" s="15">
        <v>1</v>
      </c>
      <c r="C3594" s="16" t="s">
        <v>3865</v>
      </c>
      <c r="D3594" s="17" t="str">
        <f t="shared" si="353"/>
        <v>17x20</v>
      </c>
      <c r="E3594" s="18" t="s">
        <v>5698</v>
      </c>
      <c r="F3594" s="19">
        <v>79.45</v>
      </c>
      <c r="G3594" s="19">
        <f t="shared" si="354"/>
        <v>33.766249999999999</v>
      </c>
      <c r="H3594" s="1">
        <f t="shared" si="355"/>
        <v>79.45</v>
      </c>
      <c r="I3594" s="21">
        <v>64</v>
      </c>
    </row>
    <row r="3595" spans="1:9" ht="14" x14ac:dyDescent="0.15">
      <c r="A3595" s="14" t="s">
        <v>1417</v>
      </c>
      <c r="B3595" s="15">
        <v>1</v>
      </c>
      <c r="C3595" s="16" t="s">
        <v>3866</v>
      </c>
      <c r="D3595" s="17" t="str">
        <f t="shared" si="353"/>
        <v>10X10</v>
      </c>
      <c r="E3595" s="18" t="s">
        <v>5698</v>
      </c>
      <c r="F3595" s="19">
        <v>26.8</v>
      </c>
      <c r="G3595" s="19">
        <f t="shared" si="354"/>
        <v>11.39</v>
      </c>
      <c r="H3595" s="1">
        <f t="shared" si="355"/>
        <v>26.8</v>
      </c>
      <c r="I3595" s="21">
        <v>18</v>
      </c>
    </row>
    <row r="3596" spans="1:9" ht="14" x14ac:dyDescent="0.15">
      <c r="A3596" s="14" t="s">
        <v>1418</v>
      </c>
      <c r="B3596" s="15">
        <v>1</v>
      </c>
      <c r="C3596" s="16" t="s">
        <v>3866</v>
      </c>
      <c r="D3596" s="17" t="str">
        <f t="shared" si="353"/>
        <v>FULL</v>
      </c>
      <c r="E3596" s="18" t="s">
        <v>5698</v>
      </c>
      <c r="F3596" s="19">
        <v>154.55000000000001</v>
      </c>
      <c r="G3596" s="19">
        <f t="shared" si="354"/>
        <v>65.683750000000003</v>
      </c>
      <c r="H3596" s="1">
        <f t="shared" si="355"/>
        <v>154.55000000000001</v>
      </c>
      <c r="I3596" s="26">
        <v>128</v>
      </c>
    </row>
    <row r="3597" spans="1:9" ht="14" x14ac:dyDescent="0.15">
      <c r="A3597" s="14" t="s">
        <v>1419</v>
      </c>
      <c r="B3597" s="15">
        <v>1</v>
      </c>
      <c r="C3597" s="16" t="s">
        <v>3866</v>
      </c>
      <c r="D3597" s="17" t="str">
        <f t="shared" si="353"/>
        <v>17x20</v>
      </c>
      <c r="E3597" s="18" t="s">
        <v>5698</v>
      </c>
      <c r="F3597" s="19">
        <v>79.45</v>
      </c>
      <c r="G3597" s="19">
        <f t="shared" si="354"/>
        <v>33.766249999999999</v>
      </c>
      <c r="H3597" s="1">
        <f t="shared" si="355"/>
        <v>79.45</v>
      </c>
      <c r="I3597" s="21">
        <v>64</v>
      </c>
    </row>
    <row r="3598" spans="1:9" ht="14" x14ac:dyDescent="0.15">
      <c r="A3598" s="14" t="s">
        <v>1420</v>
      </c>
      <c r="B3598" s="15">
        <v>1</v>
      </c>
      <c r="C3598" s="16" t="s">
        <v>3867</v>
      </c>
      <c r="D3598" s="17" t="str">
        <f t="shared" si="353"/>
        <v>10X10</v>
      </c>
      <c r="E3598" s="18" t="s">
        <v>5698</v>
      </c>
      <c r="F3598" s="19">
        <v>26.8</v>
      </c>
      <c r="G3598" s="19">
        <f t="shared" si="354"/>
        <v>11.39</v>
      </c>
      <c r="H3598" s="1">
        <f t="shared" si="355"/>
        <v>26.8</v>
      </c>
      <c r="I3598" s="21">
        <v>18</v>
      </c>
    </row>
    <row r="3599" spans="1:9" ht="14" x14ac:dyDescent="0.15">
      <c r="A3599" s="14" t="s">
        <v>1421</v>
      </c>
      <c r="B3599" s="15">
        <v>1</v>
      </c>
      <c r="C3599" s="16" t="s">
        <v>3867</v>
      </c>
      <c r="D3599" s="17" t="str">
        <f t="shared" si="353"/>
        <v>FULL</v>
      </c>
      <c r="E3599" s="18" t="s">
        <v>5698</v>
      </c>
      <c r="F3599" s="19">
        <v>154.55000000000001</v>
      </c>
      <c r="G3599" s="19">
        <f t="shared" si="354"/>
        <v>65.683750000000003</v>
      </c>
      <c r="H3599" s="1">
        <f t="shared" si="355"/>
        <v>154.55000000000001</v>
      </c>
      <c r="I3599" s="26">
        <v>128</v>
      </c>
    </row>
    <row r="3600" spans="1:9" ht="14" x14ac:dyDescent="0.15">
      <c r="A3600" s="14" t="s">
        <v>1422</v>
      </c>
      <c r="B3600" s="15">
        <v>1</v>
      </c>
      <c r="C3600" s="16" t="s">
        <v>3867</v>
      </c>
      <c r="D3600" s="17" t="str">
        <f t="shared" si="353"/>
        <v>17x20</v>
      </c>
      <c r="E3600" s="18" t="s">
        <v>5698</v>
      </c>
      <c r="F3600" s="19">
        <v>79.45</v>
      </c>
      <c r="G3600" s="19">
        <f t="shared" si="354"/>
        <v>33.766249999999999</v>
      </c>
      <c r="H3600" s="1">
        <f t="shared" si="355"/>
        <v>79.45</v>
      </c>
      <c r="I3600" s="21">
        <v>64</v>
      </c>
    </row>
    <row r="3601" spans="1:9" ht="14" x14ac:dyDescent="0.15">
      <c r="A3601" s="14" t="s">
        <v>1423</v>
      </c>
      <c r="B3601" s="15">
        <v>1</v>
      </c>
      <c r="C3601" s="16" t="s">
        <v>3868</v>
      </c>
      <c r="D3601" s="17" t="str">
        <f t="shared" si="353"/>
        <v>10X10</v>
      </c>
      <c r="E3601" s="18" t="s">
        <v>5698</v>
      </c>
      <c r="F3601" s="19">
        <v>26.8</v>
      </c>
      <c r="G3601" s="19">
        <f t="shared" si="354"/>
        <v>11.39</v>
      </c>
      <c r="H3601" s="1">
        <f t="shared" si="355"/>
        <v>26.8</v>
      </c>
      <c r="I3601" s="21">
        <v>18</v>
      </c>
    </row>
    <row r="3602" spans="1:9" ht="14" x14ac:dyDescent="0.15">
      <c r="A3602" s="14" t="s">
        <v>1424</v>
      </c>
      <c r="B3602" s="15">
        <v>1</v>
      </c>
      <c r="C3602" s="16" t="s">
        <v>3868</v>
      </c>
      <c r="D3602" s="17" t="str">
        <f t="shared" si="353"/>
        <v>FULL</v>
      </c>
      <c r="E3602" s="18" t="s">
        <v>5698</v>
      </c>
      <c r="F3602" s="19">
        <v>154.55000000000001</v>
      </c>
      <c r="G3602" s="19">
        <f t="shared" si="354"/>
        <v>65.683750000000003</v>
      </c>
      <c r="H3602" s="1">
        <f t="shared" si="355"/>
        <v>154.55000000000001</v>
      </c>
      <c r="I3602" s="26">
        <v>128</v>
      </c>
    </row>
    <row r="3603" spans="1:9" ht="14" x14ac:dyDescent="0.15">
      <c r="A3603" s="14" t="s">
        <v>1425</v>
      </c>
      <c r="B3603" s="15">
        <v>1</v>
      </c>
      <c r="C3603" s="16" t="s">
        <v>3868</v>
      </c>
      <c r="D3603" s="17" t="str">
        <f t="shared" si="353"/>
        <v>17x20</v>
      </c>
      <c r="E3603" s="18" t="s">
        <v>5698</v>
      </c>
      <c r="F3603" s="19">
        <v>79.45</v>
      </c>
      <c r="G3603" s="19">
        <f t="shared" si="354"/>
        <v>33.766249999999999</v>
      </c>
      <c r="H3603" s="1">
        <f t="shared" si="355"/>
        <v>79.45</v>
      </c>
      <c r="I3603" s="21">
        <v>64</v>
      </c>
    </row>
    <row r="3604" spans="1:9" ht="14" x14ac:dyDescent="0.15">
      <c r="A3604" s="14" t="s">
        <v>1426</v>
      </c>
      <c r="B3604" s="15">
        <v>1</v>
      </c>
      <c r="C3604" s="16" t="s">
        <v>3869</v>
      </c>
      <c r="D3604" s="17" t="str">
        <f t="shared" si="353"/>
        <v>10X10</v>
      </c>
      <c r="E3604" s="18" t="s">
        <v>5698</v>
      </c>
      <c r="F3604" s="19">
        <v>26.8</v>
      </c>
      <c r="G3604" s="19">
        <f t="shared" si="354"/>
        <v>11.39</v>
      </c>
      <c r="H3604" s="1">
        <f t="shared" si="355"/>
        <v>26.8</v>
      </c>
      <c r="I3604" s="21">
        <v>18</v>
      </c>
    </row>
    <row r="3605" spans="1:9" ht="14" x14ac:dyDescent="0.15">
      <c r="A3605" s="14" t="s">
        <v>1427</v>
      </c>
      <c r="B3605" s="15">
        <v>1</v>
      </c>
      <c r="C3605" s="16" t="s">
        <v>3869</v>
      </c>
      <c r="D3605" s="17" t="str">
        <f t="shared" si="353"/>
        <v>FULL</v>
      </c>
      <c r="E3605" s="18" t="s">
        <v>5698</v>
      </c>
      <c r="F3605" s="19">
        <v>154.55000000000001</v>
      </c>
      <c r="G3605" s="19">
        <f t="shared" si="354"/>
        <v>65.683750000000003</v>
      </c>
      <c r="H3605" s="1">
        <f t="shared" si="355"/>
        <v>154.55000000000001</v>
      </c>
      <c r="I3605" s="26">
        <v>128</v>
      </c>
    </row>
    <row r="3606" spans="1:9" ht="14" x14ac:dyDescent="0.15">
      <c r="A3606" s="14" t="s">
        <v>1428</v>
      </c>
      <c r="B3606" s="15">
        <v>1</v>
      </c>
      <c r="C3606" s="16" t="s">
        <v>3869</v>
      </c>
      <c r="D3606" s="17" t="str">
        <f t="shared" si="353"/>
        <v>17x20</v>
      </c>
      <c r="E3606" s="18" t="s">
        <v>5698</v>
      </c>
      <c r="F3606" s="19">
        <v>79.45</v>
      </c>
      <c r="G3606" s="19">
        <f t="shared" si="354"/>
        <v>33.766249999999999</v>
      </c>
      <c r="H3606" s="1">
        <f t="shared" si="355"/>
        <v>79.45</v>
      </c>
      <c r="I3606" s="21">
        <v>64</v>
      </c>
    </row>
    <row r="3607" spans="1:9" ht="14" x14ac:dyDescent="0.15">
      <c r="A3607" s="14" t="s">
        <v>1429</v>
      </c>
      <c r="B3607" s="15">
        <v>1</v>
      </c>
      <c r="C3607" s="16" t="s">
        <v>3870</v>
      </c>
      <c r="D3607" s="17" t="str">
        <f t="shared" si="353"/>
        <v>10X10</v>
      </c>
      <c r="E3607" s="18" t="s">
        <v>5698</v>
      </c>
      <c r="F3607" s="19">
        <v>26.8</v>
      </c>
      <c r="G3607" s="19">
        <f t="shared" si="354"/>
        <v>11.39</v>
      </c>
      <c r="H3607" s="1">
        <f t="shared" si="355"/>
        <v>26.8</v>
      </c>
      <c r="I3607" s="21">
        <v>18</v>
      </c>
    </row>
    <row r="3608" spans="1:9" ht="14" x14ac:dyDescent="0.15">
      <c r="A3608" s="14" t="s">
        <v>1430</v>
      </c>
      <c r="B3608" s="15">
        <v>1</v>
      </c>
      <c r="C3608" s="16" t="s">
        <v>3870</v>
      </c>
      <c r="D3608" s="17" t="str">
        <f t="shared" si="353"/>
        <v>FULL</v>
      </c>
      <c r="E3608" s="18" t="s">
        <v>5698</v>
      </c>
      <c r="F3608" s="19">
        <v>154.55000000000001</v>
      </c>
      <c r="G3608" s="19">
        <f t="shared" si="354"/>
        <v>65.683750000000003</v>
      </c>
      <c r="H3608" s="1">
        <f t="shared" si="355"/>
        <v>154.55000000000001</v>
      </c>
      <c r="I3608" s="26">
        <v>128</v>
      </c>
    </row>
    <row r="3609" spans="1:9" ht="14" x14ac:dyDescent="0.15">
      <c r="A3609" s="14" t="s">
        <v>1431</v>
      </c>
      <c r="B3609" s="15">
        <v>1</v>
      </c>
      <c r="C3609" s="16" t="s">
        <v>3870</v>
      </c>
      <c r="D3609" s="17" t="str">
        <f t="shared" si="353"/>
        <v>17x20</v>
      </c>
      <c r="E3609" s="18" t="s">
        <v>5698</v>
      </c>
      <c r="F3609" s="19">
        <v>79.45</v>
      </c>
      <c r="G3609" s="19">
        <f t="shared" si="354"/>
        <v>33.766249999999999</v>
      </c>
      <c r="H3609" s="1">
        <f t="shared" si="355"/>
        <v>79.45</v>
      </c>
      <c r="I3609" s="21">
        <v>64</v>
      </c>
    </row>
    <row r="3610" spans="1:9" ht="14" x14ac:dyDescent="0.15">
      <c r="A3610" s="14" t="s">
        <v>1432</v>
      </c>
      <c r="B3610" s="15">
        <v>1</v>
      </c>
      <c r="C3610" s="16" t="s">
        <v>3871</v>
      </c>
      <c r="D3610" s="17" t="str">
        <f t="shared" si="353"/>
        <v>10X10</v>
      </c>
      <c r="E3610" s="18" t="s">
        <v>5698</v>
      </c>
      <c r="F3610" s="19">
        <v>26.8</v>
      </c>
      <c r="G3610" s="19">
        <f t="shared" si="354"/>
        <v>11.39</v>
      </c>
      <c r="H3610" s="1">
        <f t="shared" si="355"/>
        <v>26.8</v>
      </c>
      <c r="I3610" s="21">
        <v>18</v>
      </c>
    </row>
    <row r="3611" spans="1:9" ht="14" x14ac:dyDescent="0.15">
      <c r="A3611" s="14" t="s">
        <v>1433</v>
      </c>
      <c r="B3611" s="15">
        <v>1</v>
      </c>
      <c r="C3611" s="16" t="s">
        <v>3871</v>
      </c>
      <c r="D3611" s="17" t="str">
        <f t="shared" si="353"/>
        <v>FULL</v>
      </c>
      <c r="E3611" s="18" t="s">
        <v>5698</v>
      </c>
      <c r="F3611" s="19">
        <v>154.55000000000001</v>
      </c>
      <c r="G3611" s="19">
        <f t="shared" si="354"/>
        <v>65.683750000000003</v>
      </c>
      <c r="H3611" s="1">
        <f t="shared" si="355"/>
        <v>154.55000000000001</v>
      </c>
      <c r="I3611" s="26">
        <v>128</v>
      </c>
    </row>
    <row r="3612" spans="1:9" ht="14" x14ac:dyDescent="0.15">
      <c r="A3612" s="14" t="s">
        <v>1434</v>
      </c>
      <c r="B3612" s="15">
        <v>1</v>
      </c>
      <c r="C3612" s="16" t="s">
        <v>3871</v>
      </c>
      <c r="D3612" s="17" t="str">
        <f t="shared" si="353"/>
        <v>17x20</v>
      </c>
      <c r="E3612" s="18" t="s">
        <v>5698</v>
      </c>
      <c r="F3612" s="19">
        <v>79.45</v>
      </c>
      <c r="G3612" s="19">
        <f t="shared" si="354"/>
        <v>33.766249999999999</v>
      </c>
      <c r="H3612" s="1">
        <f t="shared" si="355"/>
        <v>79.45</v>
      </c>
      <c r="I3612" s="21">
        <v>64</v>
      </c>
    </row>
    <row r="3613" spans="1:9" x14ac:dyDescent="0.15">
      <c r="A3613" s="255" t="s">
        <v>6614</v>
      </c>
      <c r="B3613" s="254">
        <v>1</v>
      </c>
      <c r="C3613" s="265" t="s">
        <v>6922</v>
      </c>
      <c r="D3613" s="267" t="s">
        <v>5715</v>
      </c>
      <c r="E3613" s="256"/>
      <c r="F3613" s="257">
        <v>30.35</v>
      </c>
      <c r="G3613" s="258">
        <f t="shared" si="354"/>
        <v>12.89875</v>
      </c>
      <c r="H3613" s="257">
        <f>F3613</f>
        <v>30.35</v>
      </c>
      <c r="I3613" s="256">
        <v>18</v>
      </c>
    </row>
    <row r="3614" spans="1:9" x14ac:dyDescent="0.15">
      <c r="A3614" s="255" t="s">
        <v>6630</v>
      </c>
      <c r="B3614" s="254">
        <v>1</v>
      </c>
      <c r="C3614" s="265" t="s">
        <v>6931</v>
      </c>
      <c r="D3614" s="267" t="s">
        <v>5717</v>
      </c>
      <c r="E3614" s="256"/>
      <c r="F3614" s="257">
        <v>74.45</v>
      </c>
      <c r="G3614" s="257">
        <v>74.45</v>
      </c>
      <c r="H3614" s="257">
        <f>F3614</f>
        <v>74.45</v>
      </c>
      <c r="I3614" s="256">
        <v>128</v>
      </c>
    </row>
    <row r="3615" spans="1:9" x14ac:dyDescent="0.15">
      <c r="A3615" s="14" t="s">
        <v>6200</v>
      </c>
      <c r="B3615" s="15">
        <v>1</v>
      </c>
      <c r="C3615" s="16" t="s">
        <v>5882</v>
      </c>
      <c r="D3615" s="17" t="s">
        <v>5819</v>
      </c>
      <c r="E3615" s="18"/>
      <c r="F3615" s="19">
        <v>90.05</v>
      </c>
      <c r="G3615" s="19">
        <f>F3615*0.425</f>
        <v>38.271249999999995</v>
      </c>
      <c r="H3615" s="1">
        <f>B3615*F3615</f>
        <v>90.05</v>
      </c>
      <c r="I3615" s="21">
        <v>64</v>
      </c>
    </row>
    <row r="3616" spans="1:9" x14ac:dyDescent="0.15">
      <c r="A3616" s="20" t="s">
        <v>6200</v>
      </c>
      <c r="B3616" s="33">
        <v>1</v>
      </c>
      <c r="C3616" s="20" t="s">
        <v>6394</v>
      </c>
      <c r="D3616" s="116" t="s">
        <v>5710</v>
      </c>
      <c r="F3616" s="60">
        <v>39.17</v>
      </c>
      <c r="G3616" s="60">
        <v>39.17</v>
      </c>
      <c r="H3616" s="60">
        <f>B3616*F3616</f>
        <v>39.17</v>
      </c>
      <c r="I3616" s="57">
        <v>64</v>
      </c>
    </row>
    <row r="3617" spans="1:9" x14ac:dyDescent="0.15">
      <c r="A3617" s="75" t="s">
        <v>6200</v>
      </c>
      <c r="B3617" s="76">
        <v>1</v>
      </c>
      <c r="C3617" s="241" t="s">
        <v>6923</v>
      </c>
      <c r="D3617" s="124" t="s">
        <v>5819</v>
      </c>
      <c r="E3617" s="78"/>
      <c r="F3617" s="79">
        <v>38.270000000000003</v>
      </c>
      <c r="G3617" s="79">
        <v>38.270000000000003</v>
      </c>
      <c r="H3617" s="79">
        <f>F3617</f>
        <v>38.270000000000003</v>
      </c>
      <c r="I3617" s="78">
        <v>64</v>
      </c>
    </row>
    <row r="3618" spans="1:9" ht="14" x14ac:dyDescent="0.15">
      <c r="A3618" s="14" t="s">
        <v>1435</v>
      </c>
      <c r="B3618" s="15">
        <v>1</v>
      </c>
      <c r="C3618" s="16" t="s">
        <v>3872</v>
      </c>
      <c r="D3618" s="17" t="str">
        <f t="shared" ref="D3618:D3632" si="356">VLOOKUP(RIGHT(A3618,4),N:O,2,0)</f>
        <v>10X10</v>
      </c>
      <c r="E3618" s="18" t="s">
        <v>5698</v>
      </c>
      <c r="F3618" s="19">
        <v>26.8</v>
      </c>
      <c r="G3618" s="19">
        <f t="shared" ref="G3618:G3632" si="357">F3618*0.425</f>
        <v>11.39</v>
      </c>
      <c r="H3618" s="1">
        <f t="shared" ref="H3618:H3632" si="358">B3618*F3618</f>
        <v>26.8</v>
      </c>
      <c r="I3618" s="21">
        <v>18</v>
      </c>
    </row>
    <row r="3619" spans="1:9" ht="14" x14ac:dyDescent="0.15">
      <c r="A3619" s="14" t="s">
        <v>1436</v>
      </c>
      <c r="B3619" s="15">
        <v>1</v>
      </c>
      <c r="C3619" s="16" t="s">
        <v>3872</v>
      </c>
      <c r="D3619" s="17" t="str">
        <f t="shared" si="356"/>
        <v>FULL</v>
      </c>
      <c r="E3619" s="18" t="s">
        <v>5698</v>
      </c>
      <c r="F3619" s="19">
        <v>154.55000000000001</v>
      </c>
      <c r="G3619" s="19">
        <f t="shared" si="357"/>
        <v>65.683750000000003</v>
      </c>
      <c r="H3619" s="1">
        <f t="shared" si="358"/>
        <v>154.55000000000001</v>
      </c>
      <c r="I3619" s="26">
        <v>128</v>
      </c>
    </row>
    <row r="3620" spans="1:9" ht="14" x14ac:dyDescent="0.15">
      <c r="A3620" s="14" t="s">
        <v>1437</v>
      </c>
      <c r="B3620" s="15">
        <v>1</v>
      </c>
      <c r="C3620" s="16" t="s">
        <v>3872</v>
      </c>
      <c r="D3620" s="17" t="str">
        <f t="shared" si="356"/>
        <v>17x20</v>
      </c>
      <c r="E3620" s="18" t="s">
        <v>5698</v>
      </c>
      <c r="F3620" s="19">
        <v>79.45</v>
      </c>
      <c r="G3620" s="19">
        <f t="shared" si="357"/>
        <v>33.766249999999999</v>
      </c>
      <c r="H3620" s="1">
        <f t="shared" si="358"/>
        <v>79.45</v>
      </c>
      <c r="I3620" s="21">
        <v>64</v>
      </c>
    </row>
    <row r="3621" spans="1:9" ht="14" x14ac:dyDescent="0.15">
      <c r="A3621" s="14" t="s">
        <v>1438</v>
      </c>
      <c r="B3621" s="15">
        <v>1</v>
      </c>
      <c r="C3621" s="16" t="s">
        <v>3873</v>
      </c>
      <c r="D3621" s="17" t="str">
        <f t="shared" si="356"/>
        <v>10X10</v>
      </c>
      <c r="E3621" s="18" t="s">
        <v>5698</v>
      </c>
      <c r="F3621" s="19">
        <v>26.8</v>
      </c>
      <c r="G3621" s="19">
        <f t="shared" si="357"/>
        <v>11.39</v>
      </c>
      <c r="H3621" s="1">
        <f t="shared" si="358"/>
        <v>26.8</v>
      </c>
      <c r="I3621" s="21">
        <v>18</v>
      </c>
    </row>
    <row r="3622" spans="1:9" ht="14" x14ac:dyDescent="0.15">
      <c r="A3622" s="14" t="s">
        <v>1439</v>
      </c>
      <c r="B3622" s="15">
        <v>1</v>
      </c>
      <c r="C3622" s="16" t="s">
        <v>3873</v>
      </c>
      <c r="D3622" s="17" t="str">
        <f t="shared" si="356"/>
        <v>FULL</v>
      </c>
      <c r="E3622" s="18" t="s">
        <v>5698</v>
      </c>
      <c r="F3622" s="19">
        <v>154.55000000000001</v>
      </c>
      <c r="G3622" s="19">
        <f t="shared" si="357"/>
        <v>65.683750000000003</v>
      </c>
      <c r="H3622" s="1">
        <f t="shared" si="358"/>
        <v>154.55000000000001</v>
      </c>
      <c r="I3622" s="26">
        <v>128</v>
      </c>
    </row>
    <row r="3623" spans="1:9" ht="14" x14ac:dyDescent="0.15">
      <c r="A3623" s="14" t="s">
        <v>1440</v>
      </c>
      <c r="B3623" s="15">
        <v>1</v>
      </c>
      <c r="C3623" s="16" t="s">
        <v>3873</v>
      </c>
      <c r="D3623" s="17" t="str">
        <f t="shared" si="356"/>
        <v>17x20</v>
      </c>
      <c r="E3623" s="18" t="s">
        <v>5698</v>
      </c>
      <c r="F3623" s="19">
        <v>79.45</v>
      </c>
      <c r="G3623" s="19">
        <f t="shared" si="357"/>
        <v>33.766249999999999</v>
      </c>
      <c r="H3623" s="1">
        <f t="shared" si="358"/>
        <v>79.45</v>
      </c>
      <c r="I3623" s="21">
        <v>64</v>
      </c>
    </row>
    <row r="3624" spans="1:9" ht="14" x14ac:dyDescent="0.15">
      <c r="A3624" s="14" t="s">
        <v>1441</v>
      </c>
      <c r="B3624" s="15">
        <v>1</v>
      </c>
      <c r="C3624" s="16" t="s">
        <v>3874</v>
      </c>
      <c r="D3624" s="17" t="str">
        <f t="shared" si="356"/>
        <v>10X10</v>
      </c>
      <c r="E3624" s="18" t="s">
        <v>5698</v>
      </c>
      <c r="F3624" s="19">
        <v>26.8</v>
      </c>
      <c r="G3624" s="19">
        <f t="shared" si="357"/>
        <v>11.39</v>
      </c>
      <c r="H3624" s="1">
        <f t="shared" si="358"/>
        <v>26.8</v>
      </c>
      <c r="I3624" s="21">
        <v>18</v>
      </c>
    </row>
    <row r="3625" spans="1:9" ht="14" x14ac:dyDescent="0.15">
      <c r="A3625" s="14" t="s">
        <v>1442</v>
      </c>
      <c r="B3625" s="15">
        <v>1</v>
      </c>
      <c r="C3625" s="16" t="s">
        <v>3874</v>
      </c>
      <c r="D3625" s="17" t="str">
        <f t="shared" si="356"/>
        <v>FULL</v>
      </c>
      <c r="E3625" s="18" t="s">
        <v>5698</v>
      </c>
      <c r="F3625" s="19">
        <v>154.55000000000001</v>
      </c>
      <c r="G3625" s="19">
        <f t="shared" si="357"/>
        <v>65.683750000000003</v>
      </c>
      <c r="H3625" s="1">
        <f t="shared" si="358"/>
        <v>154.55000000000001</v>
      </c>
      <c r="I3625" s="26">
        <v>128</v>
      </c>
    </row>
    <row r="3626" spans="1:9" ht="14" x14ac:dyDescent="0.15">
      <c r="A3626" s="14" t="s">
        <v>1443</v>
      </c>
      <c r="B3626" s="15">
        <v>1</v>
      </c>
      <c r="C3626" s="16" t="s">
        <v>3874</v>
      </c>
      <c r="D3626" s="17" t="str">
        <f t="shared" si="356"/>
        <v>17x20</v>
      </c>
      <c r="E3626" s="18" t="s">
        <v>5698</v>
      </c>
      <c r="F3626" s="19">
        <v>79.45</v>
      </c>
      <c r="G3626" s="19">
        <f t="shared" si="357"/>
        <v>33.766249999999999</v>
      </c>
      <c r="H3626" s="1">
        <f t="shared" si="358"/>
        <v>79.45</v>
      </c>
      <c r="I3626" s="21">
        <v>64</v>
      </c>
    </row>
    <row r="3627" spans="1:9" ht="14" x14ac:dyDescent="0.15">
      <c r="A3627" s="14" t="s">
        <v>1444</v>
      </c>
      <c r="B3627" s="15">
        <v>1</v>
      </c>
      <c r="C3627" s="16" t="s">
        <v>3875</v>
      </c>
      <c r="D3627" s="17" t="str">
        <f t="shared" si="356"/>
        <v>10X10</v>
      </c>
      <c r="E3627" s="18" t="s">
        <v>5698</v>
      </c>
      <c r="F3627" s="19">
        <v>26.8</v>
      </c>
      <c r="G3627" s="19">
        <f t="shared" si="357"/>
        <v>11.39</v>
      </c>
      <c r="H3627" s="1">
        <f t="shared" si="358"/>
        <v>26.8</v>
      </c>
      <c r="I3627" s="21">
        <v>18</v>
      </c>
    </row>
    <row r="3628" spans="1:9" ht="14" x14ac:dyDescent="0.15">
      <c r="A3628" s="14" t="s">
        <v>1445</v>
      </c>
      <c r="B3628" s="15">
        <v>1</v>
      </c>
      <c r="C3628" s="16" t="s">
        <v>3875</v>
      </c>
      <c r="D3628" s="17" t="str">
        <f t="shared" si="356"/>
        <v>FULL</v>
      </c>
      <c r="E3628" s="18" t="s">
        <v>5698</v>
      </c>
      <c r="F3628" s="19">
        <v>154.55000000000001</v>
      </c>
      <c r="G3628" s="19">
        <f t="shared" si="357"/>
        <v>65.683750000000003</v>
      </c>
      <c r="H3628" s="1">
        <f t="shared" si="358"/>
        <v>154.55000000000001</v>
      </c>
      <c r="I3628" s="26">
        <v>128</v>
      </c>
    </row>
    <row r="3629" spans="1:9" ht="14" x14ac:dyDescent="0.15">
      <c r="A3629" s="14" t="s">
        <v>1446</v>
      </c>
      <c r="B3629" s="15">
        <v>1</v>
      </c>
      <c r="C3629" s="16" t="s">
        <v>3875</v>
      </c>
      <c r="D3629" s="17" t="str">
        <f t="shared" si="356"/>
        <v>17x20</v>
      </c>
      <c r="E3629" s="18" t="s">
        <v>5698</v>
      </c>
      <c r="F3629" s="19">
        <v>79.45</v>
      </c>
      <c r="G3629" s="19">
        <f t="shared" si="357"/>
        <v>33.766249999999999</v>
      </c>
      <c r="H3629" s="1">
        <f t="shared" si="358"/>
        <v>79.45</v>
      </c>
      <c r="I3629" s="21">
        <v>64</v>
      </c>
    </row>
    <row r="3630" spans="1:9" ht="14" x14ac:dyDescent="0.15">
      <c r="A3630" s="14" t="s">
        <v>1447</v>
      </c>
      <c r="B3630" s="15">
        <v>1</v>
      </c>
      <c r="C3630" s="16" t="s">
        <v>3876</v>
      </c>
      <c r="D3630" s="17" t="str">
        <f t="shared" si="356"/>
        <v>10X10</v>
      </c>
      <c r="E3630" s="18" t="s">
        <v>5697</v>
      </c>
      <c r="F3630" s="19">
        <v>26.35</v>
      </c>
      <c r="G3630" s="19">
        <f t="shared" si="357"/>
        <v>11.19875</v>
      </c>
      <c r="H3630" s="1">
        <f t="shared" si="358"/>
        <v>26.35</v>
      </c>
      <c r="I3630" s="21">
        <v>18</v>
      </c>
    </row>
    <row r="3631" spans="1:9" ht="14" x14ac:dyDescent="0.15">
      <c r="A3631" s="14" t="s">
        <v>1448</v>
      </c>
      <c r="B3631" s="15">
        <v>1</v>
      </c>
      <c r="C3631" s="16" t="s">
        <v>3876</v>
      </c>
      <c r="D3631" s="17" t="str">
        <f t="shared" si="356"/>
        <v>FULL</v>
      </c>
      <c r="E3631" s="18" t="s">
        <v>5697</v>
      </c>
      <c r="F3631" s="19">
        <v>152.19999999999999</v>
      </c>
      <c r="G3631" s="19">
        <f t="shared" si="357"/>
        <v>64.684999999999988</v>
      </c>
      <c r="H3631" s="1">
        <f t="shared" si="358"/>
        <v>152.19999999999999</v>
      </c>
      <c r="I3631" s="26">
        <v>128</v>
      </c>
    </row>
    <row r="3632" spans="1:9" ht="14" x14ac:dyDescent="0.15">
      <c r="A3632" s="14" t="s">
        <v>1449</v>
      </c>
      <c r="B3632" s="15">
        <v>1</v>
      </c>
      <c r="C3632" s="16" t="s">
        <v>3876</v>
      </c>
      <c r="D3632" s="17" t="str">
        <f t="shared" si="356"/>
        <v>17x20</v>
      </c>
      <c r="E3632" s="18" t="s">
        <v>5697</v>
      </c>
      <c r="F3632" s="19">
        <v>78.25</v>
      </c>
      <c r="G3632" s="19">
        <f t="shared" si="357"/>
        <v>33.256250000000001</v>
      </c>
      <c r="H3632" s="1">
        <f t="shared" si="358"/>
        <v>78.25</v>
      </c>
      <c r="I3632" s="21">
        <v>64</v>
      </c>
    </row>
    <row r="3633" spans="1:9" x14ac:dyDescent="0.15">
      <c r="A3633" s="255" t="s">
        <v>6660</v>
      </c>
      <c r="B3633" s="33">
        <v>1</v>
      </c>
      <c r="C3633" s="20" t="s">
        <v>6661</v>
      </c>
      <c r="D3633" s="116" t="s">
        <v>6650</v>
      </c>
      <c r="F3633" s="60">
        <v>3</v>
      </c>
      <c r="G3633" s="60">
        <v>3</v>
      </c>
      <c r="H3633" s="60">
        <f>F3633</f>
        <v>3</v>
      </c>
      <c r="I3633" s="57">
        <v>3</v>
      </c>
    </row>
    <row r="3634" spans="1:9" ht="14" x14ac:dyDescent="0.15">
      <c r="A3634" s="14" t="s">
        <v>1450</v>
      </c>
      <c r="B3634" s="15">
        <v>1</v>
      </c>
      <c r="C3634" s="16" t="s">
        <v>3877</v>
      </c>
      <c r="D3634" s="17" t="str">
        <f t="shared" ref="D3634:D3650" si="359">VLOOKUP(RIGHT(A3634,4),N:O,2,0)</f>
        <v>10X10</v>
      </c>
      <c r="E3634" s="18" t="s">
        <v>5697</v>
      </c>
      <c r="F3634" s="19">
        <v>21.9</v>
      </c>
      <c r="G3634" s="19">
        <f t="shared" ref="G3634:G3665" si="360">F3634*0.425</f>
        <v>9.3074999999999992</v>
      </c>
      <c r="H3634" s="1">
        <f t="shared" ref="H3634:H3650" si="361">B3634*F3634</f>
        <v>21.9</v>
      </c>
      <c r="I3634" s="21">
        <v>18</v>
      </c>
    </row>
    <row r="3635" spans="1:9" ht="14" x14ac:dyDescent="0.15">
      <c r="A3635" s="14" t="s">
        <v>1451</v>
      </c>
      <c r="B3635" s="15">
        <v>1</v>
      </c>
      <c r="C3635" s="16" t="s">
        <v>3877</v>
      </c>
      <c r="D3635" s="17" t="str">
        <f t="shared" si="359"/>
        <v>FULL</v>
      </c>
      <c r="E3635" s="18" t="s">
        <v>5697</v>
      </c>
      <c r="F3635" s="19">
        <v>126.3</v>
      </c>
      <c r="G3635" s="19">
        <f t="shared" si="360"/>
        <v>53.677499999999995</v>
      </c>
      <c r="H3635" s="1">
        <f t="shared" si="361"/>
        <v>126.3</v>
      </c>
      <c r="I3635" s="26">
        <v>128</v>
      </c>
    </row>
    <row r="3636" spans="1:9" ht="14" x14ac:dyDescent="0.15">
      <c r="A3636" s="14" t="s">
        <v>1452</v>
      </c>
      <c r="B3636" s="15">
        <v>1</v>
      </c>
      <c r="C3636" s="16" t="s">
        <v>3877</v>
      </c>
      <c r="D3636" s="17" t="str">
        <f t="shared" si="359"/>
        <v>17x20</v>
      </c>
      <c r="E3636" s="18" t="s">
        <v>5697</v>
      </c>
      <c r="F3636" s="19">
        <v>64.95</v>
      </c>
      <c r="G3636" s="19">
        <f t="shared" si="360"/>
        <v>27.603750000000002</v>
      </c>
      <c r="H3636" s="1">
        <f t="shared" si="361"/>
        <v>64.95</v>
      </c>
      <c r="I3636" s="21">
        <v>64</v>
      </c>
    </row>
    <row r="3637" spans="1:9" ht="14" x14ac:dyDescent="0.15">
      <c r="A3637" s="14" t="s">
        <v>1453</v>
      </c>
      <c r="B3637" s="15">
        <v>1</v>
      </c>
      <c r="C3637" s="16" t="s">
        <v>3878</v>
      </c>
      <c r="D3637" s="17" t="str">
        <f t="shared" si="359"/>
        <v>10X10</v>
      </c>
      <c r="E3637" s="18" t="s">
        <v>5697</v>
      </c>
      <c r="F3637" s="19">
        <v>26.35</v>
      </c>
      <c r="G3637" s="19">
        <f t="shared" si="360"/>
        <v>11.19875</v>
      </c>
      <c r="H3637" s="1">
        <f t="shared" si="361"/>
        <v>26.35</v>
      </c>
      <c r="I3637" s="21">
        <v>18</v>
      </c>
    </row>
    <row r="3638" spans="1:9" ht="14" x14ac:dyDescent="0.15">
      <c r="A3638" s="14" t="s">
        <v>1454</v>
      </c>
      <c r="B3638" s="15">
        <v>1</v>
      </c>
      <c r="C3638" s="16" t="s">
        <v>3878</v>
      </c>
      <c r="D3638" s="17" t="str">
        <f t="shared" si="359"/>
        <v>17x20</v>
      </c>
      <c r="E3638" s="18" t="s">
        <v>5697</v>
      </c>
      <c r="F3638" s="19">
        <v>78.25</v>
      </c>
      <c r="G3638" s="19">
        <f t="shared" si="360"/>
        <v>33.256250000000001</v>
      </c>
      <c r="H3638" s="1">
        <f t="shared" si="361"/>
        <v>78.25</v>
      </c>
      <c r="I3638" s="21">
        <v>64</v>
      </c>
    </row>
    <row r="3639" spans="1:9" ht="14" x14ac:dyDescent="0.15">
      <c r="A3639" s="14" t="s">
        <v>1455</v>
      </c>
      <c r="B3639" s="15">
        <v>1</v>
      </c>
      <c r="C3639" s="16" t="s">
        <v>3879</v>
      </c>
      <c r="D3639" s="17" t="str">
        <f t="shared" si="359"/>
        <v>10X10</v>
      </c>
      <c r="E3639" s="18" t="s">
        <v>5697</v>
      </c>
      <c r="F3639" s="19">
        <v>26.35</v>
      </c>
      <c r="G3639" s="19">
        <f t="shared" si="360"/>
        <v>11.19875</v>
      </c>
      <c r="H3639" s="1">
        <f t="shared" si="361"/>
        <v>26.35</v>
      </c>
      <c r="I3639" s="21">
        <v>18</v>
      </c>
    </row>
    <row r="3640" spans="1:9" ht="14" x14ac:dyDescent="0.15">
      <c r="A3640" s="14" t="s">
        <v>1456</v>
      </c>
      <c r="B3640" s="15">
        <v>1</v>
      </c>
      <c r="C3640" s="16" t="s">
        <v>3879</v>
      </c>
      <c r="D3640" s="17" t="str">
        <f t="shared" si="359"/>
        <v>FULL</v>
      </c>
      <c r="E3640" s="18" t="s">
        <v>5697</v>
      </c>
      <c r="F3640" s="19">
        <v>152.19999999999999</v>
      </c>
      <c r="G3640" s="19">
        <f t="shared" si="360"/>
        <v>64.684999999999988</v>
      </c>
      <c r="H3640" s="1">
        <f t="shared" si="361"/>
        <v>152.19999999999999</v>
      </c>
      <c r="I3640" s="26">
        <v>128</v>
      </c>
    </row>
    <row r="3641" spans="1:9" ht="14" x14ac:dyDescent="0.15">
      <c r="A3641" s="14" t="s">
        <v>1457</v>
      </c>
      <c r="B3641" s="15">
        <v>1</v>
      </c>
      <c r="C3641" s="16" t="s">
        <v>3879</v>
      </c>
      <c r="D3641" s="17" t="str">
        <f t="shared" si="359"/>
        <v>17x20</v>
      </c>
      <c r="E3641" s="18" t="s">
        <v>5697</v>
      </c>
      <c r="F3641" s="19">
        <v>78.25</v>
      </c>
      <c r="G3641" s="19">
        <f t="shared" si="360"/>
        <v>33.256250000000001</v>
      </c>
      <c r="H3641" s="1">
        <f t="shared" si="361"/>
        <v>78.25</v>
      </c>
      <c r="I3641" s="21">
        <v>64</v>
      </c>
    </row>
    <row r="3642" spans="1:9" ht="14" x14ac:dyDescent="0.15">
      <c r="A3642" s="14" t="s">
        <v>1458</v>
      </c>
      <c r="B3642" s="15">
        <v>1</v>
      </c>
      <c r="C3642" s="16" t="s">
        <v>3880</v>
      </c>
      <c r="D3642" s="17" t="str">
        <f t="shared" si="359"/>
        <v>10X10</v>
      </c>
      <c r="E3642" s="18" t="s">
        <v>5697</v>
      </c>
      <c r="F3642" s="19">
        <v>21.9</v>
      </c>
      <c r="G3642" s="19">
        <f t="shared" si="360"/>
        <v>9.3074999999999992</v>
      </c>
      <c r="H3642" s="1">
        <f t="shared" si="361"/>
        <v>21.9</v>
      </c>
      <c r="I3642" s="21">
        <v>18</v>
      </c>
    </row>
    <row r="3643" spans="1:9" ht="14" x14ac:dyDescent="0.15">
      <c r="A3643" s="14" t="s">
        <v>1459</v>
      </c>
      <c r="B3643" s="15">
        <v>1</v>
      </c>
      <c r="C3643" s="16" t="s">
        <v>3880</v>
      </c>
      <c r="D3643" s="17" t="str">
        <f t="shared" si="359"/>
        <v>FULL</v>
      </c>
      <c r="E3643" s="18" t="s">
        <v>5697</v>
      </c>
      <c r="F3643" s="19">
        <v>126.3</v>
      </c>
      <c r="G3643" s="19">
        <f t="shared" si="360"/>
        <v>53.677499999999995</v>
      </c>
      <c r="H3643" s="1">
        <f t="shared" si="361"/>
        <v>126.3</v>
      </c>
      <c r="I3643" s="26">
        <v>128</v>
      </c>
    </row>
    <row r="3644" spans="1:9" ht="14" x14ac:dyDescent="0.15">
      <c r="A3644" s="14" t="s">
        <v>1460</v>
      </c>
      <c r="B3644" s="15">
        <v>1</v>
      </c>
      <c r="C3644" s="16" t="s">
        <v>3880</v>
      </c>
      <c r="D3644" s="17" t="str">
        <f t="shared" si="359"/>
        <v>17x20</v>
      </c>
      <c r="E3644" s="18" t="s">
        <v>5697</v>
      </c>
      <c r="F3644" s="19">
        <v>64.95</v>
      </c>
      <c r="G3644" s="19">
        <f t="shared" si="360"/>
        <v>27.603750000000002</v>
      </c>
      <c r="H3644" s="1">
        <f t="shared" si="361"/>
        <v>64.95</v>
      </c>
      <c r="I3644" s="21">
        <v>64</v>
      </c>
    </row>
    <row r="3645" spans="1:9" ht="14" x14ac:dyDescent="0.15">
      <c r="A3645" s="14" t="s">
        <v>1461</v>
      </c>
      <c r="B3645" s="15">
        <v>1</v>
      </c>
      <c r="C3645" s="16" t="s">
        <v>3881</v>
      </c>
      <c r="D3645" s="17" t="str">
        <f t="shared" si="359"/>
        <v>10X10</v>
      </c>
      <c r="E3645" s="18" t="s">
        <v>5697</v>
      </c>
      <c r="F3645" s="19">
        <v>21.9</v>
      </c>
      <c r="G3645" s="19">
        <f t="shared" si="360"/>
        <v>9.3074999999999992</v>
      </c>
      <c r="H3645" s="1">
        <f t="shared" si="361"/>
        <v>21.9</v>
      </c>
      <c r="I3645" s="21">
        <v>18</v>
      </c>
    </row>
    <row r="3646" spans="1:9" ht="14" x14ac:dyDescent="0.15">
      <c r="A3646" s="14" t="s">
        <v>1462</v>
      </c>
      <c r="B3646" s="15">
        <v>1</v>
      </c>
      <c r="C3646" s="16" t="s">
        <v>3881</v>
      </c>
      <c r="D3646" s="17" t="str">
        <f t="shared" si="359"/>
        <v>FULL</v>
      </c>
      <c r="E3646" s="18" t="s">
        <v>5697</v>
      </c>
      <c r="F3646" s="19">
        <v>126.3</v>
      </c>
      <c r="G3646" s="19">
        <f t="shared" si="360"/>
        <v>53.677499999999995</v>
      </c>
      <c r="H3646" s="1">
        <f t="shared" si="361"/>
        <v>126.3</v>
      </c>
      <c r="I3646" s="26">
        <v>128</v>
      </c>
    </row>
    <row r="3647" spans="1:9" ht="14" x14ac:dyDescent="0.15">
      <c r="A3647" s="14" t="s">
        <v>1463</v>
      </c>
      <c r="B3647" s="15">
        <v>1</v>
      </c>
      <c r="C3647" s="16" t="s">
        <v>3881</v>
      </c>
      <c r="D3647" s="17" t="str">
        <f t="shared" si="359"/>
        <v>17x20</v>
      </c>
      <c r="E3647" s="18" t="s">
        <v>5697</v>
      </c>
      <c r="F3647" s="19">
        <v>64.95</v>
      </c>
      <c r="G3647" s="19">
        <f t="shared" si="360"/>
        <v>27.603750000000002</v>
      </c>
      <c r="H3647" s="1">
        <f t="shared" si="361"/>
        <v>64.95</v>
      </c>
      <c r="I3647" s="21">
        <v>64</v>
      </c>
    </row>
    <row r="3648" spans="1:9" ht="14" x14ac:dyDescent="0.15">
      <c r="A3648" s="14" t="s">
        <v>1464</v>
      </c>
      <c r="B3648" s="15">
        <v>1</v>
      </c>
      <c r="C3648" s="16" t="s">
        <v>3882</v>
      </c>
      <c r="D3648" s="17" t="str">
        <f t="shared" si="359"/>
        <v>10X10</v>
      </c>
      <c r="E3648" s="18" t="s">
        <v>5697</v>
      </c>
      <c r="F3648" s="19">
        <v>21.9</v>
      </c>
      <c r="G3648" s="19">
        <f t="shared" si="360"/>
        <v>9.3074999999999992</v>
      </c>
      <c r="H3648" s="1">
        <f t="shared" si="361"/>
        <v>21.9</v>
      </c>
      <c r="I3648" s="21">
        <v>18</v>
      </c>
    </row>
    <row r="3649" spans="1:9" ht="14" x14ac:dyDescent="0.15">
      <c r="A3649" s="14" t="s">
        <v>1465</v>
      </c>
      <c r="B3649" s="15">
        <v>1</v>
      </c>
      <c r="C3649" s="16" t="s">
        <v>3882</v>
      </c>
      <c r="D3649" s="17" t="str">
        <f t="shared" si="359"/>
        <v>FULL</v>
      </c>
      <c r="E3649" s="18" t="s">
        <v>5697</v>
      </c>
      <c r="F3649" s="19">
        <v>126.3</v>
      </c>
      <c r="G3649" s="19">
        <f t="shared" si="360"/>
        <v>53.677499999999995</v>
      </c>
      <c r="H3649" s="1">
        <f t="shared" si="361"/>
        <v>126.3</v>
      </c>
      <c r="I3649" s="26">
        <v>128</v>
      </c>
    </row>
    <row r="3650" spans="1:9" ht="14" x14ac:dyDescent="0.15">
      <c r="A3650" s="14" t="s">
        <v>1466</v>
      </c>
      <c r="B3650" s="15">
        <v>1</v>
      </c>
      <c r="C3650" s="16" t="s">
        <v>3882</v>
      </c>
      <c r="D3650" s="17" t="str">
        <f t="shared" si="359"/>
        <v>17x20</v>
      </c>
      <c r="E3650" s="18" t="s">
        <v>5697</v>
      </c>
      <c r="F3650" s="19">
        <v>64.95</v>
      </c>
      <c r="G3650" s="19">
        <f t="shared" si="360"/>
        <v>27.603750000000002</v>
      </c>
      <c r="H3650" s="1">
        <f t="shared" si="361"/>
        <v>64.95</v>
      </c>
      <c r="I3650" s="21">
        <v>64</v>
      </c>
    </row>
    <row r="3651" spans="1:9" x14ac:dyDescent="0.15">
      <c r="A3651" s="51" t="s">
        <v>6267</v>
      </c>
      <c r="B3651" s="33">
        <v>1</v>
      </c>
      <c r="C3651" s="95" t="s">
        <v>6268</v>
      </c>
      <c r="D3651" s="118" t="s">
        <v>15</v>
      </c>
      <c r="E3651" s="18"/>
      <c r="F3651" s="43">
        <v>21.9</v>
      </c>
      <c r="G3651" s="19">
        <f t="shared" si="360"/>
        <v>9.3074999999999992</v>
      </c>
      <c r="H3651" s="92">
        <f t="shared" ref="H3651:H3683" si="362">F3651</f>
        <v>21.9</v>
      </c>
      <c r="I3651" s="18">
        <v>18</v>
      </c>
    </row>
    <row r="3652" spans="1:9" x14ac:dyDescent="0.15">
      <c r="A3652" s="51" t="s">
        <v>6267</v>
      </c>
      <c r="B3652" s="33">
        <v>1</v>
      </c>
      <c r="C3652" s="20" t="s">
        <v>6457</v>
      </c>
      <c r="D3652" s="116" t="s">
        <v>5730</v>
      </c>
      <c r="F3652" s="60">
        <v>26.8</v>
      </c>
      <c r="G3652" s="60">
        <f t="shared" si="360"/>
        <v>11.39</v>
      </c>
      <c r="H3652" s="60">
        <f t="shared" si="362"/>
        <v>26.8</v>
      </c>
      <c r="I3652" s="57">
        <v>18</v>
      </c>
    </row>
    <row r="3653" spans="1:9" x14ac:dyDescent="0.15">
      <c r="A3653" s="255" t="s">
        <v>6752</v>
      </c>
      <c r="B3653" s="254">
        <v>1</v>
      </c>
      <c r="C3653" s="271" t="s">
        <v>6759</v>
      </c>
      <c r="D3653" s="267" t="s">
        <v>5710</v>
      </c>
      <c r="E3653" s="256"/>
      <c r="F3653" s="257">
        <v>64.95</v>
      </c>
      <c r="G3653" s="257">
        <f t="shared" si="360"/>
        <v>27.603750000000002</v>
      </c>
      <c r="H3653" s="257">
        <f t="shared" si="362"/>
        <v>64.95</v>
      </c>
      <c r="I3653" s="256">
        <v>64</v>
      </c>
    </row>
    <row r="3654" spans="1:9" x14ac:dyDescent="0.15">
      <c r="A3654" s="51" t="s">
        <v>6282</v>
      </c>
      <c r="B3654" s="33">
        <v>1</v>
      </c>
      <c r="C3654" s="94" t="s">
        <v>6281</v>
      </c>
      <c r="D3654" s="118" t="s">
        <v>15</v>
      </c>
      <c r="E3654" s="18"/>
      <c r="F3654" s="43">
        <v>21.9</v>
      </c>
      <c r="G3654" s="19">
        <f t="shared" si="360"/>
        <v>9.3074999999999992</v>
      </c>
      <c r="H3654" s="25">
        <f t="shared" si="362"/>
        <v>21.9</v>
      </c>
      <c r="I3654" s="18">
        <v>18</v>
      </c>
    </row>
    <row r="3655" spans="1:9" x14ac:dyDescent="0.15">
      <c r="A3655" s="51" t="s">
        <v>6282</v>
      </c>
      <c r="B3655" s="33">
        <v>1</v>
      </c>
      <c r="C3655" s="20" t="s">
        <v>6456</v>
      </c>
      <c r="D3655" s="116" t="s">
        <v>5730</v>
      </c>
      <c r="F3655" s="60">
        <v>21.9</v>
      </c>
      <c r="G3655" s="60">
        <f t="shared" si="360"/>
        <v>9.3074999999999992</v>
      </c>
      <c r="H3655" s="60">
        <f t="shared" si="362"/>
        <v>21.9</v>
      </c>
      <c r="I3655" s="57">
        <v>18</v>
      </c>
    </row>
    <row r="3656" spans="1:9" x14ac:dyDescent="0.15">
      <c r="A3656" s="255" t="s">
        <v>6753</v>
      </c>
      <c r="B3656" s="254">
        <v>1</v>
      </c>
      <c r="C3656" s="272" t="s">
        <v>6281</v>
      </c>
      <c r="D3656" s="267" t="s">
        <v>5710</v>
      </c>
      <c r="E3656" s="256"/>
      <c r="F3656" s="257">
        <v>64.95</v>
      </c>
      <c r="G3656" s="258">
        <f t="shared" si="360"/>
        <v>27.603750000000002</v>
      </c>
      <c r="H3656" s="246">
        <f t="shared" si="362"/>
        <v>64.95</v>
      </c>
      <c r="I3656" s="256">
        <v>64</v>
      </c>
    </row>
    <row r="3657" spans="1:9" x14ac:dyDescent="0.15">
      <c r="A3657" s="51" t="s">
        <v>6455</v>
      </c>
      <c r="B3657" s="33">
        <v>1</v>
      </c>
      <c r="C3657" s="20" t="s">
        <v>6454</v>
      </c>
      <c r="D3657" s="116" t="s">
        <v>5730</v>
      </c>
      <c r="F3657" s="60">
        <v>21.9</v>
      </c>
      <c r="G3657" s="60">
        <f t="shared" si="360"/>
        <v>9.3074999999999992</v>
      </c>
      <c r="H3657" s="60">
        <f t="shared" si="362"/>
        <v>21.9</v>
      </c>
      <c r="I3657" s="57">
        <v>18</v>
      </c>
    </row>
    <row r="3658" spans="1:9" x14ac:dyDescent="0.15">
      <c r="A3658" s="255" t="s">
        <v>6455</v>
      </c>
      <c r="B3658" s="254">
        <v>1</v>
      </c>
      <c r="C3658" s="265" t="s">
        <v>6758</v>
      </c>
      <c r="D3658" s="267" t="s">
        <v>5730</v>
      </c>
      <c r="E3658" s="256"/>
      <c r="F3658" s="257">
        <v>21.9</v>
      </c>
      <c r="G3658" s="257">
        <f t="shared" si="360"/>
        <v>9.3074999999999992</v>
      </c>
      <c r="H3658" s="257">
        <f t="shared" si="362"/>
        <v>21.9</v>
      </c>
      <c r="I3658" s="256">
        <v>18</v>
      </c>
    </row>
    <row r="3659" spans="1:9" x14ac:dyDescent="0.15">
      <c r="A3659" s="255" t="s">
        <v>6751</v>
      </c>
      <c r="B3659" s="254">
        <v>1</v>
      </c>
      <c r="C3659" s="265" t="s">
        <v>6758</v>
      </c>
      <c r="D3659" s="267" t="s">
        <v>5819</v>
      </c>
      <c r="E3659" s="256"/>
      <c r="F3659" s="257">
        <v>64.95</v>
      </c>
      <c r="G3659" s="257">
        <f t="shared" si="360"/>
        <v>27.603750000000002</v>
      </c>
      <c r="H3659" s="257">
        <f t="shared" si="362"/>
        <v>64.95</v>
      </c>
      <c r="I3659" s="256">
        <v>64</v>
      </c>
    </row>
    <row r="3660" spans="1:9" x14ac:dyDescent="0.15">
      <c r="A3660" s="51" t="s">
        <v>6472</v>
      </c>
      <c r="B3660" s="33">
        <v>1</v>
      </c>
      <c r="C3660" s="20" t="s">
        <v>6473</v>
      </c>
      <c r="D3660" s="116" t="s">
        <v>5730</v>
      </c>
      <c r="F3660" s="60">
        <v>21.9</v>
      </c>
      <c r="G3660" s="60">
        <f t="shared" si="360"/>
        <v>9.3074999999999992</v>
      </c>
      <c r="H3660" s="60">
        <f t="shared" si="362"/>
        <v>21.9</v>
      </c>
      <c r="I3660" s="57">
        <v>18</v>
      </c>
    </row>
    <row r="3661" spans="1:9" x14ac:dyDescent="0.15">
      <c r="A3661" s="51" t="s">
        <v>6453</v>
      </c>
      <c r="B3661" s="33">
        <v>1</v>
      </c>
      <c r="C3661" s="20" t="s">
        <v>6465</v>
      </c>
      <c r="D3661" s="116" t="s">
        <v>5730</v>
      </c>
      <c r="F3661" s="60">
        <v>26.75</v>
      </c>
      <c r="G3661" s="60">
        <f t="shared" si="360"/>
        <v>11.36875</v>
      </c>
      <c r="H3661" s="60">
        <f t="shared" si="362"/>
        <v>26.75</v>
      </c>
      <c r="I3661" s="57">
        <v>18</v>
      </c>
    </row>
    <row r="3662" spans="1:9" x14ac:dyDescent="0.15">
      <c r="A3662" s="51" t="s">
        <v>6262</v>
      </c>
      <c r="B3662" s="33">
        <v>1</v>
      </c>
      <c r="C3662" s="47" t="s">
        <v>6263</v>
      </c>
      <c r="D3662" s="17" t="s">
        <v>15</v>
      </c>
      <c r="E3662" s="91"/>
      <c r="F3662" s="25">
        <v>21.9</v>
      </c>
      <c r="G3662" s="19">
        <f t="shared" si="360"/>
        <v>9.3074999999999992</v>
      </c>
      <c r="H3662" s="92">
        <f t="shared" si="362"/>
        <v>21.9</v>
      </c>
      <c r="I3662" s="18">
        <v>18</v>
      </c>
    </row>
    <row r="3663" spans="1:9" x14ac:dyDescent="0.15">
      <c r="A3663" s="51" t="s">
        <v>6262</v>
      </c>
      <c r="B3663" s="33">
        <v>1</v>
      </c>
      <c r="C3663" s="20" t="s">
        <v>6471</v>
      </c>
      <c r="D3663" s="116" t="s">
        <v>5730</v>
      </c>
      <c r="F3663" s="60">
        <v>21.9</v>
      </c>
      <c r="G3663" s="60">
        <f t="shared" si="360"/>
        <v>9.3074999999999992</v>
      </c>
      <c r="H3663" s="60">
        <f t="shared" si="362"/>
        <v>21.9</v>
      </c>
      <c r="I3663" s="57">
        <v>18</v>
      </c>
    </row>
    <row r="3664" spans="1:9" x14ac:dyDescent="0.15">
      <c r="A3664" s="255" t="s">
        <v>6754</v>
      </c>
      <c r="B3664" s="254">
        <v>1</v>
      </c>
      <c r="C3664" s="247" t="s">
        <v>6760</v>
      </c>
      <c r="D3664" s="218" t="s">
        <v>5710</v>
      </c>
      <c r="E3664" s="273"/>
      <c r="F3664" s="246">
        <v>64.95</v>
      </c>
      <c r="G3664" s="258">
        <f t="shared" si="360"/>
        <v>27.603750000000002</v>
      </c>
      <c r="H3664" s="274">
        <f t="shared" si="362"/>
        <v>64.95</v>
      </c>
      <c r="I3664" s="256">
        <v>64</v>
      </c>
    </row>
    <row r="3665" spans="1:9" x14ac:dyDescent="0.15">
      <c r="A3665" s="51" t="s">
        <v>6469</v>
      </c>
      <c r="B3665" s="33">
        <v>1</v>
      </c>
      <c r="C3665" s="20" t="s">
        <v>6470</v>
      </c>
      <c r="D3665" s="116" t="s">
        <v>5730</v>
      </c>
      <c r="F3665" s="60">
        <v>21.9</v>
      </c>
      <c r="G3665" s="60">
        <f t="shared" si="360"/>
        <v>9.3074999999999992</v>
      </c>
      <c r="H3665" s="60">
        <f t="shared" si="362"/>
        <v>21.9</v>
      </c>
      <c r="I3665" s="57">
        <v>18</v>
      </c>
    </row>
    <row r="3666" spans="1:9" x14ac:dyDescent="0.15">
      <c r="A3666" s="51" t="s">
        <v>6467</v>
      </c>
      <c r="B3666" s="33">
        <v>1</v>
      </c>
      <c r="C3666" s="20" t="s">
        <v>6468</v>
      </c>
      <c r="D3666" s="116" t="s">
        <v>5730</v>
      </c>
      <c r="F3666" s="60">
        <v>21.9</v>
      </c>
      <c r="G3666" s="60">
        <f t="shared" ref="G3666:G3683" si="363">F3666*0.425</f>
        <v>9.3074999999999992</v>
      </c>
      <c r="H3666" s="60">
        <f t="shared" si="362"/>
        <v>21.9</v>
      </c>
      <c r="I3666" s="57">
        <v>18</v>
      </c>
    </row>
    <row r="3667" spans="1:9" x14ac:dyDescent="0.15">
      <c r="A3667" s="51" t="s">
        <v>7196</v>
      </c>
      <c r="B3667" s="33">
        <v>1</v>
      </c>
      <c r="C3667" s="20" t="s">
        <v>6468</v>
      </c>
      <c r="D3667" s="116" t="s">
        <v>5819</v>
      </c>
      <c r="F3667" s="60">
        <v>64.95</v>
      </c>
      <c r="G3667" s="60">
        <f t="shared" si="363"/>
        <v>27.603750000000002</v>
      </c>
      <c r="H3667" s="60">
        <f t="shared" si="362"/>
        <v>64.95</v>
      </c>
      <c r="I3667" s="57">
        <v>64</v>
      </c>
    </row>
    <row r="3668" spans="1:9" x14ac:dyDescent="0.15">
      <c r="A3668" s="51" t="s">
        <v>6452</v>
      </c>
      <c r="B3668" s="46">
        <v>1</v>
      </c>
      <c r="C3668" s="104" t="s">
        <v>6464</v>
      </c>
      <c r="D3668" s="126" t="s">
        <v>5730</v>
      </c>
      <c r="E3668" s="113"/>
      <c r="F3668" s="114">
        <v>21.9</v>
      </c>
      <c r="G3668" s="114">
        <f t="shared" si="363"/>
        <v>9.3074999999999992</v>
      </c>
      <c r="H3668" s="114">
        <f t="shared" si="362"/>
        <v>21.9</v>
      </c>
      <c r="I3668" s="113">
        <v>18</v>
      </c>
    </row>
    <row r="3669" spans="1:9" x14ac:dyDescent="0.15">
      <c r="A3669" s="51" t="s">
        <v>6452</v>
      </c>
      <c r="B3669" s="33">
        <v>1</v>
      </c>
      <c r="C3669" s="20" t="s">
        <v>6466</v>
      </c>
      <c r="D3669" s="116" t="s">
        <v>5730</v>
      </c>
      <c r="F3669" s="60">
        <v>21.9</v>
      </c>
      <c r="G3669" s="60">
        <f t="shared" si="363"/>
        <v>9.3074999999999992</v>
      </c>
      <c r="H3669" s="60">
        <f t="shared" si="362"/>
        <v>21.9</v>
      </c>
      <c r="I3669" s="57">
        <v>18</v>
      </c>
    </row>
    <row r="3670" spans="1:9" x14ac:dyDescent="0.15">
      <c r="A3670" s="255" t="s">
        <v>6765</v>
      </c>
      <c r="B3670" s="254">
        <v>1</v>
      </c>
      <c r="C3670" s="62" t="s">
        <v>6464</v>
      </c>
      <c r="D3670" s="267" t="s">
        <v>5710</v>
      </c>
      <c r="E3670" s="256"/>
      <c r="F3670" s="257">
        <v>64.95</v>
      </c>
      <c r="G3670" s="258">
        <f t="shared" si="363"/>
        <v>27.603750000000002</v>
      </c>
      <c r="H3670" s="246">
        <f t="shared" si="362"/>
        <v>64.95</v>
      </c>
      <c r="I3670" s="256">
        <v>64</v>
      </c>
    </row>
    <row r="3671" spans="1:9" x14ac:dyDescent="0.15">
      <c r="A3671" s="51" t="s">
        <v>6462</v>
      </c>
      <c r="B3671" s="33">
        <v>1</v>
      </c>
      <c r="C3671" s="20" t="s">
        <v>6463</v>
      </c>
      <c r="D3671" s="116" t="s">
        <v>5730</v>
      </c>
      <c r="F3671" s="60">
        <v>26.8</v>
      </c>
      <c r="G3671" s="60">
        <f t="shared" si="363"/>
        <v>11.39</v>
      </c>
      <c r="H3671" s="60">
        <f t="shared" si="362"/>
        <v>26.8</v>
      </c>
      <c r="I3671" s="57">
        <v>18</v>
      </c>
    </row>
    <row r="3672" spans="1:9" x14ac:dyDescent="0.15">
      <c r="A3672" s="51" t="s">
        <v>7197</v>
      </c>
      <c r="B3672" s="33">
        <v>1</v>
      </c>
      <c r="C3672" s="20" t="s">
        <v>6761</v>
      </c>
      <c r="D3672" s="116" t="s">
        <v>5819</v>
      </c>
      <c r="F3672" s="60">
        <v>79.45</v>
      </c>
      <c r="G3672" s="60">
        <f t="shared" si="363"/>
        <v>33.766249999999999</v>
      </c>
      <c r="H3672" s="60">
        <f t="shared" si="362"/>
        <v>79.45</v>
      </c>
      <c r="I3672" s="57">
        <v>64</v>
      </c>
    </row>
    <row r="3673" spans="1:9" x14ac:dyDescent="0.15">
      <c r="A3673" s="51" t="s">
        <v>6784</v>
      </c>
      <c r="B3673" s="33">
        <v>1</v>
      </c>
      <c r="C3673" s="95" t="s">
        <v>6266</v>
      </c>
      <c r="D3673" s="118" t="s">
        <v>15</v>
      </c>
      <c r="E3673" s="18"/>
      <c r="F3673" s="43">
        <v>26.8</v>
      </c>
      <c r="G3673" s="19">
        <f t="shared" si="363"/>
        <v>11.39</v>
      </c>
      <c r="H3673" s="92">
        <f t="shared" si="362"/>
        <v>26.8</v>
      </c>
      <c r="I3673" s="18">
        <v>18</v>
      </c>
    </row>
    <row r="3674" spans="1:9" x14ac:dyDescent="0.15">
      <c r="A3674" s="51" t="s">
        <v>6784</v>
      </c>
      <c r="B3674" s="33">
        <v>1</v>
      </c>
      <c r="C3674" s="20" t="s">
        <v>6461</v>
      </c>
      <c r="D3674" s="116" t="s">
        <v>5730</v>
      </c>
      <c r="F3674" s="60">
        <v>26.8</v>
      </c>
      <c r="G3674" s="60">
        <f t="shared" si="363"/>
        <v>11.39</v>
      </c>
      <c r="H3674" s="60">
        <f t="shared" si="362"/>
        <v>26.8</v>
      </c>
      <c r="I3674" s="57">
        <v>18</v>
      </c>
    </row>
    <row r="3675" spans="1:9" x14ac:dyDescent="0.15">
      <c r="A3675" s="255" t="s">
        <v>6802</v>
      </c>
      <c r="B3675" s="254">
        <v>1</v>
      </c>
      <c r="C3675" s="271" t="s">
        <v>6761</v>
      </c>
      <c r="D3675" s="267" t="s">
        <v>5710</v>
      </c>
      <c r="E3675" s="256"/>
      <c r="F3675" s="257">
        <v>79.45</v>
      </c>
      <c r="G3675" s="258">
        <f t="shared" si="363"/>
        <v>33.766249999999999</v>
      </c>
      <c r="H3675" s="274">
        <f t="shared" si="362"/>
        <v>79.45</v>
      </c>
      <c r="I3675" s="256">
        <v>64</v>
      </c>
    </row>
    <row r="3676" spans="1:9" x14ac:dyDescent="0.15">
      <c r="A3676" s="51" t="s">
        <v>6264</v>
      </c>
      <c r="B3676" s="33">
        <v>1</v>
      </c>
      <c r="C3676" s="95" t="s">
        <v>6265</v>
      </c>
      <c r="D3676" s="118" t="s">
        <v>15</v>
      </c>
      <c r="E3676" s="18"/>
      <c r="F3676" s="43">
        <v>26.8</v>
      </c>
      <c r="G3676" s="19">
        <f t="shared" si="363"/>
        <v>11.39</v>
      </c>
      <c r="H3676" s="92">
        <f t="shared" si="362"/>
        <v>26.8</v>
      </c>
      <c r="I3676" s="18">
        <v>18</v>
      </c>
    </row>
    <row r="3677" spans="1:9" x14ac:dyDescent="0.15">
      <c r="A3677" s="255" t="s">
        <v>6755</v>
      </c>
      <c r="B3677" s="254">
        <v>1</v>
      </c>
      <c r="C3677" s="271" t="s">
        <v>6762</v>
      </c>
      <c r="D3677" s="267" t="s">
        <v>5710</v>
      </c>
      <c r="E3677" s="256"/>
      <c r="F3677" s="257">
        <v>79.45</v>
      </c>
      <c r="G3677" s="258">
        <f t="shared" si="363"/>
        <v>33.766249999999999</v>
      </c>
      <c r="H3677" s="274">
        <f t="shared" si="362"/>
        <v>79.45</v>
      </c>
      <c r="I3677" s="256">
        <v>64</v>
      </c>
    </row>
    <row r="3678" spans="1:9" x14ac:dyDescent="0.15">
      <c r="A3678" s="51" t="s">
        <v>6279</v>
      </c>
      <c r="B3678" s="33">
        <v>1</v>
      </c>
      <c r="C3678" s="47" t="s">
        <v>6280</v>
      </c>
      <c r="D3678" s="118" t="s">
        <v>15</v>
      </c>
      <c r="E3678" s="18"/>
      <c r="F3678" s="43">
        <v>21.9</v>
      </c>
      <c r="G3678" s="19">
        <f t="shared" si="363"/>
        <v>9.3074999999999992</v>
      </c>
      <c r="H3678" s="25">
        <f t="shared" si="362"/>
        <v>21.9</v>
      </c>
      <c r="I3678" s="18">
        <v>18</v>
      </c>
    </row>
    <row r="3679" spans="1:9" x14ac:dyDescent="0.15">
      <c r="A3679" s="255" t="s">
        <v>6756</v>
      </c>
      <c r="B3679" s="254">
        <v>1</v>
      </c>
      <c r="C3679" s="247" t="s">
        <v>6763</v>
      </c>
      <c r="D3679" s="267" t="s">
        <v>5710</v>
      </c>
      <c r="E3679" s="256"/>
      <c r="F3679" s="257">
        <v>64.95</v>
      </c>
      <c r="G3679" s="258">
        <f t="shared" si="363"/>
        <v>27.603750000000002</v>
      </c>
      <c r="H3679" s="246">
        <f t="shared" si="362"/>
        <v>64.95</v>
      </c>
      <c r="I3679" s="256">
        <v>64</v>
      </c>
    </row>
    <row r="3680" spans="1:9" x14ac:dyDescent="0.15">
      <c r="A3680" s="51" t="s">
        <v>6458</v>
      </c>
      <c r="B3680" s="33">
        <v>1</v>
      </c>
      <c r="C3680" s="20" t="s">
        <v>6460</v>
      </c>
      <c r="D3680" s="116" t="s">
        <v>5730</v>
      </c>
      <c r="F3680" s="60">
        <v>21.9</v>
      </c>
      <c r="G3680" s="60">
        <f t="shared" si="363"/>
        <v>9.3074999999999992</v>
      </c>
      <c r="H3680" s="60">
        <f t="shared" si="362"/>
        <v>21.9</v>
      </c>
      <c r="I3680" s="57">
        <v>18</v>
      </c>
    </row>
    <row r="3681" spans="1:9" x14ac:dyDescent="0.15">
      <c r="A3681" s="51" t="s">
        <v>6277</v>
      </c>
      <c r="B3681" s="33">
        <v>1</v>
      </c>
      <c r="C3681" s="47" t="s">
        <v>6278</v>
      </c>
      <c r="D3681" s="118" t="s">
        <v>15</v>
      </c>
      <c r="E3681" s="18"/>
      <c r="F3681" s="43">
        <v>21.9</v>
      </c>
      <c r="G3681" s="19">
        <f t="shared" si="363"/>
        <v>9.3074999999999992</v>
      </c>
      <c r="H3681" s="25">
        <f t="shared" si="362"/>
        <v>21.9</v>
      </c>
      <c r="I3681" s="18">
        <v>18</v>
      </c>
    </row>
    <row r="3682" spans="1:9" x14ac:dyDescent="0.15">
      <c r="A3682" s="51" t="s">
        <v>6277</v>
      </c>
      <c r="B3682" s="33">
        <v>1</v>
      </c>
      <c r="C3682" s="20" t="s">
        <v>6459</v>
      </c>
      <c r="D3682" s="116" t="s">
        <v>5730</v>
      </c>
      <c r="F3682" s="60">
        <v>21.9</v>
      </c>
      <c r="G3682" s="60">
        <f t="shared" si="363"/>
        <v>9.3074999999999992</v>
      </c>
      <c r="H3682" s="60">
        <f t="shared" si="362"/>
        <v>21.9</v>
      </c>
      <c r="I3682" s="57">
        <v>18</v>
      </c>
    </row>
    <row r="3683" spans="1:9" x14ac:dyDescent="0.15">
      <c r="A3683" s="255" t="s">
        <v>6757</v>
      </c>
      <c r="B3683" s="254">
        <v>1</v>
      </c>
      <c r="C3683" s="247" t="s">
        <v>6764</v>
      </c>
      <c r="D3683" s="267" t="s">
        <v>5710</v>
      </c>
      <c r="E3683" s="256"/>
      <c r="F3683" s="257">
        <v>64.95</v>
      </c>
      <c r="G3683" s="258">
        <f t="shared" si="363"/>
        <v>27.603750000000002</v>
      </c>
      <c r="H3683" s="246">
        <f t="shared" si="362"/>
        <v>64.95</v>
      </c>
      <c r="I3683" s="256">
        <v>64</v>
      </c>
    </row>
    <row r="3684" spans="1:9" x14ac:dyDescent="0.15">
      <c r="A3684" s="82" t="s">
        <v>6258</v>
      </c>
      <c r="B3684" s="88">
        <v>1</v>
      </c>
      <c r="C3684" s="89" t="s">
        <v>6259</v>
      </c>
      <c r="D3684" s="122" t="s">
        <v>5975</v>
      </c>
      <c r="E3684" s="84"/>
      <c r="F3684" s="90">
        <v>11.55</v>
      </c>
      <c r="G3684" s="90">
        <v>11.55</v>
      </c>
      <c r="H3684" s="90">
        <v>11.55</v>
      </c>
      <c r="I3684" s="84">
        <v>8</v>
      </c>
    </row>
    <row r="3685" spans="1:9" x14ac:dyDescent="0.15">
      <c r="A3685" s="51" t="s">
        <v>7217</v>
      </c>
      <c r="B3685" s="33">
        <v>1</v>
      </c>
      <c r="C3685" s="20" t="s">
        <v>7218</v>
      </c>
      <c r="D3685" s="116" t="s">
        <v>7219</v>
      </c>
      <c r="F3685" s="60">
        <v>13.85</v>
      </c>
      <c r="G3685" s="60">
        <f>F3685</f>
        <v>13.85</v>
      </c>
      <c r="H3685" s="60">
        <f>F3685</f>
        <v>13.85</v>
      </c>
      <c r="I3685" s="57">
        <v>2</v>
      </c>
    </row>
    <row r="3686" spans="1:9" x14ac:dyDescent="0.15">
      <c r="A3686" s="80" t="s">
        <v>5826</v>
      </c>
      <c r="B3686" s="81">
        <v>1</v>
      </c>
      <c r="C3686" s="82" t="s">
        <v>5827</v>
      </c>
      <c r="D3686" s="83" t="s">
        <v>5828</v>
      </c>
      <c r="E3686" s="84"/>
      <c r="F3686" s="85">
        <v>9</v>
      </c>
      <c r="G3686" s="85">
        <v>9</v>
      </c>
      <c r="H3686" s="86">
        <f>B3686*F3686</f>
        <v>9</v>
      </c>
      <c r="I3686" s="87">
        <v>8</v>
      </c>
    </row>
    <row r="3687" spans="1:9" x14ac:dyDescent="0.15">
      <c r="A3687" s="80" t="s">
        <v>5829</v>
      </c>
      <c r="B3687" s="81">
        <v>1</v>
      </c>
      <c r="C3687" s="82" t="s">
        <v>5830</v>
      </c>
      <c r="D3687" s="83" t="s">
        <v>5831</v>
      </c>
      <c r="E3687" s="84"/>
      <c r="F3687" s="85">
        <v>5.9</v>
      </c>
      <c r="G3687" s="85">
        <v>5.9</v>
      </c>
      <c r="H3687" s="86">
        <f>B3687*F3687</f>
        <v>5.9</v>
      </c>
      <c r="I3687" s="87">
        <v>4</v>
      </c>
    </row>
    <row r="3688" spans="1:9" x14ac:dyDescent="0.15">
      <c r="A3688" s="32" t="s">
        <v>6346</v>
      </c>
      <c r="B3688" s="33">
        <v>1</v>
      </c>
      <c r="C3688" s="20" t="s">
        <v>6347</v>
      </c>
      <c r="D3688" s="116" t="s">
        <v>5919</v>
      </c>
      <c r="F3688" s="60">
        <v>12.5</v>
      </c>
      <c r="G3688" s="60">
        <v>12.5</v>
      </c>
      <c r="H3688" s="60">
        <f>B3688*F3688</f>
        <v>12.5</v>
      </c>
      <c r="I3688" s="57">
        <v>4</v>
      </c>
    </row>
    <row r="3689" spans="1:9" x14ac:dyDescent="0.15">
      <c r="A3689" s="103" t="s">
        <v>5744</v>
      </c>
      <c r="B3689" s="15">
        <v>1</v>
      </c>
      <c r="C3689" s="16" t="s">
        <v>5745</v>
      </c>
      <c r="D3689" s="17" t="s">
        <v>6804</v>
      </c>
      <c r="E3689" s="18"/>
      <c r="F3689" s="19">
        <v>4.5999999999999996</v>
      </c>
      <c r="G3689" s="19">
        <f>F3689*0.425</f>
        <v>1.9549999999999998</v>
      </c>
      <c r="H3689" s="1">
        <f>B3689*F3689</f>
        <v>4.5999999999999996</v>
      </c>
      <c r="I3689" s="21">
        <v>80</v>
      </c>
    </row>
    <row r="3690" spans="1:9" x14ac:dyDescent="0.15">
      <c r="A3690" s="286" t="s">
        <v>7220</v>
      </c>
      <c r="B3690" s="33">
        <v>1</v>
      </c>
      <c r="C3690" s="20" t="s">
        <v>7221</v>
      </c>
      <c r="D3690" s="116" t="s">
        <v>7219</v>
      </c>
      <c r="F3690" s="60">
        <v>102.5</v>
      </c>
      <c r="G3690" s="60">
        <f>F3690</f>
        <v>102.5</v>
      </c>
      <c r="H3690" s="60">
        <f>F3690</f>
        <v>102.5</v>
      </c>
      <c r="I3690" s="57">
        <v>24</v>
      </c>
    </row>
    <row r="3691" spans="1:9" x14ac:dyDescent="0.15">
      <c r="A3691" s="14" t="s">
        <v>5761</v>
      </c>
      <c r="B3691" s="15">
        <v>1</v>
      </c>
      <c r="C3691" s="65" t="s">
        <v>5762</v>
      </c>
      <c r="D3691" s="66" t="s">
        <v>5763</v>
      </c>
      <c r="E3691" s="67"/>
      <c r="F3691" s="68">
        <v>7.55</v>
      </c>
      <c r="G3691" s="68">
        <v>7.55</v>
      </c>
      <c r="H3691" s="69">
        <f t="shared" ref="H3691:H3696" si="364">B3691*F3691</f>
        <v>7.55</v>
      </c>
      <c r="I3691" s="70">
        <v>1</v>
      </c>
    </row>
    <row r="3692" spans="1:9" x14ac:dyDescent="0.15">
      <c r="A3692" s="14" t="s">
        <v>5768</v>
      </c>
      <c r="B3692" s="15">
        <v>1</v>
      </c>
      <c r="C3692" s="16" t="s">
        <v>6936</v>
      </c>
      <c r="D3692" s="17" t="s">
        <v>5919</v>
      </c>
      <c r="E3692" s="18"/>
      <c r="F3692" s="19">
        <v>48.35</v>
      </c>
      <c r="G3692" s="19">
        <f>F3692</f>
        <v>48.35</v>
      </c>
      <c r="H3692" s="1">
        <f t="shared" si="364"/>
        <v>48.35</v>
      </c>
      <c r="I3692" s="21">
        <v>2</v>
      </c>
    </row>
    <row r="3693" spans="1:9" x14ac:dyDescent="0.15">
      <c r="A3693" s="14" t="s">
        <v>5769</v>
      </c>
      <c r="B3693" s="15">
        <v>1</v>
      </c>
      <c r="C3693" s="16" t="s">
        <v>6937</v>
      </c>
      <c r="D3693" s="17" t="s">
        <v>5919</v>
      </c>
      <c r="E3693" s="18"/>
      <c r="F3693" s="19">
        <v>39.65</v>
      </c>
      <c r="G3693" s="19">
        <f>F3693</f>
        <v>39.65</v>
      </c>
      <c r="H3693" s="1">
        <f t="shared" si="364"/>
        <v>39.65</v>
      </c>
      <c r="I3693" s="21">
        <v>2</v>
      </c>
    </row>
    <row r="3694" spans="1:9" x14ac:dyDescent="0.15">
      <c r="A3694" s="14" t="s">
        <v>5770</v>
      </c>
      <c r="B3694" s="15">
        <v>1</v>
      </c>
      <c r="C3694" s="16" t="s">
        <v>6938</v>
      </c>
      <c r="D3694" s="17" t="s">
        <v>5919</v>
      </c>
      <c r="E3694" s="18"/>
      <c r="F3694" s="19">
        <v>32.700000000000003</v>
      </c>
      <c r="G3694" s="19">
        <f>F3694</f>
        <v>32.700000000000003</v>
      </c>
      <c r="H3694" s="1">
        <f t="shared" si="364"/>
        <v>32.700000000000003</v>
      </c>
      <c r="I3694" s="21">
        <v>2</v>
      </c>
    </row>
    <row r="3695" spans="1:9" x14ac:dyDescent="0.15">
      <c r="A3695" s="80" t="s">
        <v>5771</v>
      </c>
      <c r="B3695" s="81">
        <v>1</v>
      </c>
      <c r="C3695" s="289" t="s">
        <v>6939</v>
      </c>
      <c r="D3695" s="83" t="s">
        <v>5919</v>
      </c>
      <c r="E3695" s="84"/>
      <c r="F3695" s="85">
        <v>26.1</v>
      </c>
      <c r="G3695" s="19">
        <f>F3695</f>
        <v>26.1</v>
      </c>
      <c r="H3695" s="86">
        <f t="shared" si="364"/>
        <v>26.1</v>
      </c>
      <c r="I3695" s="87">
        <v>2</v>
      </c>
    </row>
    <row r="3696" spans="1:9" x14ac:dyDescent="0.15">
      <c r="A3696" s="14" t="s">
        <v>5766</v>
      </c>
      <c r="B3696" s="15">
        <v>1</v>
      </c>
      <c r="C3696" s="16" t="s">
        <v>5767</v>
      </c>
      <c r="D3696" s="17" t="s">
        <v>5919</v>
      </c>
      <c r="E3696" s="18"/>
      <c r="F3696" s="19">
        <v>132.5</v>
      </c>
      <c r="G3696" s="19">
        <f>F3696</f>
        <v>132.5</v>
      </c>
      <c r="H3696" s="1">
        <f t="shared" si="364"/>
        <v>132.5</v>
      </c>
      <c r="I3696" s="21">
        <v>8</v>
      </c>
    </row>
    <row r="3697" spans="1:9" x14ac:dyDescent="0.15">
      <c r="A3697" s="20" t="s">
        <v>6402</v>
      </c>
      <c r="B3697" s="33">
        <v>1</v>
      </c>
      <c r="C3697" s="63" t="s">
        <v>6403</v>
      </c>
      <c r="D3697" s="116" t="s">
        <v>5975</v>
      </c>
      <c r="F3697" s="60">
        <v>19</v>
      </c>
      <c r="G3697" s="19">
        <v>19</v>
      </c>
      <c r="H3697" s="60">
        <v>19</v>
      </c>
      <c r="I3697" s="57">
        <v>8</v>
      </c>
    </row>
    <row r="3698" spans="1:9" x14ac:dyDescent="0.15">
      <c r="A3698" s="14" t="s">
        <v>5764</v>
      </c>
      <c r="B3698" s="15">
        <v>1</v>
      </c>
      <c r="C3698" s="16" t="s">
        <v>5765</v>
      </c>
      <c r="D3698" s="17" t="s">
        <v>5763</v>
      </c>
      <c r="E3698" s="18"/>
      <c r="F3698" s="19">
        <v>20.3</v>
      </c>
      <c r="G3698" s="19">
        <f>F3698*0.425</f>
        <v>8.6274999999999995</v>
      </c>
      <c r="H3698" s="1">
        <f>B3698*F3698</f>
        <v>20.3</v>
      </c>
      <c r="I3698" s="21">
        <v>3</v>
      </c>
    </row>
    <row r="3699" spans="1:9" x14ac:dyDescent="0.15">
      <c r="A3699" s="20" t="s">
        <v>6404</v>
      </c>
      <c r="B3699" s="33">
        <v>1</v>
      </c>
      <c r="C3699" s="20" t="s">
        <v>7359</v>
      </c>
      <c r="D3699" s="116" t="s">
        <v>5975</v>
      </c>
      <c r="F3699" s="60">
        <v>16</v>
      </c>
      <c r="G3699" s="19">
        <v>16</v>
      </c>
      <c r="H3699" s="60">
        <v>16</v>
      </c>
      <c r="I3699" s="57">
        <v>4</v>
      </c>
    </row>
    <row r="3700" spans="1:9" x14ac:dyDescent="0.15">
      <c r="A3700" s="20" t="s">
        <v>7357</v>
      </c>
      <c r="B3700" s="33">
        <v>1</v>
      </c>
      <c r="C3700" s="20" t="s">
        <v>7358</v>
      </c>
      <c r="D3700" s="116" t="s">
        <v>5975</v>
      </c>
      <c r="F3700" s="60">
        <v>19</v>
      </c>
      <c r="G3700" s="19">
        <v>19</v>
      </c>
      <c r="H3700" s="60">
        <v>19</v>
      </c>
      <c r="I3700" s="57">
        <v>8</v>
      </c>
    </row>
    <row r="3701" spans="1:9" x14ac:dyDescent="0.15">
      <c r="A3701" s="20" t="s">
        <v>7360</v>
      </c>
      <c r="B3701" s="33">
        <v>1</v>
      </c>
      <c r="C3701" s="20" t="s">
        <v>7361</v>
      </c>
      <c r="D3701" s="116" t="s">
        <v>5975</v>
      </c>
      <c r="F3701" s="60">
        <v>27.5</v>
      </c>
      <c r="G3701" s="19">
        <v>27.5</v>
      </c>
      <c r="H3701" s="60">
        <v>27.5</v>
      </c>
      <c r="I3701" s="57">
        <v>12</v>
      </c>
    </row>
    <row r="3702" spans="1:9" x14ac:dyDescent="0.15">
      <c r="A3702" s="96" t="s">
        <v>6314</v>
      </c>
      <c r="B3702" s="97">
        <v>1</v>
      </c>
      <c r="C3702" s="98" t="s">
        <v>6315</v>
      </c>
      <c r="D3702" s="121" t="s">
        <v>5975</v>
      </c>
      <c r="E3702" s="99"/>
      <c r="F3702" s="100">
        <v>64</v>
      </c>
      <c r="G3702" s="100">
        <v>64</v>
      </c>
      <c r="H3702" s="100">
        <v>64</v>
      </c>
      <c r="I3702" s="99">
        <v>8</v>
      </c>
    </row>
    <row r="3703" spans="1:9" x14ac:dyDescent="0.15">
      <c r="A3703" s="14" t="s">
        <v>5755</v>
      </c>
      <c r="B3703" s="15">
        <v>1</v>
      </c>
      <c r="C3703" s="65" t="s">
        <v>5756</v>
      </c>
      <c r="D3703" s="66" t="s">
        <v>5757</v>
      </c>
      <c r="E3703" s="67"/>
      <c r="F3703" s="68">
        <v>5.6</v>
      </c>
      <c r="G3703" s="68">
        <v>5.6</v>
      </c>
      <c r="H3703" s="69">
        <f t="shared" ref="H3703:H3708" si="365">B3703*F3703</f>
        <v>5.6</v>
      </c>
      <c r="I3703" s="70">
        <v>1</v>
      </c>
    </row>
    <row r="3704" spans="1:9" x14ac:dyDescent="0.15">
      <c r="A3704" s="14" t="s">
        <v>5758</v>
      </c>
      <c r="B3704" s="15">
        <v>1</v>
      </c>
      <c r="C3704" s="65" t="s">
        <v>5760</v>
      </c>
      <c r="D3704" s="66" t="s">
        <v>5759</v>
      </c>
      <c r="E3704" s="67"/>
      <c r="F3704" s="68">
        <v>8.5</v>
      </c>
      <c r="G3704" s="68">
        <f>F3704</f>
        <v>8.5</v>
      </c>
      <c r="H3704" s="69">
        <f t="shared" si="365"/>
        <v>8.5</v>
      </c>
      <c r="I3704" s="70">
        <v>5</v>
      </c>
    </row>
    <row r="3705" spans="1:9" x14ac:dyDescent="0.15">
      <c r="A3705" s="106" t="s">
        <v>6932</v>
      </c>
      <c r="B3705" s="33">
        <v>1</v>
      </c>
      <c r="C3705" s="262" t="s">
        <v>6386</v>
      </c>
      <c r="D3705" s="263" t="s">
        <v>6387</v>
      </c>
      <c r="E3705" s="99"/>
      <c r="F3705" s="100">
        <v>12.6</v>
      </c>
      <c r="G3705" s="100">
        <v>12.6</v>
      </c>
      <c r="H3705" s="264">
        <f t="shared" si="365"/>
        <v>12.6</v>
      </c>
      <c r="I3705" s="99">
        <v>4</v>
      </c>
    </row>
    <row r="3706" spans="1:9" x14ac:dyDescent="0.15">
      <c r="A3706" s="14" t="s">
        <v>5780</v>
      </c>
      <c r="B3706" s="15">
        <v>1</v>
      </c>
      <c r="C3706" s="65" t="s">
        <v>5781</v>
      </c>
      <c r="D3706" s="66" t="s">
        <v>5777</v>
      </c>
      <c r="E3706" s="67"/>
      <c r="F3706" s="68">
        <v>9</v>
      </c>
      <c r="G3706" s="68">
        <v>9</v>
      </c>
      <c r="H3706" s="69">
        <f t="shared" si="365"/>
        <v>9</v>
      </c>
      <c r="I3706" s="70">
        <v>7</v>
      </c>
    </row>
    <row r="3707" spans="1:9" x14ac:dyDescent="0.15">
      <c r="A3707" s="14" t="s">
        <v>5778</v>
      </c>
      <c r="B3707" s="15">
        <v>1</v>
      </c>
      <c r="C3707" s="65" t="s">
        <v>5779</v>
      </c>
      <c r="D3707" s="66" t="s">
        <v>5774</v>
      </c>
      <c r="E3707" s="67"/>
      <c r="F3707" s="68">
        <v>14</v>
      </c>
      <c r="G3707" s="68">
        <v>14</v>
      </c>
      <c r="H3707" s="69">
        <f t="shared" si="365"/>
        <v>14</v>
      </c>
      <c r="I3707" s="70">
        <v>12</v>
      </c>
    </row>
    <row r="3708" spans="1:9" x14ac:dyDescent="0.15">
      <c r="A3708" s="285" t="s">
        <v>5789</v>
      </c>
      <c r="B3708" s="15">
        <v>1</v>
      </c>
      <c r="C3708" s="93" t="s">
        <v>5816</v>
      </c>
      <c r="D3708" s="17" t="s">
        <v>6804</v>
      </c>
      <c r="E3708" s="18"/>
      <c r="F3708" s="19">
        <v>372.5</v>
      </c>
      <c r="G3708" s="19">
        <f>F3708*0.425</f>
        <v>158.3125</v>
      </c>
      <c r="H3708" s="1">
        <f t="shared" si="365"/>
        <v>372.5</v>
      </c>
      <c r="I3708" s="21">
        <v>80</v>
      </c>
    </row>
    <row r="3709" spans="1:9" x14ac:dyDescent="0.15">
      <c r="A3709" s="288" t="s">
        <v>6612</v>
      </c>
      <c r="B3709" s="33">
        <v>1</v>
      </c>
      <c r="C3709" s="106" t="s">
        <v>6613</v>
      </c>
      <c r="D3709" s="125" t="s">
        <v>5975</v>
      </c>
      <c r="F3709" s="60">
        <v>11.25</v>
      </c>
      <c r="G3709" s="60">
        <v>11.25</v>
      </c>
      <c r="H3709" s="60">
        <f>F3709</f>
        <v>11.25</v>
      </c>
      <c r="I3709" s="57">
        <v>6</v>
      </c>
    </row>
    <row r="3710" spans="1:9" x14ac:dyDescent="0.15">
      <c r="A3710" s="14" t="s">
        <v>5753</v>
      </c>
      <c r="B3710" s="15">
        <v>1</v>
      </c>
      <c r="C3710" s="16" t="s">
        <v>5754</v>
      </c>
      <c r="D3710" s="17" t="s">
        <v>5747</v>
      </c>
      <c r="E3710" s="18"/>
      <c r="F3710" s="19">
        <v>35.5</v>
      </c>
      <c r="G3710" s="19">
        <f>F3710*0.425</f>
        <v>15.0875</v>
      </c>
      <c r="H3710" s="1">
        <f t="shared" ref="H3710:H3719" si="366">B3710*F3710</f>
        <v>35.5</v>
      </c>
      <c r="I3710" s="21">
        <v>37</v>
      </c>
    </row>
    <row r="3711" spans="1:9" x14ac:dyDescent="0.15">
      <c r="A3711" s="14" t="s">
        <v>5749</v>
      </c>
      <c r="B3711" s="15">
        <v>1</v>
      </c>
      <c r="C3711" s="16" t="s">
        <v>5750</v>
      </c>
      <c r="D3711" s="17" t="s">
        <v>41</v>
      </c>
      <c r="E3711" s="18"/>
      <c r="F3711" s="19">
        <v>8.5</v>
      </c>
      <c r="G3711" s="19">
        <f>F3711*0.425</f>
        <v>3.6124999999999998</v>
      </c>
      <c r="H3711" s="1">
        <f t="shared" si="366"/>
        <v>8.5</v>
      </c>
      <c r="I3711" s="21">
        <v>6</v>
      </c>
    </row>
    <row r="3712" spans="1:9" x14ac:dyDescent="0.15">
      <c r="A3712" s="32" t="s">
        <v>6348</v>
      </c>
      <c r="B3712" s="33">
        <v>1</v>
      </c>
      <c r="C3712" s="20" t="s">
        <v>6349</v>
      </c>
      <c r="D3712" s="116" t="s">
        <v>5919</v>
      </c>
      <c r="F3712" s="60">
        <v>8.5</v>
      </c>
      <c r="G3712" s="60">
        <v>8.5</v>
      </c>
      <c r="H3712" s="60">
        <f t="shared" si="366"/>
        <v>8.5</v>
      </c>
      <c r="I3712" s="57">
        <v>24</v>
      </c>
    </row>
    <row r="3713" spans="1:9" x14ac:dyDescent="0.15">
      <c r="A3713" s="14" t="s">
        <v>5748</v>
      </c>
      <c r="B3713" s="15">
        <v>1</v>
      </c>
      <c r="C3713" s="16" t="s">
        <v>5752</v>
      </c>
      <c r="D3713" s="17" t="s">
        <v>41</v>
      </c>
      <c r="E3713" s="18"/>
      <c r="F3713" s="19">
        <v>9</v>
      </c>
      <c r="G3713" s="19">
        <f>F3713*0.425</f>
        <v>3.8249999999999997</v>
      </c>
      <c r="H3713" s="1">
        <f t="shared" si="366"/>
        <v>9</v>
      </c>
      <c r="I3713" s="21">
        <v>6</v>
      </c>
    </row>
    <row r="3714" spans="1:9" x14ac:dyDescent="0.15">
      <c r="A3714" s="14" t="s">
        <v>5746</v>
      </c>
      <c r="B3714" s="15">
        <v>1</v>
      </c>
      <c r="C3714" s="16" t="s">
        <v>5751</v>
      </c>
      <c r="D3714" s="17" t="s">
        <v>5747</v>
      </c>
      <c r="E3714" s="18"/>
      <c r="F3714" s="19">
        <v>45</v>
      </c>
      <c r="G3714" s="19">
        <f>F3714*0.425</f>
        <v>19.125</v>
      </c>
      <c r="H3714" s="1">
        <f t="shared" si="366"/>
        <v>45</v>
      </c>
      <c r="I3714" s="21">
        <v>37</v>
      </c>
    </row>
    <row r="3715" spans="1:9" x14ac:dyDescent="0.15">
      <c r="A3715" s="14" t="s">
        <v>5880</v>
      </c>
      <c r="B3715" s="15">
        <v>1</v>
      </c>
      <c r="C3715" s="16" t="s">
        <v>5881</v>
      </c>
      <c r="D3715" s="17" t="s">
        <v>5930</v>
      </c>
      <c r="E3715" s="18"/>
      <c r="F3715" s="19">
        <v>480.25</v>
      </c>
      <c r="G3715" s="19">
        <f>F3715*0.425</f>
        <v>204.10624999999999</v>
      </c>
      <c r="H3715" s="1">
        <f t="shared" si="366"/>
        <v>480.25</v>
      </c>
      <c r="I3715" s="21">
        <v>128</v>
      </c>
    </row>
    <row r="3716" spans="1:9" x14ac:dyDescent="0.15">
      <c r="A3716" s="14" t="s">
        <v>5795</v>
      </c>
      <c r="B3716" s="15">
        <v>1</v>
      </c>
      <c r="C3716" s="65" t="s">
        <v>5796</v>
      </c>
      <c r="D3716" s="66" t="s">
        <v>5792</v>
      </c>
      <c r="E3716" s="67"/>
      <c r="F3716" s="68">
        <v>18</v>
      </c>
      <c r="G3716" s="68">
        <v>18</v>
      </c>
      <c r="H3716" s="69">
        <f t="shared" si="366"/>
        <v>18</v>
      </c>
      <c r="I3716" s="70">
        <v>0.5</v>
      </c>
    </row>
    <row r="3717" spans="1:9" x14ac:dyDescent="0.15">
      <c r="A3717" s="14" t="s">
        <v>5793</v>
      </c>
      <c r="B3717" s="15">
        <v>1</v>
      </c>
      <c r="C3717" s="65" t="s">
        <v>5794</v>
      </c>
      <c r="D3717" s="66" t="s">
        <v>5792</v>
      </c>
      <c r="E3717" s="67"/>
      <c r="F3717" s="68">
        <v>18</v>
      </c>
      <c r="G3717" s="68">
        <v>18</v>
      </c>
      <c r="H3717" s="69">
        <f t="shared" si="366"/>
        <v>18</v>
      </c>
      <c r="I3717" s="70">
        <v>0.5</v>
      </c>
    </row>
    <row r="3718" spans="1:9" x14ac:dyDescent="0.15">
      <c r="A3718" s="14" t="s">
        <v>5790</v>
      </c>
      <c r="B3718" s="15">
        <v>1</v>
      </c>
      <c r="C3718" s="65" t="s">
        <v>5791</v>
      </c>
      <c r="D3718" s="66" t="s">
        <v>5792</v>
      </c>
      <c r="E3718" s="67"/>
      <c r="F3718" s="68">
        <v>18</v>
      </c>
      <c r="G3718" s="68">
        <v>18</v>
      </c>
      <c r="H3718" s="69">
        <f t="shared" si="366"/>
        <v>18</v>
      </c>
      <c r="I3718" s="70">
        <v>0.5</v>
      </c>
    </row>
    <row r="3719" spans="1:9" x14ac:dyDescent="0.15">
      <c r="A3719" s="14" t="s">
        <v>5814</v>
      </c>
      <c r="B3719" s="15">
        <v>1</v>
      </c>
      <c r="C3719" s="65" t="s">
        <v>5815</v>
      </c>
      <c r="D3719" s="66" t="s">
        <v>5792</v>
      </c>
      <c r="E3719" s="67"/>
      <c r="F3719" s="68">
        <v>18</v>
      </c>
      <c r="G3719" s="68">
        <v>18</v>
      </c>
      <c r="H3719" s="69">
        <f t="shared" si="366"/>
        <v>18</v>
      </c>
      <c r="I3719" s="70">
        <v>0.5</v>
      </c>
    </row>
    <row r="3720" spans="1:9" x14ac:dyDescent="0.15">
      <c r="A3720" s="51" t="s">
        <v>6546</v>
      </c>
      <c r="B3720" s="33">
        <v>1</v>
      </c>
      <c r="C3720" s="20" t="s">
        <v>6547</v>
      </c>
      <c r="D3720" s="116" t="s">
        <v>5975</v>
      </c>
      <c r="F3720" s="60">
        <v>553.4</v>
      </c>
      <c r="G3720" s="19">
        <f>F3720*0.425</f>
        <v>235.19499999999999</v>
      </c>
      <c r="H3720" s="60">
        <f>F3720</f>
        <v>553.4</v>
      </c>
      <c r="I3720" s="57">
        <v>720</v>
      </c>
    </row>
    <row r="3721" spans="1:9" x14ac:dyDescent="0.15">
      <c r="A3721" s="51" t="s">
        <v>6544</v>
      </c>
      <c r="B3721" s="33">
        <v>1</v>
      </c>
      <c r="C3721" s="20" t="s">
        <v>6545</v>
      </c>
      <c r="D3721" s="116" t="s">
        <v>5975</v>
      </c>
      <c r="F3721" s="60">
        <v>625.5</v>
      </c>
      <c r="G3721" s="19">
        <f>F3721*0.425</f>
        <v>265.83749999999998</v>
      </c>
      <c r="H3721" s="60">
        <f>F3721</f>
        <v>625.5</v>
      </c>
      <c r="I3721" s="57">
        <v>720</v>
      </c>
    </row>
    <row r="3722" spans="1:9" x14ac:dyDescent="0.15">
      <c r="A3722" s="265" t="s">
        <v>6669</v>
      </c>
      <c r="B3722" s="254">
        <v>1</v>
      </c>
      <c r="C3722" s="265" t="s">
        <v>6670</v>
      </c>
      <c r="D3722" s="266" t="s">
        <v>5975</v>
      </c>
      <c r="E3722" s="256"/>
      <c r="F3722" s="257">
        <v>15.4</v>
      </c>
      <c r="G3722" s="258">
        <f>F3722*0.425</f>
        <v>6.5449999999999999</v>
      </c>
      <c r="H3722" s="257">
        <f>F3722</f>
        <v>15.4</v>
      </c>
      <c r="I3722" s="256">
        <v>9</v>
      </c>
    </row>
    <row r="3723" spans="1:9" x14ac:dyDescent="0.15">
      <c r="A3723" s="14" t="s">
        <v>5741</v>
      </c>
      <c r="B3723" s="15">
        <v>1</v>
      </c>
      <c r="C3723" s="16" t="s">
        <v>5742</v>
      </c>
      <c r="D3723" s="17" t="s">
        <v>5743</v>
      </c>
      <c r="E3723" s="18"/>
      <c r="F3723" s="19">
        <v>17.899999999999999</v>
      </c>
      <c r="G3723" s="19">
        <f>F3723*0.425</f>
        <v>7.607499999999999</v>
      </c>
      <c r="H3723" s="1">
        <f t="shared" ref="H3723:H3730" si="367">B3723*F3723</f>
        <v>17.899999999999999</v>
      </c>
      <c r="I3723" s="21">
        <v>16</v>
      </c>
    </row>
    <row r="3724" spans="1:9" x14ac:dyDescent="0.15">
      <c r="A3724" s="14" t="s">
        <v>5738</v>
      </c>
      <c r="B3724" s="15">
        <v>1</v>
      </c>
      <c r="C3724" s="16" t="s">
        <v>5739</v>
      </c>
      <c r="D3724" s="17" t="s">
        <v>5740</v>
      </c>
      <c r="E3724" s="18"/>
      <c r="F3724" s="19">
        <v>25.23</v>
      </c>
      <c r="G3724" s="19">
        <f>F3724*0.426</f>
        <v>10.74798</v>
      </c>
      <c r="H3724" s="1">
        <f t="shared" si="367"/>
        <v>25.23</v>
      </c>
      <c r="I3724" s="21">
        <v>18</v>
      </c>
    </row>
    <row r="3725" spans="1:9" x14ac:dyDescent="0.15">
      <c r="A3725" s="14" t="s">
        <v>5811</v>
      </c>
      <c r="B3725" s="15">
        <v>1</v>
      </c>
      <c r="C3725" s="65" t="s">
        <v>5812</v>
      </c>
      <c r="D3725" s="66" t="s">
        <v>5792</v>
      </c>
      <c r="E3725" s="67"/>
      <c r="F3725" s="68">
        <v>18</v>
      </c>
      <c r="G3725" s="68">
        <v>18</v>
      </c>
      <c r="H3725" s="69">
        <f t="shared" si="367"/>
        <v>18</v>
      </c>
      <c r="I3725" s="70">
        <v>0.5</v>
      </c>
    </row>
    <row r="3726" spans="1:9" x14ac:dyDescent="0.15">
      <c r="A3726" s="14" t="s">
        <v>6770</v>
      </c>
      <c r="B3726" s="15">
        <v>1</v>
      </c>
      <c r="C3726" s="65" t="s">
        <v>5813</v>
      </c>
      <c r="D3726" s="66" t="s">
        <v>5792</v>
      </c>
      <c r="E3726" s="67"/>
      <c r="F3726" s="68">
        <v>18</v>
      </c>
      <c r="G3726" s="68">
        <v>18</v>
      </c>
      <c r="H3726" s="69">
        <f t="shared" si="367"/>
        <v>18</v>
      </c>
      <c r="I3726" s="70">
        <v>0.5</v>
      </c>
    </row>
    <row r="3727" spans="1:9" x14ac:dyDescent="0.15">
      <c r="A3727" s="14" t="s">
        <v>5809</v>
      </c>
      <c r="B3727" s="15">
        <v>1</v>
      </c>
      <c r="C3727" s="65" t="s">
        <v>5810</v>
      </c>
      <c r="D3727" s="66" t="s">
        <v>5792</v>
      </c>
      <c r="E3727" s="67"/>
      <c r="F3727" s="68">
        <v>18</v>
      </c>
      <c r="G3727" s="68">
        <v>18</v>
      </c>
      <c r="H3727" s="69">
        <f t="shared" si="367"/>
        <v>18</v>
      </c>
      <c r="I3727" s="70">
        <v>0.5</v>
      </c>
    </row>
    <row r="3728" spans="1:9" x14ac:dyDescent="0.15">
      <c r="A3728" s="14" t="s">
        <v>5807</v>
      </c>
      <c r="B3728" s="15">
        <v>1</v>
      </c>
      <c r="C3728" s="65" t="s">
        <v>5808</v>
      </c>
      <c r="D3728" s="66" t="s">
        <v>5792</v>
      </c>
      <c r="E3728" s="67"/>
      <c r="F3728" s="68">
        <v>18</v>
      </c>
      <c r="G3728" s="68">
        <v>18</v>
      </c>
      <c r="H3728" s="69">
        <f t="shared" si="367"/>
        <v>18</v>
      </c>
      <c r="I3728" s="70">
        <v>0.5</v>
      </c>
    </row>
    <row r="3729" spans="1:9" x14ac:dyDescent="0.15">
      <c r="A3729" s="14" t="s">
        <v>5805</v>
      </c>
      <c r="B3729" s="15">
        <v>1</v>
      </c>
      <c r="C3729" s="65" t="s">
        <v>5806</v>
      </c>
      <c r="D3729" s="66" t="s">
        <v>5792</v>
      </c>
      <c r="E3729" s="67"/>
      <c r="F3729" s="68">
        <v>18</v>
      </c>
      <c r="G3729" s="68">
        <v>18</v>
      </c>
      <c r="H3729" s="69">
        <f t="shared" si="367"/>
        <v>18</v>
      </c>
      <c r="I3729" s="70">
        <v>0.5</v>
      </c>
    </row>
    <row r="3730" spans="1:9" x14ac:dyDescent="0.15">
      <c r="A3730" s="14" t="s">
        <v>5803</v>
      </c>
      <c r="B3730" s="15">
        <v>1</v>
      </c>
      <c r="C3730" s="65" t="s">
        <v>5804</v>
      </c>
      <c r="D3730" s="66" t="s">
        <v>5792</v>
      </c>
      <c r="E3730" s="67"/>
      <c r="F3730" s="68">
        <v>18</v>
      </c>
      <c r="G3730" s="68">
        <v>18</v>
      </c>
      <c r="H3730" s="69">
        <f t="shared" si="367"/>
        <v>18</v>
      </c>
      <c r="I3730" s="70">
        <v>0.5</v>
      </c>
    </row>
    <row r="3731" spans="1:9" x14ac:dyDescent="0.15">
      <c r="A3731" s="51" t="s">
        <v>6615</v>
      </c>
      <c r="B3731" s="33">
        <v>1</v>
      </c>
      <c r="C3731" s="20" t="s">
        <v>6616</v>
      </c>
      <c r="D3731" s="116" t="s">
        <v>5975</v>
      </c>
      <c r="F3731" s="60">
        <v>11.95</v>
      </c>
      <c r="G3731" s="60">
        <v>11.85</v>
      </c>
      <c r="H3731" s="60">
        <f>F3731</f>
        <v>11.95</v>
      </c>
      <c r="I3731" s="57">
        <v>2</v>
      </c>
    </row>
    <row r="3732" spans="1:9" x14ac:dyDescent="0.15">
      <c r="A3732" s="14" t="s">
        <v>5775</v>
      </c>
      <c r="B3732" s="15">
        <v>1</v>
      </c>
      <c r="C3732" s="65" t="s">
        <v>5776</v>
      </c>
      <c r="D3732" s="66" t="s">
        <v>5777</v>
      </c>
      <c r="E3732" s="67"/>
      <c r="F3732" s="68">
        <v>9</v>
      </c>
      <c r="G3732" s="68">
        <v>9</v>
      </c>
      <c r="H3732" s="69">
        <f>B3732*F3732</f>
        <v>9</v>
      </c>
      <c r="I3732" s="70"/>
    </row>
    <row r="3733" spans="1:9" x14ac:dyDescent="0.15">
      <c r="A3733" s="14" t="s">
        <v>5772</v>
      </c>
      <c r="B3733" s="15">
        <v>1</v>
      </c>
      <c r="C3733" s="65" t="s">
        <v>5773</v>
      </c>
      <c r="D3733" s="66" t="s">
        <v>5774</v>
      </c>
      <c r="E3733" s="67"/>
      <c r="F3733" s="68">
        <v>14</v>
      </c>
      <c r="G3733" s="68">
        <v>14</v>
      </c>
      <c r="H3733" s="69">
        <f>B3733*F3733</f>
        <v>14</v>
      </c>
      <c r="I3733" s="70">
        <v>12</v>
      </c>
    </row>
    <row r="3734" spans="1:9" x14ac:dyDescent="0.15">
      <c r="A3734" s="51" t="s">
        <v>6617</v>
      </c>
      <c r="B3734" s="33">
        <v>1</v>
      </c>
      <c r="C3734" s="20" t="s">
        <v>6618</v>
      </c>
      <c r="D3734" s="116" t="s">
        <v>5975</v>
      </c>
      <c r="F3734" s="60">
        <v>12</v>
      </c>
      <c r="G3734" s="60">
        <v>12</v>
      </c>
      <c r="H3734" s="60">
        <f>F3734</f>
        <v>12</v>
      </c>
      <c r="I3734" s="57">
        <v>6</v>
      </c>
    </row>
    <row r="3735" spans="1:9" x14ac:dyDescent="0.15">
      <c r="A3735" s="14" t="s">
        <v>5801</v>
      </c>
      <c r="B3735" s="15">
        <v>1</v>
      </c>
      <c r="C3735" s="65" t="s">
        <v>5802</v>
      </c>
      <c r="D3735" s="66" t="s">
        <v>5792</v>
      </c>
      <c r="E3735" s="67"/>
      <c r="F3735" s="68">
        <v>18</v>
      </c>
      <c r="G3735" s="68">
        <v>18</v>
      </c>
      <c r="H3735" s="69">
        <f t="shared" ref="H3735:H3742" si="368">B3735*F3735</f>
        <v>18</v>
      </c>
      <c r="I3735" s="70">
        <v>0.5</v>
      </c>
    </row>
    <row r="3736" spans="1:9" x14ac:dyDescent="0.15">
      <c r="A3736" s="14" t="s">
        <v>5799</v>
      </c>
      <c r="B3736" s="15">
        <v>1</v>
      </c>
      <c r="C3736" s="65" t="s">
        <v>5800</v>
      </c>
      <c r="D3736" s="66" t="s">
        <v>5792</v>
      </c>
      <c r="E3736" s="67"/>
      <c r="F3736" s="68">
        <v>18</v>
      </c>
      <c r="G3736" s="68">
        <v>18</v>
      </c>
      <c r="H3736" s="69">
        <f t="shared" si="368"/>
        <v>18</v>
      </c>
      <c r="I3736" s="70">
        <v>0.5</v>
      </c>
    </row>
    <row r="3737" spans="1:9" x14ac:dyDescent="0.15">
      <c r="A3737" s="285" t="s">
        <v>5797</v>
      </c>
      <c r="B3737" s="15">
        <v>1</v>
      </c>
      <c r="C3737" s="65" t="s">
        <v>5798</v>
      </c>
      <c r="D3737" s="66" t="s">
        <v>5792</v>
      </c>
      <c r="E3737" s="67"/>
      <c r="F3737" s="68">
        <v>18</v>
      </c>
      <c r="G3737" s="68">
        <v>18</v>
      </c>
      <c r="H3737" s="69">
        <f t="shared" si="368"/>
        <v>18</v>
      </c>
      <c r="I3737" s="70">
        <v>0.5</v>
      </c>
    </row>
    <row r="3738" spans="1:9" ht="14" x14ac:dyDescent="0.15">
      <c r="A3738" s="14" t="s">
        <v>1633</v>
      </c>
      <c r="B3738" s="15">
        <v>1</v>
      </c>
      <c r="C3738" s="16" t="s">
        <v>4049</v>
      </c>
      <c r="D3738" s="17" t="str">
        <f t="shared" ref="D3738:D3745" si="369">VLOOKUP(RIGHT(A3738,4),N:O,2,0)</f>
        <v>Tube</v>
      </c>
      <c r="E3738" s="18" t="s">
        <v>5700</v>
      </c>
      <c r="F3738" s="19">
        <v>31.05</v>
      </c>
      <c r="G3738" s="19">
        <f t="shared" ref="G3738:G3776" si="370">F3738*0.425</f>
        <v>13.196249999999999</v>
      </c>
      <c r="H3738" s="1">
        <f t="shared" si="368"/>
        <v>31.05</v>
      </c>
      <c r="I3738" s="21">
        <v>4</v>
      </c>
    </row>
    <row r="3739" spans="1:9" s="16" customFormat="1" ht="14" x14ac:dyDescent="0.15">
      <c r="A3739" s="14" t="s">
        <v>1634</v>
      </c>
      <c r="B3739" s="15">
        <v>1</v>
      </c>
      <c r="C3739" s="16" t="s">
        <v>4050</v>
      </c>
      <c r="D3739" s="17" t="str">
        <f t="shared" si="369"/>
        <v>Tube</v>
      </c>
      <c r="E3739" s="18" t="s">
        <v>5700</v>
      </c>
      <c r="F3739" s="19">
        <v>31.05</v>
      </c>
      <c r="G3739" s="19">
        <f t="shared" si="370"/>
        <v>13.196249999999999</v>
      </c>
      <c r="H3739" s="1">
        <f t="shared" si="368"/>
        <v>31.05</v>
      </c>
      <c r="I3739" s="21">
        <v>4</v>
      </c>
    </row>
    <row r="3740" spans="1:9" s="62" customFormat="1" ht="14" x14ac:dyDescent="0.15">
      <c r="A3740" s="285" t="s">
        <v>1635</v>
      </c>
      <c r="B3740" s="15">
        <v>1</v>
      </c>
      <c r="C3740" s="16" t="s">
        <v>4051</v>
      </c>
      <c r="D3740" s="17" t="str">
        <f t="shared" si="369"/>
        <v>Tube</v>
      </c>
      <c r="E3740" s="18" t="s">
        <v>5700</v>
      </c>
      <c r="F3740" s="19">
        <v>31.05</v>
      </c>
      <c r="G3740" s="19">
        <f t="shared" si="370"/>
        <v>13.196249999999999</v>
      </c>
      <c r="H3740" s="1">
        <f t="shared" si="368"/>
        <v>31.05</v>
      </c>
      <c r="I3740" s="21">
        <v>4</v>
      </c>
    </row>
    <row r="3741" spans="1:9" s="62" customFormat="1" ht="14" x14ac:dyDescent="0.15">
      <c r="A3741" s="285" t="s">
        <v>1636</v>
      </c>
      <c r="B3741" s="15">
        <v>1</v>
      </c>
      <c r="C3741" s="16" t="s">
        <v>4052</v>
      </c>
      <c r="D3741" s="17" t="str">
        <f t="shared" si="369"/>
        <v>Tube</v>
      </c>
      <c r="E3741" s="18" t="s">
        <v>5700</v>
      </c>
      <c r="F3741" s="19">
        <v>31.05</v>
      </c>
      <c r="G3741" s="19">
        <f t="shared" si="370"/>
        <v>13.196249999999999</v>
      </c>
      <c r="H3741" s="1">
        <f t="shared" si="368"/>
        <v>31.05</v>
      </c>
      <c r="I3741" s="21">
        <v>4</v>
      </c>
    </row>
    <row r="3742" spans="1:9" ht="14" x14ac:dyDescent="0.15">
      <c r="A3742" s="14" t="s">
        <v>1773</v>
      </c>
      <c r="B3742" s="15">
        <v>1</v>
      </c>
      <c r="C3742" s="16" t="s">
        <v>4108</v>
      </c>
      <c r="D3742" s="17" t="str">
        <f t="shared" si="369"/>
        <v>8oz</v>
      </c>
      <c r="E3742" s="18" t="s">
        <v>5700</v>
      </c>
      <c r="F3742" s="19">
        <v>65.349999999999994</v>
      </c>
      <c r="G3742" s="19">
        <f t="shared" si="370"/>
        <v>27.773749999999996</v>
      </c>
      <c r="H3742" s="1">
        <f t="shared" si="368"/>
        <v>65.349999999999994</v>
      </c>
      <c r="I3742" s="21">
        <v>9</v>
      </c>
    </row>
    <row r="3743" spans="1:9" ht="14" x14ac:dyDescent="0.15">
      <c r="A3743" s="14" t="s">
        <v>1774</v>
      </c>
      <c r="B3743" s="15">
        <v>1</v>
      </c>
      <c r="C3743" s="16" t="s">
        <v>4109</v>
      </c>
      <c r="D3743" s="17" t="str">
        <f t="shared" si="369"/>
        <v>2lb</v>
      </c>
      <c r="E3743" s="18" t="s">
        <v>5700</v>
      </c>
      <c r="F3743" s="19">
        <v>204.95</v>
      </c>
      <c r="G3743" s="19">
        <f t="shared" si="370"/>
        <v>87.103749999999991</v>
      </c>
      <c r="H3743" s="1">
        <f>F3743</f>
        <v>204.95</v>
      </c>
      <c r="I3743" s="21">
        <v>36</v>
      </c>
    </row>
    <row r="3744" spans="1:9" s="51" customFormat="1" ht="14" x14ac:dyDescent="0.15">
      <c r="A3744" s="14" t="s">
        <v>1638</v>
      </c>
      <c r="B3744" s="15">
        <v>1</v>
      </c>
      <c r="C3744" s="93" t="s">
        <v>4054</v>
      </c>
      <c r="D3744" s="17" t="str">
        <f t="shared" si="369"/>
        <v>Tube</v>
      </c>
      <c r="E3744" s="18" t="s">
        <v>5700</v>
      </c>
      <c r="F3744" s="19">
        <v>31.05</v>
      </c>
      <c r="G3744" s="19">
        <f t="shared" si="370"/>
        <v>13.196249999999999</v>
      </c>
      <c r="H3744" s="1">
        <f>B3744*F3744</f>
        <v>31.05</v>
      </c>
      <c r="I3744" s="21">
        <v>4</v>
      </c>
    </row>
    <row r="3745" spans="1:9" ht="14" x14ac:dyDescent="0.15">
      <c r="A3745" s="14" t="s">
        <v>1639</v>
      </c>
      <c r="B3745" s="15">
        <v>1</v>
      </c>
      <c r="C3745" s="16" t="s">
        <v>4055</v>
      </c>
      <c r="D3745" s="17" t="str">
        <f t="shared" si="369"/>
        <v>Tube</v>
      </c>
      <c r="E3745" s="18" t="s">
        <v>5700</v>
      </c>
      <c r="F3745" s="19">
        <v>31.05</v>
      </c>
      <c r="G3745" s="19">
        <f t="shared" si="370"/>
        <v>13.196249999999999</v>
      </c>
      <c r="H3745" s="1">
        <f>B3745*F3745</f>
        <v>31.05</v>
      </c>
      <c r="I3745" s="21">
        <v>4</v>
      </c>
    </row>
    <row r="3746" spans="1:9" x14ac:dyDescent="0.15">
      <c r="A3746" s="286" t="s">
        <v>6572</v>
      </c>
      <c r="B3746" s="33">
        <v>1</v>
      </c>
      <c r="C3746" s="20" t="s">
        <v>6573</v>
      </c>
      <c r="D3746" s="116" t="s">
        <v>5716</v>
      </c>
      <c r="F3746" s="60">
        <v>31.05</v>
      </c>
      <c r="G3746" s="19">
        <f t="shared" si="370"/>
        <v>13.196249999999999</v>
      </c>
      <c r="H3746" s="60">
        <f>F3746</f>
        <v>31.05</v>
      </c>
      <c r="I3746" s="57">
        <v>4</v>
      </c>
    </row>
    <row r="3747" spans="1:9" ht="14" x14ac:dyDescent="0.15">
      <c r="A3747" s="103" t="s">
        <v>1637</v>
      </c>
      <c r="B3747" s="15">
        <v>1</v>
      </c>
      <c r="C3747" s="16" t="s">
        <v>4053</v>
      </c>
      <c r="D3747" s="17" t="str">
        <f>VLOOKUP(RIGHT(A3747,4),N:O,2,0)</f>
        <v>Tube</v>
      </c>
      <c r="E3747" s="18" t="s">
        <v>5700</v>
      </c>
      <c r="F3747" s="19">
        <v>31.05</v>
      </c>
      <c r="G3747" s="19">
        <f t="shared" si="370"/>
        <v>13.196249999999999</v>
      </c>
      <c r="H3747" s="1">
        <f>B3747*F3747</f>
        <v>31.05</v>
      </c>
      <c r="I3747" s="21">
        <v>4</v>
      </c>
    </row>
    <row r="3748" spans="1:9" x14ac:dyDescent="0.15">
      <c r="A3748" s="134" t="s">
        <v>6896</v>
      </c>
      <c r="B3748" s="15">
        <v>1</v>
      </c>
      <c r="C3748" s="16" t="s">
        <v>6382</v>
      </c>
      <c r="D3748" s="17" t="s">
        <v>5919</v>
      </c>
      <c r="E3748" s="18"/>
      <c r="F3748" s="19">
        <v>428</v>
      </c>
      <c r="G3748" s="19">
        <f t="shared" si="370"/>
        <v>181.9</v>
      </c>
      <c r="H3748" s="1">
        <f>B3748*F3748</f>
        <v>428</v>
      </c>
      <c r="I3748" s="21">
        <v>62</v>
      </c>
    </row>
    <row r="3749" spans="1:9" x14ac:dyDescent="0.15">
      <c r="A3749" s="36" t="s">
        <v>6028</v>
      </c>
      <c r="B3749" s="28">
        <v>1</v>
      </c>
      <c r="C3749" s="27" t="s">
        <v>6029</v>
      </c>
      <c r="D3749" s="17" t="s">
        <v>5975</v>
      </c>
      <c r="E3749" s="18"/>
      <c r="F3749" s="19">
        <v>33.75</v>
      </c>
      <c r="G3749" s="19">
        <f t="shared" si="370"/>
        <v>14.34375</v>
      </c>
      <c r="H3749" s="1">
        <f>B3749*F3749</f>
        <v>33.75</v>
      </c>
      <c r="I3749" s="21">
        <v>8</v>
      </c>
    </row>
    <row r="3750" spans="1:9" x14ac:dyDescent="0.15">
      <c r="A3750" s="36" t="s">
        <v>6050</v>
      </c>
      <c r="B3750" s="28">
        <v>1</v>
      </c>
      <c r="C3750" s="27" t="s">
        <v>6051</v>
      </c>
      <c r="D3750" s="17" t="s">
        <v>5975</v>
      </c>
      <c r="E3750" s="18"/>
      <c r="F3750" s="19">
        <v>10.25</v>
      </c>
      <c r="G3750" s="19">
        <f t="shared" si="370"/>
        <v>4.3562500000000002</v>
      </c>
      <c r="H3750" s="1">
        <f>B3750*F3750</f>
        <v>10.25</v>
      </c>
      <c r="I3750" s="21">
        <v>4</v>
      </c>
    </row>
    <row r="3751" spans="1:9" x14ac:dyDescent="0.15">
      <c r="A3751" s="134" t="s">
        <v>6897</v>
      </c>
      <c r="B3751" s="15">
        <v>1</v>
      </c>
      <c r="C3751" s="131" t="s">
        <v>6921</v>
      </c>
      <c r="D3751" s="17" t="s">
        <v>5975</v>
      </c>
      <c r="E3751" s="18"/>
      <c r="F3751" s="19">
        <v>24.5</v>
      </c>
      <c r="G3751" s="19">
        <f t="shared" si="370"/>
        <v>10.4125</v>
      </c>
      <c r="H3751" s="1">
        <v>28.57</v>
      </c>
      <c r="I3751" s="21">
        <v>4</v>
      </c>
    </row>
    <row r="3752" spans="1:9" x14ac:dyDescent="0.15">
      <c r="A3752" s="22" t="s">
        <v>6052</v>
      </c>
      <c r="B3752" s="15">
        <v>1</v>
      </c>
      <c r="C3752" s="16" t="s">
        <v>6053</v>
      </c>
      <c r="D3752" s="17" t="s">
        <v>5975</v>
      </c>
      <c r="E3752" s="18"/>
      <c r="F3752" s="19">
        <v>29.5</v>
      </c>
      <c r="G3752" s="19">
        <f t="shared" si="370"/>
        <v>12.5375</v>
      </c>
      <c r="H3752" s="1">
        <f t="shared" ref="H3752:H3778" si="371">B3752*F3752</f>
        <v>29.5</v>
      </c>
      <c r="I3752" s="21">
        <v>4</v>
      </c>
    </row>
    <row r="3753" spans="1:9" x14ac:dyDescent="0.15">
      <c r="A3753" s="22" t="s">
        <v>5976</v>
      </c>
      <c r="B3753" s="15">
        <v>1</v>
      </c>
      <c r="C3753" s="16" t="s">
        <v>5977</v>
      </c>
      <c r="D3753" s="17" t="s">
        <v>5919</v>
      </c>
      <c r="E3753" s="18"/>
      <c r="F3753" s="19">
        <v>24.5</v>
      </c>
      <c r="G3753" s="19">
        <f t="shared" si="370"/>
        <v>10.4125</v>
      </c>
      <c r="H3753" s="1">
        <f t="shared" si="371"/>
        <v>24.5</v>
      </c>
      <c r="I3753" s="21">
        <v>4</v>
      </c>
    </row>
    <row r="3754" spans="1:9" x14ac:dyDescent="0.15">
      <c r="A3754" s="22" t="s">
        <v>5978</v>
      </c>
      <c r="B3754" s="15">
        <v>1</v>
      </c>
      <c r="C3754" s="16" t="s">
        <v>5979</v>
      </c>
      <c r="D3754" s="17" t="s">
        <v>5907</v>
      </c>
      <c r="E3754" s="18"/>
      <c r="F3754" s="19">
        <v>29.5</v>
      </c>
      <c r="G3754" s="19">
        <f t="shared" si="370"/>
        <v>12.5375</v>
      </c>
      <c r="H3754" s="1">
        <f t="shared" si="371"/>
        <v>29.5</v>
      </c>
      <c r="I3754" s="21">
        <v>4</v>
      </c>
    </row>
    <row r="3755" spans="1:9" s="51" customFormat="1" x14ac:dyDescent="0.15">
      <c r="A3755" s="22" t="s">
        <v>6080</v>
      </c>
      <c r="B3755" s="15">
        <v>1</v>
      </c>
      <c r="C3755" s="93" t="s">
        <v>6081</v>
      </c>
      <c r="D3755" s="17" t="s">
        <v>5907</v>
      </c>
      <c r="E3755" s="18"/>
      <c r="F3755" s="19">
        <v>29.5</v>
      </c>
      <c r="G3755" s="19">
        <f t="shared" si="370"/>
        <v>12.5375</v>
      </c>
      <c r="H3755" s="1">
        <f t="shared" si="371"/>
        <v>29.5</v>
      </c>
      <c r="I3755" s="21">
        <v>4</v>
      </c>
    </row>
    <row r="3756" spans="1:9" x14ac:dyDescent="0.15">
      <c r="A3756" s="22" t="s">
        <v>5980</v>
      </c>
      <c r="B3756" s="15">
        <v>1</v>
      </c>
      <c r="C3756" s="16" t="s">
        <v>5981</v>
      </c>
      <c r="D3756" s="17" t="s">
        <v>5919</v>
      </c>
      <c r="E3756" s="18"/>
      <c r="F3756" s="19">
        <v>24.5</v>
      </c>
      <c r="G3756" s="19">
        <f t="shared" si="370"/>
        <v>10.4125</v>
      </c>
      <c r="H3756" s="1">
        <f t="shared" si="371"/>
        <v>24.5</v>
      </c>
      <c r="I3756" s="21">
        <v>4</v>
      </c>
    </row>
    <row r="3757" spans="1:9" x14ac:dyDescent="0.15">
      <c r="A3757" s="22" t="s">
        <v>5982</v>
      </c>
      <c r="B3757" s="15">
        <v>1</v>
      </c>
      <c r="C3757" s="16" t="s">
        <v>5983</v>
      </c>
      <c r="D3757" s="17" t="s">
        <v>5907</v>
      </c>
      <c r="E3757" s="18"/>
      <c r="F3757" s="19">
        <v>24.5</v>
      </c>
      <c r="G3757" s="19">
        <f t="shared" si="370"/>
        <v>10.4125</v>
      </c>
      <c r="H3757" s="1">
        <f t="shared" si="371"/>
        <v>24.5</v>
      </c>
      <c r="I3757" s="21">
        <v>4</v>
      </c>
    </row>
    <row r="3758" spans="1:9" x14ac:dyDescent="0.15">
      <c r="A3758" s="22" t="s">
        <v>6078</v>
      </c>
      <c r="B3758" s="15">
        <v>1</v>
      </c>
      <c r="C3758" s="16" t="s">
        <v>6079</v>
      </c>
      <c r="D3758" s="17" t="s">
        <v>5907</v>
      </c>
      <c r="E3758" s="18"/>
      <c r="F3758" s="19">
        <v>29.5</v>
      </c>
      <c r="G3758" s="19">
        <f t="shared" si="370"/>
        <v>12.5375</v>
      </c>
      <c r="H3758" s="1">
        <f t="shared" si="371"/>
        <v>29.5</v>
      </c>
      <c r="I3758" s="21">
        <v>4</v>
      </c>
    </row>
    <row r="3759" spans="1:9" x14ac:dyDescent="0.15">
      <c r="A3759" s="22" t="s">
        <v>5905</v>
      </c>
      <c r="B3759" s="15">
        <v>1</v>
      </c>
      <c r="C3759" s="16" t="s">
        <v>5906</v>
      </c>
      <c r="D3759" s="17" t="s">
        <v>5907</v>
      </c>
      <c r="E3759" s="18"/>
      <c r="F3759" s="19">
        <v>24.5</v>
      </c>
      <c r="G3759" s="19">
        <f t="shared" si="370"/>
        <v>10.4125</v>
      </c>
      <c r="H3759" s="1">
        <f t="shared" si="371"/>
        <v>24.5</v>
      </c>
      <c r="I3759" s="21">
        <v>3</v>
      </c>
    </row>
    <row r="3760" spans="1:9" x14ac:dyDescent="0.15">
      <c r="A3760" s="22" t="s">
        <v>5984</v>
      </c>
      <c r="B3760" s="15">
        <v>1</v>
      </c>
      <c r="C3760" s="16" t="s">
        <v>5985</v>
      </c>
      <c r="D3760" s="17" t="s">
        <v>5919</v>
      </c>
      <c r="E3760" s="18"/>
      <c r="F3760" s="19">
        <v>24.5</v>
      </c>
      <c r="G3760" s="19">
        <f t="shared" si="370"/>
        <v>10.4125</v>
      </c>
      <c r="H3760" s="1">
        <f t="shared" si="371"/>
        <v>24.5</v>
      </c>
      <c r="I3760" s="21">
        <v>4</v>
      </c>
    </row>
    <row r="3761" spans="1:9" x14ac:dyDescent="0.15">
      <c r="A3761" s="22" t="s">
        <v>6074</v>
      </c>
      <c r="B3761" s="15">
        <v>1</v>
      </c>
      <c r="C3761" s="16" t="s">
        <v>6077</v>
      </c>
      <c r="D3761" s="17" t="s">
        <v>5919</v>
      </c>
      <c r="E3761" s="18"/>
      <c r="F3761" s="19">
        <v>24.5</v>
      </c>
      <c r="G3761" s="19">
        <f t="shared" si="370"/>
        <v>10.4125</v>
      </c>
      <c r="H3761" s="1">
        <f t="shared" si="371"/>
        <v>24.5</v>
      </c>
      <c r="I3761" s="21">
        <v>4</v>
      </c>
    </row>
    <row r="3762" spans="1:9" x14ac:dyDescent="0.15">
      <c r="A3762" s="22" t="s">
        <v>6075</v>
      </c>
      <c r="B3762" s="15">
        <v>1</v>
      </c>
      <c r="C3762" s="16" t="s">
        <v>6076</v>
      </c>
      <c r="D3762" s="17" t="s">
        <v>5919</v>
      </c>
      <c r="E3762" s="18"/>
      <c r="F3762" s="19">
        <v>24.5</v>
      </c>
      <c r="G3762" s="19">
        <f t="shared" si="370"/>
        <v>10.4125</v>
      </c>
      <c r="H3762" s="1">
        <f t="shared" si="371"/>
        <v>24.5</v>
      </c>
      <c r="I3762" s="21">
        <v>4</v>
      </c>
    </row>
    <row r="3763" spans="1:9" x14ac:dyDescent="0.15">
      <c r="A3763" s="22" t="s">
        <v>5986</v>
      </c>
      <c r="B3763" s="15">
        <v>1</v>
      </c>
      <c r="C3763" s="16" t="s">
        <v>5987</v>
      </c>
      <c r="D3763" s="17" t="s">
        <v>5907</v>
      </c>
      <c r="E3763" s="18"/>
      <c r="F3763" s="19">
        <v>29.5</v>
      </c>
      <c r="G3763" s="19">
        <f t="shared" si="370"/>
        <v>12.5375</v>
      </c>
      <c r="H3763" s="1">
        <f t="shared" si="371"/>
        <v>29.5</v>
      </c>
      <c r="I3763" s="21">
        <v>4</v>
      </c>
    </row>
    <row r="3764" spans="1:9" x14ac:dyDescent="0.15">
      <c r="A3764" s="22" t="s">
        <v>6046</v>
      </c>
      <c r="B3764" s="15">
        <v>1</v>
      </c>
      <c r="C3764" s="16" t="s">
        <v>6047</v>
      </c>
      <c r="D3764" s="17" t="s">
        <v>5907</v>
      </c>
      <c r="E3764" s="18"/>
      <c r="F3764" s="19">
        <v>29.5</v>
      </c>
      <c r="G3764" s="19">
        <f t="shared" si="370"/>
        <v>12.5375</v>
      </c>
      <c r="H3764" s="1">
        <f t="shared" si="371"/>
        <v>29.5</v>
      </c>
      <c r="I3764" s="21">
        <v>4</v>
      </c>
    </row>
    <row r="3765" spans="1:9" x14ac:dyDescent="0.15">
      <c r="A3765" s="22" t="s">
        <v>5988</v>
      </c>
      <c r="B3765" s="15">
        <v>1</v>
      </c>
      <c r="C3765" s="16" t="s">
        <v>6071</v>
      </c>
      <c r="D3765" s="17" t="s">
        <v>5907</v>
      </c>
      <c r="E3765" s="18"/>
      <c r="F3765" s="19">
        <v>29.5</v>
      </c>
      <c r="G3765" s="19">
        <f t="shared" si="370"/>
        <v>12.5375</v>
      </c>
      <c r="H3765" s="1">
        <f t="shared" si="371"/>
        <v>29.5</v>
      </c>
      <c r="I3765" s="21">
        <v>4</v>
      </c>
    </row>
    <row r="3766" spans="1:9" x14ac:dyDescent="0.15">
      <c r="A3766" s="22" t="s">
        <v>6072</v>
      </c>
      <c r="B3766" s="15">
        <v>1</v>
      </c>
      <c r="C3766" s="16" t="s">
        <v>6073</v>
      </c>
      <c r="D3766" s="17" t="s">
        <v>5907</v>
      </c>
      <c r="E3766" s="18"/>
      <c r="F3766" s="19">
        <v>29.5</v>
      </c>
      <c r="G3766" s="19">
        <f t="shared" si="370"/>
        <v>12.5375</v>
      </c>
      <c r="H3766" s="1">
        <f t="shared" si="371"/>
        <v>29.5</v>
      </c>
      <c r="I3766" s="21">
        <v>4</v>
      </c>
    </row>
    <row r="3767" spans="1:9" x14ac:dyDescent="0.15">
      <c r="A3767" s="22" t="s">
        <v>6070</v>
      </c>
      <c r="B3767" s="15">
        <v>1</v>
      </c>
      <c r="C3767" s="16" t="s">
        <v>5989</v>
      </c>
      <c r="D3767" s="17" t="s">
        <v>5907</v>
      </c>
      <c r="E3767" s="18"/>
      <c r="F3767" s="19">
        <v>29.5</v>
      </c>
      <c r="G3767" s="19">
        <f t="shared" si="370"/>
        <v>12.5375</v>
      </c>
      <c r="H3767" s="1">
        <f t="shared" si="371"/>
        <v>29.5</v>
      </c>
      <c r="I3767" s="21">
        <v>4</v>
      </c>
    </row>
    <row r="3768" spans="1:9" x14ac:dyDescent="0.15">
      <c r="A3768" s="22" t="s">
        <v>6049</v>
      </c>
      <c r="B3768" s="15">
        <v>1</v>
      </c>
      <c r="C3768" s="16" t="s">
        <v>6048</v>
      </c>
      <c r="D3768" s="17" t="s">
        <v>5907</v>
      </c>
      <c r="E3768" s="18"/>
      <c r="F3768" s="19">
        <v>29.5</v>
      </c>
      <c r="G3768" s="19">
        <f t="shared" si="370"/>
        <v>12.5375</v>
      </c>
      <c r="H3768" s="1">
        <f t="shared" si="371"/>
        <v>29.5</v>
      </c>
      <c r="I3768" s="21">
        <v>4</v>
      </c>
    </row>
    <row r="3769" spans="1:9" x14ac:dyDescent="0.15">
      <c r="A3769" s="134" t="s">
        <v>5990</v>
      </c>
      <c r="B3769" s="15">
        <v>1</v>
      </c>
      <c r="C3769" s="16" t="s">
        <v>6164</v>
      </c>
      <c r="D3769" s="17" t="s">
        <v>5919</v>
      </c>
      <c r="E3769" s="18"/>
      <c r="F3769" s="19">
        <v>29.5</v>
      </c>
      <c r="G3769" s="19">
        <f t="shared" si="370"/>
        <v>12.5375</v>
      </c>
      <c r="H3769" s="1">
        <f t="shared" si="371"/>
        <v>29.5</v>
      </c>
      <c r="I3769" s="21">
        <v>4</v>
      </c>
    </row>
    <row r="3770" spans="1:9" x14ac:dyDescent="0.15">
      <c r="A3770" s="22" t="s">
        <v>6066</v>
      </c>
      <c r="B3770" s="15">
        <v>1</v>
      </c>
      <c r="C3770" s="16" t="s">
        <v>6067</v>
      </c>
      <c r="D3770" s="17" t="s">
        <v>5919</v>
      </c>
      <c r="E3770" s="18"/>
      <c r="F3770" s="19">
        <v>29.5</v>
      </c>
      <c r="G3770" s="19">
        <f t="shared" si="370"/>
        <v>12.5375</v>
      </c>
      <c r="H3770" s="1">
        <f t="shared" si="371"/>
        <v>29.5</v>
      </c>
      <c r="I3770" s="21">
        <v>4</v>
      </c>
    </row>
    <row r="3771" spans="1:9" x14ac:dyDescent="0.15">
      <c r="A3771" s="22" t="s">
        <v>5991</v>
      </c>
      <c r="B3771" s="15">
        <v>1</v>
      </c>
      <c r="C3771" s="16" t="s">
        <v>6165</v>
      </c>
      <c r="D3771" s="17" t="s">
        <v>5907</v>
      </c>
      <c r="E3771" s="18"/>
      <c r="F3771" s="19">
        <v>29.5</v>
      </c>
      <c r="G3771" s="19">
        <f t="shared" si="370"/>
        <v>12.5375</v>
      </c>
      <c r="H3771" s="1">
        <f t="shared" si="371"/>
        <v>29.5</v>
      </c>
      <c r="I3771" s="21">
        <v>4</v>
      </c>
    </row>
    <row r="3772" spans="1:9" x14ac:dyDescent="0.15">
      <c r="A3772" s="22" t="s">
        <v>6064</v>
      </c>
      <c r="B3772" s="15">
        <v>1</v>
      </c>
      <c r="C3772" s="16" t="s">
        <v>6065</v>
      </c>
      <c r="D3772" s="17" t="s">
        <v>5907</v>
      </c>
      <c r="E3772" s="18"/>
      <c r="F3772" s="19">
        <v>29.5</v>
      </c>
      <c r="G3772" s="19">
        <f t="shared" si="370"/>
        <v>12.5375</v>
      </c>
      <c r="H3772" s="1">
        <f t="shared" si="371"/>
        <v>29.5</v>
      </c>
      <c r="I3772" s="21">
        <v>4</v>
      </c>
    </row>
    <row r="3773" spans="1:9" x14ac:dyDescent="0.15">
      <c r="A3773" s="22" t="s">
        <v>6062</v>
      </c>
      <c r="B3773" s="15">
        <v>1</v>
      </c>
      <c r="C3773" s="16" t="s">
        <v>6063</v>
      </c>
      <c r="D3773" s="17" t="s">
        <v>5907</v>
      </c>
      <c r="E3773" s="18"/>
      <c r="F3773" s="19">
        <v>29.5</v>
      </c>
      <c r="G3773" s="19">
        <f t="shared" si="370"/>
        <v>12.5375</v>
      </c>
      <c r="H3773" s="1">
        <f t="shared" si="371"/>
        <v>29.5</v>
      </c>
      <c r="I3773" s="21">
        <v>4</v>
      </c>
    </row>
    <row r="3774" spans="1:9" x14ac:dyDescent="0.15">
      <c r="A3774" s="22" t="s">
        <v>6060</v>
      </c>
      <c r="B3774" s="15">
        <v>1</v>
      </c>
      <c r="C3774" s="16" t="s">
        <v>6061</v>
      </c>
      <c r="D3774" s="17" t="s">
        <v>5907</v>
      </c>
      <c r="E3774" s="18"/>
      <c r="F3774" s="19">
        <v>29.5</v>
      </c>
      <c r="G3774" s="19">
        <f t="shared" si="370"/>
        <v>12.5375</v>
      </c>
      <c r="H3774" s="1">
        <f t="shared" si="371"/>
        <v>29.5</v>
      </c>
      <c r="I3774" s="21">
        <v>4</v>
      </c>
    </row>
    <row r="3775" spans="1:9" x14ac:dyDescent="0.15">
      <c r="A3775" s="22" t="s">
        <v>5992</v>
      </c>
      <c r="B3775" s="15">
        <v>1</v>
      </c>
      <c r="C3775" s="16" t="s">
        <v>5993</v>
      </c>
      <c r="D3775" s="17" t="s">
        <v>5907</v>
      </c>
      <c r="E3775" s="18"/>
      <c r="F3775" s="19">
        <v>29.5</v>
      </c>
      <c r="G3775" s="19">
        <f t="shared" si="370"/>
        <v>12.5375</v>
      </c>
      <c r="H3775" s="1">
        <f t="shared" si="371"/>
        <v>29.5</v>
      </c>
      <c r="I3775" s="21">
        <v>4</v>
      </c>
    </row>
    <row r="3776" spans="1:9" x14ac:dyDescent="0.15">
      <c r="A3776" s="22" t="s">
        <v>6058</v>
      </c>
      <c r="B3776" s="15">
        <v>1</v>
      </c>
      <c r="C3776" s="16" t="s">
        <v>6059</v>
      </c>
      <c r="D3776" s="17" t="s">
        <v>5907</v>
      </c>
      <c r="E3776" s="18"/>
      <c r="F3776" s="19">
        <v>29.5</v>
      </c>
      <c r="G3776" s="19">
        <f t="shared" si="370"/>
        <v>12.5375</v>
      </c>
      <c r="H3776" s="1">
        <f t="shared" si="371"/>
        <v>29.5</v>
      </c>
      <c r="I3776" s="21">
        <v>4</v>
      </c>
    </row>
    <row r="3777" spans="1:9" x14ac:dyDescent="0.15">
      <c r="A3777" s="22" t="s">
        <v>5994</v>
      </c>
      <c r="B3777" s="15">
        <v>1</v>
      </c>
      <c r="C3777" s="65" t="s">
        <v>5995</v>
      </c>
      <c r="D3777" s="66" t="s">
        <v>5930</v>
      </c>
      <c r="E3777" s="67"/>
      <c r="F3777" s="68">
        <v>19</v>
      </c>
      <c r="G3777" s="68">
        <v>18</v>
      </c>
      <c r="H3777" s="69">
        <f t="shared" si="371"/>
        <v>19</v>
      </c>
      <c r="I3777" s="70">
        <v>5</v>
      </c>
    </row>
    <row r="3778" spans="1:9" x14ac:dyDescent="0.15">
      <c r="A3778" s="22" t="s">
        <v>5996</v>
      </c>
      <c r="B3778" s="15">
        <v>1</v>
      </c>
      <c r="C3778" s="65" t="s">
        <v>5997</v>
      </c>
      <c r="D3778" s="66" t="s">
        <v>5930</v>
      </c>
      <c r="E3778" s="67"/>
      <c r="F3778" s="68">
        <v>19</v>
      </c>
      <c r="G3778" s="68">
        <v>18</v>
      </c>
      <c r="H3778" s="69">
        <f t="shared" si="371"/>
        <v>19</v>
      </c>
      <c r="I3778" s="70">
        <v>5</v>
      </c>
    </row>
    <row r="3779" spans="1:9" x14ac:dyDescent="0.15">
      <c r="A3779" s="255" t="s">
        <v>6647</v>
      </c>
      <c r="B3779" s="33">
        <v>1</v>
      </c>
      <c r="C3779" s="20" t="s">
        <v>6648</v>
      </c>
      <c r="D3779" s="116" t="s">
        <v>41</v>
      </c>
      <c r="F3779" s="60">
        <v>19</v>
      </c>
      <c r="G3779" s="60">
        <v>19</v>
      </c>
      <c r="H3779" s="60">
        <f>F3779</f>
        <v>19</v>
      </c>
      <c r="I3779" s="57">
        <v>5</v>
      </c>
    </row>
    <row r="3780" spans="1:9" x14ac:dyDescent="0.15">
      <c r="A3780" s="22" t="s">
        <v>6000</v>
      </c>
      <c r="B3780" s="15">
        <v>1</v>
      </c>
      <c r="C3780" s="65" t="s">
        <v>5999</v>
      </c>
      <c r="D3780" s="66" t="s">
        <v>30</v>
      </c>
      <c r="E3780" s="67"/>
      <c r="F3780" s="68">
        <v>19</v>
      </c>
      <c r="G3780" s="68">
        <f>F3780</f>
        <v>19</v>
      </c>
      <c r="H3780" s="69">
        <f t="shared" ref="H3780:H3785" si="372">B3780*F3780</f>
        <v>19</v>
      </c>
      <c r="I3780" s="70">
        <v>6</v>
      </c>
    </row>
    <row r="3781" spans="1:9" x14ac:dyDescent="0.15">
      <c r="A3781" s="22" t="s">
        <v>5998</v>
      </c>
      <c r="B3781" s="15">
        <v>1</v>
      </c>
      <c r="C3781" s="65" t="s">
        <v>5999</v>
      </c>
      <c r="D3781" s="66" t="s">
        <v>5930</v>
      </c>
      <c r="E3781" s="67"/>
      <c r="F3781" s="68">
        <v>19</v>
      </c>
      <c r="G3781" s="68">
        <v>18</v>
      </c>
      <c r="H3781" s="69">
        <f t="shared" si="372"/>
        <v>19</v>
      </c>
      <c r="I3781" s="70">
        <v>5</v>
      </c>
    </row>
    <row r="3782" spans="1:9" x14ac:dyDescent="0.15">
      <c r="A3782" s="22" t="s">
        <v>6056</v>
      </c>
      <c r="B3782" s="15">
        <v>1</v>
      </c>
      <c r="C3782" s="16" t="s">
        <v>6057</v>
      </c>
      <c r="D3782" s="17" t="s">
        <v>5975</v>
      </c>
      <c r="E3782" s="18"/>
      <c r="F3782" s="19">
        <v>24.5</v>
      </c>
      <c r="G3782" s="19">
        <f>F3782*0.425</f>
        <v>10.4125</v>
      </c>
      <c r="H3782" s="1">
        <f t="shared" si="372"/>
        <v>24.5</v>
      </c>
      <c r="I3782" s="21"/>
    </row>
    <row r="3783" spans="1:9" x14ac:dyDescent="0.15">
      <c r="A3783" s="22" t="s">
        <v>6054</v>
      </c>
      <c r="B3783" s="15">
        <v>1</v>
      </c>
      <c r="C3783" s="16" t="s">
        <v>6069</v>
      </c>
      <c r="D3783" s="17" t="s">
        <v>5975</v>
      </c>
      <c r="E3783" s="18"/>
      <c r="F3783" s="19">
        <v>107</v>
      </c>
      <c r="G3783" s="19">
        <f>F3783*0.425</f>
        <v>45.475000000000001</v>
      </c>
      <c r="H3783" s="1">
        <f t="shared" si="372"/>
        <v>107</v>
      </c>
      <c r="I3783" s="21">
        <v>12</v>
      </c>
    </row>
    <row r="3784" spans="1:9" x14ac:dyDescent="0.15">
      <c r="A3784" s="22" t="s">
        <v>6068</v>
      </c>
      <c r="B3784" s="15">
        <v>1</v>
      </c>
      <c r="C3784" s="16" t="s">
        <v>6055</v>
      </c>
      <c r="D3784" s="17" t="s">
        <v>5975</v>
      </c>
      <c r="E3784" s="18"/>
      <c r="F3784" s="19">
        <v>107</v>
      </c>
      <c r="G3784" s="19">
        <f>F3784*0.425</f>
        <v>45.475000000000001</v>
      </c>
      <c r="H3784" s="1">
        <f t="shared" si="372"/>
        <v>107</v>
      </c>
      <c r="I3784" s="21">
        <v>12</v>
      </c>
    </row>
    <row r="3785" spans="1:9" x14ac:dyDescent="0.15">
      <c r="A3785" s="22" t="s">
        <v>6001</v>
      </c>
      <c r="B3785" s="15">
        <v>1</v>
      </c>
      <c r="C3785" s="16" t="s">
        <v>6002</v>
      </c>
      <c r="D3785" s="17" t="s">
        <v>6003</v>
      </c>
      <c r="E3785" s="18"/>
      <c r="F3785" s="19">
        <v>16.100000000000001</v>
      </c>
      <c r="G3785" s="19">
        <f>F3785*0.425</f>
        <v>6.8425000000000002</v>
      </c>
      <c r="H3785" s="1">
        <f t="shared" si="372"/>
        <v>16.100000000000001</v>
      </c>
      <c r="I3785" s="21">
        <v>3</v>
      </c>
    </row>
    <row r="3786" spans="1:9" x14ac:dyDescent="0.15">
      <c r="A3786" s="234" t="s">
        <v>6193</v>
      </c>
      <c r="B3786" s="237">
        <v>1</v>
      </c>
      <c r="C3786" s="238" t="s">
        <v>6900</v>
      </c>
      <c r="D3786" s="239" t="s">
        <v>5919</v>
      </c>
      <c r="E3786" s="224"/>
      <c r="F3786" s="240">
        <v>12</v>
      </c>
      <c r="G3786" s="240">
        <v>12</v>
      </c>
      <c r="H3786" s="240">
        <v>12</v>
      </c>
      <c r="I3786" s="224">
        <v>2</v>
      </c>
    </row>
    <row r="3787" spans="1:9" x14ac:dyDescent="0.15">
      <c r="A3787" s="14" t="s">
        <v>5909</v>
      </c>
      <c r="B3787" s="15">
        <v>1</v>
      </c>
      <c r="C3787" s="236" t="s">
        <v>6901</v>
      </c>
      <c r="D3787" s="66" t="s">
        <v>5875</v>
      </c>
      <c r="E3787" s="67"/>
      <c r="F3787" s="68">
        <v>9</v>
      </c>
      <c r="G3787" s="68">
        <v>9</v>
      </c>
      <c r="H3787" s="69">
        <f>B3787*F3787</f>
        <v>9</v>
      </c>
      <c r="I3787" s="70">
        <v>2</v>
      </c>
    </row>
    <row r="3788" spans="1:9" x14ac:dyDescent="0.15">
      <c r="A3788" s="14" t="s">
        <v>5909</v>
      </c>
      <c r="B3788" s="15">
        <v>1</v>
      </c>
      <c r="C3788" s="65" t="s">
        <v>5910</v>
      </c>
      <c r="D3788" s="66" t="s">
        <v>5875</v>
      </c>
      <c r="E3788" s="67"/>
      <c r="F3788" s="68">
        <v>9</v>
      </c>
      <c r="G3788" s="68">
        <v>9</v>
      </c>
      <c r="H3788" s="69">
        <f>B3788*F3788</f>
        <v>9</v>
      </c>
      <c r="I3788" s="70">
        <v>2</v>
      </c>
    </row>
    <row r="3789" spans="1:9" x14ac:dyDescent="0.15">
      <c r="A3789" s="96" t="s">
        <v>6324</v>
      </c>
      <c r="B3789" s="97">
        <v>1</v>
      </c>
      <c r="C3789" s="98" t="s">
        <v>6325</v>
      </c>
      <c r="D3789" s="121" t="s">
        <v>5875</v>
      </c>
      <c r="E3789" s="99"/>
      <c r="F3789" s="100">
        <v>12</v>
      </c>
      <c r="G3789" s="100">
        <v>12</v>
      </c>
      <c r="H3789" s="100">
        <v>12</v>
      </c>
      <c r="I3789" s="99">
        <v>2</v>
      </c>
    </row>
    <row r="3790" spans="1:9" x14ac:dyDescent="0.15">
      <c r="A3790" s="96" t="s">
        <v>6324</v>
      </c>
      <c r="B3790" s="97">
        <v>1</v>
      </c>
      <c r="C3790" s="98" t="s">
        <v>6325</v>
      </c>
      <c r="D3790" s="121" t="s">
        <v>5875</v>
      </c>
      <c r="E3790" s="99"/>
      <c r="F3790" s="100">
        <v>12</v>
      </c>
      <c r="G3790" s="100">
        <v>12</v>
      </c>
      <c r="H3790" s="100">
        <v>12</v>
      </c>
      <c r="I3790" s="99">
        <v>2</v>
      </c>
    </row>
    <row r="3791" spans="1:9" x14ac:dyDescent="0.15">
      <c r="A3791" s="49" t="s">
        <v>6192</v>
      </c>
      <c r="B3791" s="33">
        <v>1</v>
      </c>
      <c r="C3791" s="236" t="s">
        <v>6902</v>
      </c>
      <c r="D3791" s="123" t="s">
        <v>5919</v>
      </c>
      <c r="E3791" s="67"/>
      <c r="F3791" s="71">
        <v>12</v>
      </c>
      <c r="G3791" s="71">
        <v>12</v>
      </c>
      <c r="H3791" s="71">
        <v>12</v>
      </c>
      <c r="I3791" s="67">
        <v>2</v>
      </c>
    </row>
    <row r="3792" spans="1:9" x14ac:dyDescent="0.15">
      <c r="A3792" s="14" t="s">
        <v>5873</v>
      </c>
      <c r="B3792" s="15">
        <v>1</v>
      </c>
      <c r="C3792" s="236" t="s">
        <v>6903</v>
      </c>
      <c r="D3792" s="66" t="s">
        <v>5875</v>
      </c>
      <c r="E3792" s="67"/>
      <c r="F3792" s="68">
        <v>9</v>
      </c>
      <c r="G3792" s="68">
        <v>9</v>
      </c>
      <c r="H3792" s="69">
        <f>B3792*F3792</f>
        <v>9</v>
      </c>
      <c r="I3792" s="70">
        <v>2</v>
      </c>
    </row>
    <row r="3793" spans="1:9" x14ac:dyDescent="0.15">
      <c r="A3793" s="14" t="s">
        <v>5873</v>
      </c>
      <c r="B3793" s="15">
        <v>1</v>
      </c>
      <c r="C3793" s="65" t="s">
        <v>5874</v>
      </c>
      <c r="D3793" s="66" t="s">
        <v>5875</v>
      </c>
      <c r="E3793" s="67"/>
      <c r="F3793" s="68">
        <v>9</v>
      </c>
      <c r="G3793" s="68">
        <v>9</v>
      </c>
      <c r="H3793" s="69">
        <f>B3793*F3793</f>
        <v>9</v>
      </c>
      <c r="I3793" s="70">
        <v>2</v>
      </c>
    </row>
    <row r="3794" spans="1:9" x14ac:dyDescent="0.15">
      <c r="A3794" s="20" t="s">
        <v>5873</v>
      </c>
      <c r="B3794" s="33">
        <v>1</v>
      </c>
      <c r="C3794" s="20" t="s">
        <v>6419</v>
      </c>
      <c r="D3794" s="116" t="s">
        <v>5975</v>
      </c>
      <c r="F3794" s="60">
        <v>9</v>
      </c>
      <c r="G3794" s="60">
        <v>9</v>
      </c>
      <c r="H3794" s="60">
        <f>B3794*F3794</f>
        <v>9</v>
      </c>
      <c r="I3794" s="57">
        <v>2</v>
      </c>
    </row>
    <row r="3795" spans="1:9" x14ac:dyDescent="0.15">
      <c r="A3795" s="49" t="s">
        <v>6197</v>
      </c>
      <c r="B3795" s="33">
        <v>1</v>
      </c>
      <c r="C3795" s="236" t="s">
        <v>6904</v>
      </c>
      <c r="D3795" s="123" t="s">
        <v>5919</v>
      </c>
      <c r="E3795" s="67"/>
      <c r="F3795" s="71">
        <v>9</v>
      </c>
      <c r="G3795" s="71">
        <v>9</v>
      </c>
      <c r="H3795" s="71">
        <v>9</v>
      </c>
      <c r="I3795" s="67">
        <v>2</v>
      </c>
    </row>
    <row r="3796" spans="1:9" x14ac:dyDescent="0.15">
      <c r="A3796" s="14" t="s">
        <v>6144</v>
      </c>
      <c r="B3796" s="15">
        <v>1</v>
      </c>
      <c r="C3796" s="236" t="s">
        <v>6905</v>
      </c>
      <c r="D3796" s="66" t="s">
        <v>5875</v>
      </c>
      <c r="E3796" s="67"/>
      <c r="F3796" s="68">
        <v>12</v>
      </c>
      <c r="G3796" s="68">
        <v>12</v>
      </c>
      <c r="H3796" s="69">
        <f>B3796*F3796</f>
        <v>12</v>
      </c>
      <c r="I3796" s="70">
        <v>2</v>
      </c>
    </row>
    <row r="3797" spans="1:9" x14ac:dyDescent="0.15">
      <c r="A3797" s="14" t="s">
        <v>6144</v>
      </c>
      <c r="B3797" s="15">
        <v>1</v>
      </c>
      <c r="C3797" s="65" t="s">
        <v>6148</v>
      </c>
      <c r="D3797" s="66" t="s">
        <v>5875</v>
      </c>
      <c r="E3797" s="67"/>
      <c r="F3797" s="68">
        <v>12</v>
      </c>
      <c r="G3797" s="68">
        <v>12</v>
      </c>
      <c r="H3797" s="69">
        <f>B3797*F3797</f>
        <v>12</v>
      </c>
      <c r="I3797" s="70">
        <v>2</v>
      </c>
    </row>
    <row r="3798" spans="1:9" x14ac:dyDescent="0.15">
      <c r="A3798" s="14" t="s">
        <v>6145</v>
      </c>
      <c r="B3798" s="15">
        <v>1</v>
      </c>
      <c r="C3798" s="236" t="s">
        <v>6906</v>
      </c>
      <c r="D3798" s="66" t="s">
        <v>5875</v>
      </c>
      <c r="E3798" s="67"/>
      <c r="F3798" s="68">
        <v>12</v>
      </c>
      <c r="G3798" s="68">
        <v>12</v>
      </c>
      <c r="H3798" s="69">
        <f>B3798*F3798</f>
        <v>12</v>
      </c>
      <c r="I3798" s="70">
        <v>2</v>
      </c>
    </row>
    <row r="3799" spans="1:9" x14ac:dyDescent="0.15">
      <c r="A3799" s="14" t="s">
        <v>6145</v>
      </c>
      <c r="B3799" s="15">
        <v>1</v>
      </c>
      <c r="C3799" s="65" t="s">
        <v>6149</v>
      </c>
      <c r="D3799" s="66" t="s">
        <v>5875</v>
      </c>
      <c r="E3799" s="67"/>
      <c r="F3799" s="68">
        <v>12</v>
      </c>
      <c r="G3799" s="68">
        <v>12</v>
      </c>
      <c r="H3799" s="69">
        <f>B3799*F3799</f>
        <v>12</v>
      </c>
      <c r="I3799" s="70">
        <v>2</v>
      </c>
    </row>
    <row r="3800" spans="1:9" x14ac:dyDescent="0.15">
      <c r="A3800" s="49" t="s">
        <v>6190</v>
      </c>
      <c r="B3800" s="33">
        <v>1</v>
      </c>
      <c r="C3800" s="236" t="s">
        <v>6907</v>
      </c>
      <c r="D3800" s="123" t="s">
        <v>5919</v>
      </c>
      <c r="E3800" s="67"/>
      <c r="F3800" s="71">
        <v>12</v>
      </c>
      <c r="G3800" s="71">
        <v>12</v>
      </c>
      <c r="H3800" s="71">
        <f>B3800*F3800</f>
        <v>12</v>
      </c>
      <c r="I3800" s="67">
        <v>2</v>
      </c>
    </row>
    <row r="3801" spans="1:9" x14ac:dyDescent="0.15">
      <c r="A3801" s="49" t="s">
        <v>5876</v>
      </c>
      <c r="B3801" s="33">
        <v>1</v>
      </c>
      <c r="C3801" s="236" t="s">
        <v>6908</v>
      </c>
      <c r="D3801" s="123" t="s">
        <v>5919</v>
      </c>
      <c r="E3801" s="67"/>
      <c r="F3801" s="71">
        <v>9</v>
      </c>
      <c r="G3801" s="71">
        <v>9</v>
      </c>
      <c r="H3801" s="71">
        <v>9</v>
      </c>
      <c r="I3801" s="67">
        <v>2</v>
      </c>
    </row>
    <row r="3802" spans="1:9" x14ac:dyDescent="0.15">
      <c r="A3802" s="14" t="s">
        <v>5876</v>
      </c>
      <c r="B3802" s="15">
        <v>1</v>
      </c>
      <c r="C3802" s="65" t="s">
        <v>5877</v>
      </c>
      <c r="D3802" s="66" t="s">
        <v>5875</v>
      </c>
      <c r="E3802" s="67"/>
      <c r="F3802" s="68">
        <v>9</v>
      </c>
      <c r="G3802" s="68">
        <v>9</v>
      </c>
      <c r="H3802" s="69">
        <f>B3802*F3802</f>
        <v>9</v>
      </c>
      <c r="I3802" s="70">
        <v>2</v>
      </c>
    </row>
    <row r="3803" spans="1:9" x14ac:dyDescent="0.15">
      <c r="A3803" s="96" t="s">
        <v>6322</v>
      </c>
      <c r="B3803" s="97">
        <v>1</v>
      </c>
      <c r="C3803" s="98" t="s">
        <v>6323</v>
      </c>
      <c r="D3803" s="121" t="s">
        <v>5875</v>
      </c>
      <c r="E3803" s="99"/>
      <c r="F3803" s="100">
        <v>12</v>
      </c>
      <c r="G3803" s="100">
        <v>12</v>
      </c>
      <c r="H3803" s="100">
        <v>12</v>
      </c>
      <c r="I3803" s="99">
        <v>2</v>
      </c>
    </row>
    <row r="3804" spans="1:9" x14ac:dyDescent="0.15">
      <c r="A3804" s="96" t="s">
        <v>6322</v>
      </c>
      <c r="B3804" s="97">
        <v>1</v>
      </c>
      <c r="C3804" s="98" t="s">
        <v>6323</v>
      </c>
      <c r="D3804" s="121" t="s">
        <v>5875</v>
      </c>
      <c r="E3804" s="99"/>
      <c r="F3804" s="100">
        <v>12</v>
      </c>
      <c r="G3804" s="100">
        <v>12</v>
      </c>
      <c r="H3804" s="100">
        <v>12</v>
      </c>
      <c r="I3804" s="99">
        <v>2</v>
      </c>
    </row>
    <row r="3805" spans="1:9" x14ac:dyDescent="0.15">
      <c r="A3805" s="96" t="s">
        <v>6368</v>
      </c>
      <c r="B3805" s="97">
        <v>1</v>
      </c>
      <c r="C3805" s="98" t="s">
        <v>6369</v>
      </c>
      <c r="D3805" s="121" t="s">
        <v>5875</v>
      </c>
      <c r="E3805" s="99"/>
      <c r="F3805" s="100">
        <v>12</v>
      </c>
      <c r="G3805" s="100">
        <v>12</v>
      </c>
      <c r="H3805" s="100">
        <v>12</v>
      </c>
      <c r="I3805" s="99">
        <v>2</v>
      </c>
    </row>
    <row r="3806" spans="1:9" x14ac:dyDescent="0.15">
      <c r="A3806" s="96" t="s">
        <v>6368</v>
      </c>
      <c r="B3806" s="97">
        <v>1</v>
      </c>
      <c r="C3806" s="98" t="s">
        <v>6369</v>
      </c>
      <c r="D3806" s="121" t="s">
        <v>5875</v>
      </c>
      <c r="E3806" s="99"/>
      <c r="F3806" s="100">
        <v>12</v>
      </c>
      <c r="G3806" s="100">
        <v>12</v>
      </c>
      <c r="H3806" s="100">
        <v>12</v>
      </c>
      <c r="I3806" s="99">
        <v>2</v>
      </c>
    </row>
    <row r="3807" spans="1:9" x14ac:dyDescent="0.15">
      <c r="A3807" s="49" t="s">
        <v>6191</v>
      </c>
      <c r="B3807" s="33">
        <v>1</v>
      </c>
      <c r="C3807" s="236" t="s">
        <v>6909</v>
      </c>
      <c r="D3807" s="123" t="s">
        <v>5919</v>
      </c>
      <c r="E3807" s="67"/>
      <c r="F3807" s="71">
        <v>12</v>
      </c>
      <c r="G3807" s="71">
        <v>12</v>
      </c>
      <c r="H3807" s="71">
        <v>12</v>
      </c>
      <c r="I3807" s="67">
        <v>2</v>
      </c>
    </row>
    <row r="3808" spans="1:9" x14ac:dyDescent="0.15">
      <c r="A3808" s="96" t="s">
        <v>6320</v>
      </c>
      <c r="B3808" s="97">
        <v>1</v>
      </c>
      <c r="C3808" s="98" t="s">
        <v>6321</v>
      </c>
      <c r="D3808" s="121" t="s">
        <v>5875</v>
      </c>
      <c r="E3808" s="99"/>
      <c r="F3808" s="100">
        <v>12</v>
      </c>
      <c r="G3808" s="100">
        <v>12</v>
      </c>
      <c r="H3808" s="100">
        <v>12</v>
      </c>
      <c r="I3808" s="99">
        <v>2</v>
      </c>
    </row>
    <row r="3809" spans="1:9" s="62" customFormat="1" x14ac:dyDescent="0.15">
      <c r="A3809" s="255" t="s">
        <v>6320</v>
      </c>
      <c r="B3809" s="254">
        <v>1</v>
      </c>
      <c r="C3809" s="62" t="s">
        <v>6321</v>
      </c>
      <c r="D3809" s="267" t="s">
        <v>5875</v>
      </c>
      <c r="E3809" s="256"/>
      <c r="F3809" s="257">
        <v>12</v>
      </c>
      <c r="G3809" s="257">
        <v>12</v>
      </c>
      <c r="H3809" s="257">
        <v>12</v>
      </c>
      <c r="I3809" s="256">
        <v>2</v>
      </c>
    </row>
    <row r="3810" spans="1:9" s="62" customFormat="1" x14ac:dyDescent="0.15">
      <c r="A3810" s="255" t="s">
        <v>6318</v>
      </c>
      <c r="B3810" s="254">
        <v>1</v>
      </c>
      <c r="C3810" s="62" t="s">
        <v>6319</v>
      </c>
      <c r="D3810" s="267" t="s">
        <v>5875</v>
      </c>
      <c r="E3810" s="256"/>
      <c r="F3810" s="257">
        <v>12</v>
      </c>
      <c r="G3810" s="257">
        <v>12</v>
      </c>
      <c r="H3810" s="257">
        <v>12</v>
      </c>
      <c r="I3810" s="256">
        <v>2</v>
      </c>
    </row>
    <row r="3811" spans="1:9" s="62" customFormat="1" x14ac:dyDescent="0.15">
      <c r="A3811" s="255" t="s">
        <v>6318</v>
      </c>
      <c r="B3811" s="254">
        <v>1</v>
      </c>
      <c r="C3811" s="62" t="s">
        <v>6319</v>
      </c>
      <c r="D3811" s="267" t="s">
        <v>5875</v>
      </c>
      <c r="E3811" s="256"/>
      <c r="F3811" s="257">
        <v>12</v>
      </c>
      <c r="G3811" s="257">
        <v>12</v>
      </c>
      <c r="H3811" s="257">
        <v>12</v>
      </c>
      <c r="I3811" s="256">
        <v>2</v>
      </c>
    </row>
    <row r="3812" spans="1:9" s="62" customFormat="1" x14ac:dyDescent="0.15">
      <c r="A3812" s="255" t="s">
        <v>6316</v>
      </c>
      <c r="B3812" s="254">
        <v>1</v>
      </c>
      <c r="C3812" s="62" t="s">
        <v>6317</v>
      </c>
      <c r="D3812" s="267" t="s">
        <v>5875</v>
      </c>
      <c r="E3812" s="256"/>
      <c r="F3812" s="257">
        <v>12</v>
      </c>
      <c r="G3812" s="257">
        <v>12</v>
      </c>
      <c r="H3812" s="257">
        <v>12</v>
      </c>
      <c r="I3812" s="256">
        <v>2</v>
      </c>
    </row>
    <row r="3813" spans="1:9" x14ac:dyDescent="0.15">
      <c r="A3813" s="96" t="s">
        <v>6316</v>
      </c>
      <c r="B3813" s="97">
        <v>1</v>
      </c>
      <c r="C3813" s="98" t="s">
        <v>6317</v>
      </c>
      <c r="D3813" s="121" t="s">
        <v>5875</v>
      </c>
      <c r="E3813" s="99"/>
      <c r="F3813" s="100">
        <v>12</v>
      </c>
      <c r="G3813" s="100">
        <v>12</v>
      </c>
      <c r="H3813" s="100">
        <v>12</v>
      </c>
      <c r="I3813" s="99">
        <v>2</v>
      </c>
    </row>
    <row r="3814" spans="1:9" x14ac:dyDescent="0.15">
      <c r="A3814" s="14" t="s">
        <v>5786</v>
      </c>
      <c r="B3814" s="15">
        <v>1</v>
      </c>
      <c r="C3814" s="65" t="s">
        <v>5787</v>
      </c>
      <c r="D3814" s="66" t="s">
        <v>5788</v>
      </c>
      <c r="E3814" s="67"/>
      <c r="F3814" s="68">
        <v>6</v>
      </c>
      <c r="G3814" s="68">
        <f>F3814</f>
        <v>6</v>
      </c>
      <c r="H3814" s="69">
        <f>B3814*F3814</f>
        <v>6</v>
      </c>
      <c r="I3814" s="70">
        <v>4.75</v>
      </c>
    </row>
    <row r="3815" spans="1:9" x14ac:dyDescent="0.15">
      <c r="A3815" s="14" t="s">
        <v>5786</v>
      </c>
      <c r="B3815" s="15">
        <v>1</v>
      </c>
      <c r="C3815" s="65" t="s">
        <v>5787</v>
      </c>
      <c r="D3815" s="66" t="s">
        <v>5788</v>
      </c>
      <c r="E3815" s="67"/>
      <c r="F3815" s="68">
        <v>6</v>
      </c>
      <c r="G3815" s="68">
        <f>F3815</f>
        <v>6</v>
      </c>
      <c r="H3815" s="69">
        <f>B3815*F3815</f>
        <v>6</v>
      </c>
      <c r="I3815" s="70">
        <v>4.75</v>
      </c>
    </row>
    <row r="3816" spans="1:9" x14ac:dyDescent="0.15">
      <c r="A3816" s="14" t="s">
        <v>5784</v>
      </c>
      <c r="B3816" s="15">
        <v>1</v>
      </c>
      <c r="C3816" s="65" t="s">
        <v>5785</v>
      </c>
      <c r="D3816" s="66" t="s">
        <v>5740</v>
      </c>
      <c r="E3816" s="67"/>
      <c r="F3816" s="68">
        <v>7</v>
      </c>
      <c r="G3816" s="68">
        <v>7</v>
      </c>
      <c r="H3816" s="69">
        <f>B3816*F3816</f>
        <v>7</v>
      </c>
      <c r="I3816" s="70">
        <v>9.75</v>
      </c>
    </row>
    <row r="3817" spans="1:9" x14ac:dyDescent="0.15">
      <c r="A3817" s="14" t="s">
        <v>5782</v>
      </c>
      <c r="B3817" s="15">
        <v>1</v>
      </c>
      <c r="C3817" s="65" t="s">
        <v>5783</v>
      </c>
      <c r="D3817" s="66" t="s">
        <v>5777</v>
      </c>
      <c r="E3817" s="67"/>
      <c r="F3817" s="68">
        <v>26.555</v>
      </c>
      <c r="G3817" s="68">
        <v>26.555</v>
      </c>
      <c r="H3817" s="69">
        <f>B3817*F3817</f>
        <v>26.555</v>
      </c>
      <c r="I3817" s="70">
        <v>7</v>
      </c>
    </row>
    <row r="3818" spans="1:9" x14ac:dyDescent="0.15">
      <c r="A3818" s="22" t="s">
        <v>6135</v>
      </c>
      <c r="B3818" s="46">
        <v>1</v>
      </c>
      <c r="C3818" s="47" t="s">
        <v>6136</v>
      </c>
      <c r="D3818" s="17" t="s">
        <v>5919</v>
      </c>
      <c r="E3818" s="23"/>
      <c r="F3818" s="19">
        <v>35.950000000000003</v>
      </c>
      <c r="G3818" s="19">
        <f>F3818*0.425</f>
        <v>15.27875</v>
      </c>
      <c r="H3818" s="43">
        <f>F3818</f>
        <v>35.950000000000003</v>
      </c>
      <c r="I3818" s="18">
        <v>16</v>
      </c>
    </row>
    <row r="3819" spans="1:9" x14ac:dyDescent="0.15">
      <c r="A3819" s="22" t="s">
        <v>6137</v>
      </c>
      <c r="B3819" s="46">
        <v>1</v>
      </c>
      <c r="C3819" s="47" t="s">
        <v>6940</v>
      </c>
      <c r="D3819" s="17" t="s">
        <v>5919</v>
      </c>
      <c r="E3819" s="23"/>
      <c r="F3819" s="19">
        <v>63.25</v>
      </c>
      <c r="G3819" s="19">
        <f>F3819*0.425</f>
        <v>26.881249999999998</v>
      </c>
      <c r="H3819" s="1">
        <f t="shared" ref="H3819:H3825" si="373">B3819*F3819</f>
        <v>63.25</v>
      </c>
      <c r="I3819" s="18">
        <v>16</v>
      </c>
    </row>
    <row r="3820" spans="1:9" x14ac:dyDescent="0.15">
      <c r="A3820" s="22" t="s">
        <v>6138</v>
      </c>
      <c r="B3820" s="46">
        <v>1</v>
      </c>
      <c r="C3820" s="47" t="s">
        <v>6139</v>
      </c>
      <c r="D3820" s="17" t="s">
        <v>5919</v>
      </c>
      <c r="E3820" s="23"/>
      <c r="F3820" s="19">
        <v>42.45</v>
      </c>
      <c r="G3820" s="19">
        <f>F3820*0.425</f>
        <v>18.041250000000002</v>
      </c>
      <c r="H3820" s="1">
        <f t="shared" si="373"/>
        <v>42.45</v>
      </c>
      <c r="I3820" s="18">
        <v>16</v>
      </c>
    </row>
    <row r="3821" spans="1:9" x14ac:dyDescent="0.15">
      <c r="A3821" s="22" t="s">
        <v>6140</v>
      </c>
      <c r="B3821" s="46">
        <v>1</v>
      </c>
      <c r="C3821" s="47" t="s">
        <v>6141</v>
      </c>
      <c r="D3821" s="17" t="s">
        <v>5919</v>
      </c>
      <c r="E3821" s="23"/>
      <c r="F3821" s="19">
        <v>23.15</v>
      </c>
      <c r="G3821" s="19">
        <f>F3821*0.425</f>
        <v>9.8387499999999992</v>
      </c>
      <c r="H3821" s="1">
        <f t="shared" si="373"/>
        <v>23.15</v>
      </c>
      <c r="I3821" s="18">
        <v>12</v>
      </c>
    </row>
    <row r="3822" spans="1:9" x14ac:dyDescent="0.15">
      <c r="A3822" s="20" t="s">
        <v>6415</v>
      </c>
      <c r="B3822" s="33">
        <v>1</v>
      </c>
      <c r="C3822" s="20" t="s">
        <v>6416</v>
      </c>
      <c r="D3822" s="116" t="s">
        <v>5975</v>
      </c>
      <c r="F3822" s="60">
        <v>12</v>
      </c>
      <c r="G3822" s="19">
        <v>12</v>
      </c>
      <c r="H3822" s="60">
        <f t="shared" si="373"/>
        <v>12</v>
      </c>
      <c r="I3822" s="57">
        <v>2</v>
      </c>
    </row>
    <row r="3823" spans="1:9" x14ac:dyDescent="0.15">
      <c r="A3823" s="20" t="s">
        <v>6417</v>
      </c>
      <c r="B3823" s="33">
        <v>1</v>
      </c>
      <c r="C3823" s="20" t="s">
        <v>6418</v>
      </c>
      <c r="D3823" s="116" t="s">
        <v>5975</v>
      </c>
      <c r="F3823" s="60">
        <v>12</v>
      </c>
      <c r="G3823" s="19">
        <v>12</v>
      </c>
      <c r="H3823" s="60">
        <f t="shared" si="373"/>
        <v>12</v>
      </c>
      <c r="I3823" s="57">
        <v>2</v>
      </c>
    </row>
    <row r="3824" spans="1:9" x14ac:dyDescent="0.15">
      <c r="A3824" s="22" t="s">
        <v>6129</v>
      </c>
      <c r="B3824" s="46">
        <v>1</v>
      </c>
      <c r="C3824" s="47" t="s">
        <v>6130</v>
      </c>
      <c r="D3824" s="17" t="s">
        <v>5919</v>
      </c>
      <c r="E3824" s="23"/>
      <c r="F3824" s="19">
        <v>59.6</v>
      </c>
      <c r="G3824" s="19">
        <f>F3824*0.425</f>
        <v>25.33</v>
      </c>
      <c r="H3824" s="1">
        <f t="shared" si="373"/>
        <v>59.6</v>
      </c>
      <c r="I3824" s="18">
        <v>32</v>
      </c>
    </row>
    <row r="3825" spans="1:9" x14ac:dyDescent="0.15">
      <c r="A3825" s="20" t="s">
        <v>6407</v>
      </c>
      <c r="B3825" s="33">
        <v>1</v>
      </c>
      <c r="C3825" s="20" t="s">
        <v>6408</v>
      </c>
      <c r="D3825" s="116" t="s">
        <v>5975</v>
      </c>
      <c r="F3825" s="60">
        <v>9</v>
      </c>
      <c r="G3825" s="19">
        <v>9</v>
      </c>
      <c r="H3825" s="60">
        <f t="shared" si="373"/>
        <v>9</v>
      </c>
      <c r="I3825" s="57">
        <v>2</v>
      </c>
    </row>
    <row r="3826" spans="1:9" x14ac:dyDescent="0.15">
      <c r="A3826" s="96" t="s">
        <v>6367</v>
      </c>
      <c r="B3826" s="97">
        <v>1</v>
      </c>
      <c r="C3826" s="98" t="s">
        <v>6370</v>
      </c>
      <c r="D3826" s="121" t="s">
        <v>5875</v>
      </c>
      <c r="E3826" s="99"/>
      <c r="F3826" s="100">
        <v>12</v>
      </c>
      <c r="G3826" s="100">
        <v>12</v>
      </c>
      <c r="H3826" s="100">
        <v>12</v>
      </c>
      <c r="I3826" s="99">
        <v>2</v>
      </c>
    </row>
    <row r="3827" spans="1:9" x14ac:dyDescent="0.15">
      <c r="A3827" s="96" t="s">
        <v>6367</v>
      </c>
      <c r="B3827" s="97">
        <v>1</v>
      </c>
      <c r="C3827" s="98" t="s">
        <v>6370</v>
      </c>
      <c r="D3827" s="121" t="s">
        <v>5875</v>
      </c>
      <c r="E3827" s="99"/>
      <c r="F3827" s="100">
        <v>12</v>
      </c>
      <c r="G3827" s="100">
        <v>12</v>
      </c>
      <c r="H3827" s="100">
        <v>12</v>
      </c>
      <c r="I3827" s="99">
        <v>2</v>
      </c>
    </row>
    <row r="3828" spans="1:9" x14ac:dyDescent="0.15">
      <c r="A3828" s="20" t="s">
        <v>6409</v>
      </c>
      <c r="B3828" s="33">
        <v>1</v>
      </c>
      <c r="C3828" s="20" t="s">
        <v>6410</v>
      </c>
      <c r="D3828" s="116" t="s">
        <v>5975</v>
      </c>
      <c r="F3828" s="60">
        <v>12</v>
      </c>
      <c r="G3828" s="19">
        <v>12</v>
      </c>
      <c r="H3828" s="60">
        <f>B3828*F3828</f>
        <v>12</v>
      </c>
      <c r="I3828" s="57">
        <v>2</v>
      </c>
    </row>
    <row r="3829" spans="1:9" x14ac:dyDescent="0.15">
      <c r="A3829" s="20" t="s">
        <v>6411</v>
      </c>
      <c r="B3829" s="33">
        <v>1</v>
      </c>
      <c r="C3829" s="20" t="s">
        <v>6412</v>
      </c>
      <c r="D3829" s="116" t="s">
        <v>5975</v>
      </c>
      <c r="F3829" s="60">
        <v>9</v>
      </c>
      <c r="G3829" s="19">
        <v>9</v>
      </c>
      <c r="H3829" s="60">
        <f>B3829*F3829</f>
        <v>9</v>
      </c>
      <c r="I3829" s="57">
        <v>2</v>
      </c>
    </row>
    <row r="3830" spans="1:9" x14ac:dyDescent="0.15">
      <c r="A3830" s="96" t="s">
        <v>6328</v>
      </c>
      <c r="B3830" s="97">
        <v>1</v>
      </c>
      <c r="C3830" s="98" t="s">
        <v>6329</v>
      </c>
      <c r="D3830" s="121" t="s">
        <v>5875</v>
      </c>
      <c r="E3830" s="99"/>
      <c r="F3830" s="100">
        <v>12</v>
      </c>
      <c r="G3830" s="100">
        <v>12</v>
      </c>
      <c r="H3830" s="100">
        <v>12</v>
      </c>
      <c r="I3830" s="99">
        <v>2</v>
      </c>
    </row>
    <row r="3831" spans="1:9" x14ac:dyDescent="0.15">
      <c r="A3831" s="96" t="s">
        <v>6328</v>
      </c>
      <c r="B3831" s="97">
        <v>1</v>
      </c>
      <c r="C3831" s="98" t="s">
        <v>6329</v>
      </c>
      <c r="D3831" s="121" t="s">
        <v>5875</v>
      </c>
      <c r="E3831" s="99"/>
      <c r="F3831" s="100">
        <v>12</v>
      </c>
      <c r="G3831" s="100">
        <v>12</v>
      </c>
      <c r="H3831" s="100">
        <v>12</v>
      </c>
      <c r="I3831" s="99">
        <v>2</v>
      </c>
    </row>
    <row r="3832" spans="1:9" x14ac:dyDescent="0.15">
      <c r="A3832" s="96" t="s">
        <v>6326</v>
      </c>
      <c r="B3832" s="97">
        <v>1</v>
      </c>
      <c r="C3832" s="98" t="s">
        <v>6327</v>
      </c>
      <c r="D3832" s="121" t="s">
        <v>5875</v>
      </c>
      <c r="E3832" s="99"/>
      <c r="F3832" s="100">
        <v>12</v>
      </c>
      <c r="G3832" s="100">
        <v>12</v>
      </c>
      <c r="H3832" s="100">
        <v>12</v>
      </c>
      <c r="I3832" s="99">
        <v>2</v>
      </c>
    </row>
    <row r="3833" spans="1:9" x14ac:dyDescent="0.15">
      <c r="A3833" s="96" t="s">
        <v>6326</v>
      </c>
      <c r="B3833" s="97">
        <v>1</v>
      </c>
      <c r="C3833" s="98" t="s">
        <v>6327</v>
      </c>
      <c r="D3833" s="121" t="s">
        <v>5875</v>
      </c>
      <c r="E3833" s="99"/>
      <c r="F3833" s="100">
        <v>12</v>
      </c>
      <c r="G3833" s="100">
        <v>12</v>
      </c>
      <c r="H3833" s="100">
        <v>12</v>
      </c>
      <c r="I3833" s="99">
        <v>2</v>
      </c>
    </row>
    <row r="3834" spans="1:9" x14ac:dyDescent="0.15">
      <c r="A3834" s="20" t="s">
        <v>6413</v>
      </c>
      <c r="B3834" s="33">
        <v>1</v>
      </c>
      <c r="C3834" s="20" t="s">
        <v>6414</v>
      </c>
      <c r="D3834" s="116" t="s">
        <v>5975</v>
      </c>
      <c r="F3834" s="60">
        <v>12</v>
      </c>
      <c r="G3834" s="19">
        <v>12</v>
      </c>
      <c r="H3834" s="60">
        <f>B3834*F3834</f>
        <v>12</v>
      </c>
      <c r="I3834" s="57">
        <v>2</v>
      </c>
    </row>
    <row r="3835" spans="1:9" x14ac:dyDescent="0.15">
      <c r="A3835" s="20" t="s">
        <v>6421</v>
      </c>
      <c r="B3835" s="33">
        <v>1</v>
      </c>
      <c r="C3835" s="20" t="s">
        <v>6422</v>
      </c>
      <c r="D3835" s="116" t="s">
        <v>5919</v>
      </c>
      <c r="F3835" s="60">
        <v>9</v>
      </c>
      <c r="G3835" s="60">
        <v>9</v>
      </c>
      <c r="H3835" s="60">
        <f>B3835*F3835</f>
        <v>9</v>
      </c>
      <c r="I3835" s="57">
        <v>2</v>
      </c>
    </row>
    <row r="3836" spans="1:9" x14ac:dyDescent="0.15">
      <c r="A3836" s="20" t="s">
        <v>6405</v>
      </c>
      <c r="B3836" s="33">
        <v>1</v>
      </c>
      <c r="C3836" s="20" t="s">
        <v>6406</v>
      </c>
      <c r="D3836" s="116" t="s">
        <v>5975</v>
      </c>
      <c r="F3836" s="60">
        <v>9</v>
      </c>
      <c r="G3836" s="19">
        <v>9</v>
      </c>
      <c r="H3836" s="60">
        <v>9</v>
      </c>
      <c r="I3836" s="57">
        <v>2</v>
      </c>
    </row>
    <row r="3837" spans="1:9" s="62" customFormat="1" x14ac:dyDescent="0.15">
      <c r="A3837" s="265" t="s">
        <v>6894</v>
      </c>
      <c r="B3837" s="254">
        <v>1</v>
      </c>
      <c r="C3837" s="294" t="s">
        <v>6895</v>
      </c>
      <c r="D3837" s="267" t="s">
        <v>5975</v>
      </c>
      <c r="E3837" s="256"/>
      <c r="F3837" s="258">
        <v>190</v>
      </c>
      <c r="G3837" s="258">
        <f>F3837*0.425</f>
        <v>80.75</v>
      </c>
      <c r="H3837" s="259">
        <f>B3837*F3837</f>
        <v>190</v>
      </c>
      <c r="I3837" s="256">
        <v>64</v>
      </c>
    </row>
    <row r="3838" spans="1:9" s="62" customFormat="1" x14ac:dyDescent="0.15">
      <c r="A3838" s="22" t="s">
        <v>6117</v>
      </c>
      <c r="B3838" s="254">
        <v>1</v>
      </c>
      <c r="C3838" s="255" t="s">
        <v>6118</v>
      </c>
      <c r="D3838" s="267" t="s">
        <v>5975</v>
      </c>
      <c r="E3838" s="256"/>
      <c r="F3838" s="257">
        <v>160.19999999999999</v>
      </c>
      <c r="G3838" s="258">
        <f>F3838*0.425</f>
        <v>68.084999999999994</v>
      </c>
      <c r="H3838" s="257">
        <f>B3838*F3838</f>
        <v>160.19999999999999</v>
      </c>
      <c r="I3838" s="256">
        <v>48</v>
      </c>
    </row>
    <row r="3839" spans="1:9" s="62" customFormat="1" x14ac:dyDescent="0.15">
      <c r="A3839" s="22" t="s">
        <v>6131</v>
      </c>
      <c r="B3839" s="295">
        <v>1</v>
      </c>
      <c r="C3839" s="247" t="s">
        <v>6132</v>
      </c>
      <c r="D3839" s="218" t="s">
        <v>5919</v>
      </c>
      <c r="E3839" s="245"/>
      <c r="F3839" s="258">
        <v>20.7</v>
      </c>
      <c r="G3839" s="258">
        <f>F3839*0.425</f>
        <v>8.7974999999999994</v>
      </c>
      <c r="H3839" s="259">
        <f>B3839*F3839</f>
        <v>20.7</v>
      </c>
      <c r="I3839" s="256">
        <v>16</v>
      </c>
    </row>
    <row r="3840" spans="1:9" s="62" customFormat="1" x14ac:dyDescent="0.15">
      <c r="A3840" s="255" t="s">
        <v>6254</v>
      </c>
      <c r="B3840" s="254">
        <v>1</v>
      </c>
      <c r="C3840" s="62" t="s">
        <v>6255</v>
      </c>
      <c r="D3840" s="266" t="s">
        <v>5919</v>
      </c>
      <c r="E3840" s="256"/>
      <c r="F3840" s="257">
        <v>13</v>
      </c>
      <c r="G3840" s="257">
        <v>13</v>
      </c>
      <c r="H3840" s="257">
        <f>F3840</f>
        <v>13</v>
      </c>
      <c r="I3840" s="256">
        <v>18</v>
      </c>
    </row>
    <row r="3841" spans="1:9" x14ac:dyDescent="0.15">
      <c r="A3841" s="106" t="s">
        <v>6933</v>
      </c>
      <c r="B3841" s="33">
        <v>1</v>
      </c>
      <c r="C3841" s="262" t="s">
        <v>6934</v>
      </c>
      <c r="D3841" s="263" t="s">
        <v>6388</v>
      </c>
      <c r="E3841" s="99"/>
      <c r="F3841" s="100">
        <v>98.75</v>
      </c>
      <c r="G3841" s="100">
        <v>98.75</v>
      </c>
      <c r="H3841" s="100">
        <v>80.75</v>
      </c>
      <c r="I3841" s="99">
        <v>60</v>
      </c>
    </row>
    <row r="3842" spans="1:9" x14ac:dyDescent="0.15">
      <c r="A3842" s="22" t="s">
        <v>6125</v>
      </c>
      <c r="B3842" s="46">
        <v>1</v>
      </c>
      <c r="C3842" s="47" t="s">
        <v>6126</v>
      </c>
      <c r="D3842" s="17" t="s">
        <v>5919</v>
      </c>
      <c r="E3842" s="23"/>
      <c r="F3842" s="19">
        <v>34.799999999999997</v>
      </c>
      <c r="G3842" s="19">
        <f t="shared" ref="G3842:G3871" si="374">F3842*0.425</f>
        <v>14.79</v>
      </c>
      <c r="H3842" s="1">
        <f>B3842*F3842</f>
        <v>34.799999999999997</v>
      </c>
      <c r="I3842" s="18">
        <v>16</v>
      </c>
    </row>
    <row r="3843" spans="1:9" x14ac:dyDescent="0.15">
      <c r="A3843" s="22" t="s">
        <v>6133</v>
      </c>
      <c r="B3843" s="46">
        <v>1</v>
      </c>
      <c r="C3843" s="47" t="s">
        <v>6134</v>
      </c>
      <c r="D3843" s="17" t="s">
        <v>5919</v>
      </c>
      <c r="E3843" s="23"/>
      <c r="F3843" s="19">
        <v>34.35</v>
      </c>
      <c r="G3843" s="19">
        <f t="shared" si="374"/>
        <v>14.598750000000001</v>
      </c>
      <c r="H3843" s="1">
        <f>B3843*F3843</f>
        <v>34.35</v>
      </c>
      <c r="I3843" s="18">
        <v>48</v>
      </c>
    </row>
    <row r="3844" spans="1:9" x14ac:dyDescent="0.15">
      <c r="A3844" s="51" t="s">
        <v>6359</v>
      </c>
      <c r="B3844" s="33">
        <v>1</v>
      </c>
      <c r="C3844" s="35" t="s">
        <v>6360</v>
      </c>
      <c r="D3844" s="118" t="s">
        <v>5919</v>
      </c>
      <c r="E3844" s="18"/>
      <c r="F3844" s="43">
        <v>42.45</v>
      </c>
      <c r="G3844" s="43">
        <f t="shared" si="374"/>
        <v>18.041250000000002</v>
      </c>
      <c r="H3844" s="43">
        <f>B3844*F3844</f>
        <v>42.45</v>
      </c>
      <c r="I3844" s="18">
        <v>16</v>
      </c>
    </row>
    <row r="3845" spans="1:9" x14ac:dyDescent="0.15">
      <c r="A3845" s="51" t="s">
        <v>6357</v>
      </c>
      <c r="B3845" s="33">
        <v>1</v>
      </c>
      <c r="C3845" s="35" t="s">
        <v>6358</v>
      </c>
      <c r="D3845" s="118" t="s">
        <v>5919</v>
      </c>
      <c r="E3845" s="18"/>
      <c r="F3845" s="43">
        <v>73.05</v>
      </c>
      <c r="G3845" s="43">
        <f t="shared" si="374"/>
        <v>31.046249999999997</v>
      </c>
      <c r="H3845" s="43">
        <f>B3845*F3845</f>
        <v>73.05</v>
      </c>
      <c r="I3845" s="18">
        <v>32</v>
      </c>
    </row>
    <row r="3846" spans="1:9" x14ac:dyDescent="0.15">
      <c r="A3846" s="51" t="s">
        <v>6633</v>
      </c>
      <c r="B3846" s="33">
        <v>1</v>
      </c>
      <c r="C3846" s="20" t="s">
        <v>6634</v>
      </c>
      <c r="D3846" s="116" t="s">
        <v>5975</v>
      </c>
      <c r="F3846" s="60">
        <v>46.75</v>
      </c>
      <c r="G3846" s="258">
        <f t="shared" si="374"/>
        <v>19.868749999999999</v>
      </c>
      <c r="H3846" s="60">
        <f>F3846</f>
        <v>46.75</v>
      </c>
      <c r="I3846" s="57">
        <v>40</v>
      </c>
    </row>
    <row r="3847" spans="1:9" x14ac:dyDescent="0.15">
      <c r="A3847" s="51" t="s">
        <v>6631</v>
      </c>
      <c r="B3847" s="33">
        <v>1</v>
      </c>
      <c r="C3847" s="20" t="s">
        <v>6635</v>
      </c>
      <c r="D3847" s="116" t="s">
        <v>5975</v>
      </c>
      <c r="F3847" s="60">
        <v>32.299999999999997</v>
      </c>
      <c r="G3847" s="258">
        <f t="shared" si="374"/>
        <v>13.727499999999999</v>
      </c>
      <c r="H3847" s="60">
        <f>F3847</f>
        <v>32.299999999999997</v>
      </c>
      <c r="I3847" s="57">
        <v>32</v>
      </c>
    </row>
    <row r="3848" spans="1:9" x14ac:dyDescent="0.15">
      <c r="A3848" s="22" t="s">
        <v>6127</v>
      </c>
      <c r="B3848" s="46">
        <v>1</v>
      </c>
      <c r="C3848" s="47" t="s">
        <v>6128</v>
      </c>
      <c r="D3848" s="17" t="s">
        <v>5919</v>
      </c>
      <c r="E3848" s="23"/>
      <c r="F3848" s="19">
        <v>38.799999999999997</v>
      </c>
      <c r="G3848" s="19">
        <f t="shared" si="374"/>
        <v>16.489999999999998</v>
      </c>
      <c r="H3848" s="1">
        <f>B3848*F3848</f>
        <v>38.799999999999997</v>
      </c>
      <c r="I3848" s="18">
        <v>32</v>
      </c>
    </row>
    <row r="3849" spans="1:9" s="62" customFormat="1" x14ac:dyDescent="0.15">
      <c r="A3849" s="22" t="s">
        <v>6123</v>
      </c>
      <c r="B3849" s="46">
        <v>1</v>
      </c>
      <c r="C3849" s="47" t="s">
        <v>6124</v>
      </c>
      <c r="D3849" s="17" t="s">
        <v>5919</v>
      </c>
      <c r="E3849" s="23"/>
      <c r="F3849" s="19">
        <v>54.7</v>
      </c>
      <c r="G3849" s="19">
        <f t="shared" si="374"/>
        <v>23.247500000000002</v>
      </c>
      <c r="H3849" s="1">
        <f>B3849*F3849</f>
        <v>54.7</v>
      </c>
      <c r="I3849" s="18">
        <v>32</v>
      </c>
    </row>
    <row r="3850" spans="1:9" x14ac:dyDescent="0.15">
      <c r="A3850" s="51" t="s">
        <v>6632</v>
      </c>
      <c r="B3850" s="33">
        <v>1</v>
      </c>
      <c r="C3850" s="20" t="s">
        <v>6636</v>
      </c>
      <c r="D3850" s="116" t="s">
        <v>5975</v>
      </c>
      <c r="F3850" s="60">
        <v>20.7</v>
      </c>
      <c r="G3850" s="258">
        <f t="shared" si="374"/>
        <v>8.7974999999999994</v>
      </c>
      <c r="H3850" s="60">
        <f>F3850</f>
        <v>20.7</v>
      </c>
      <c r="I3850" s="57">
        <v>14</v>
      </c>
    </row>
    <row r="3851" spans="1:9" x14ac:dyDescent="0.15">
      <c r="A3851" s="51" t="s">
        <v>6344</v>
      </c>
      <c r="B3851" s="33">
        <v>1</v>
      </c>
      <c r="C3851" s="105" t="s">
        <v>6345</v>
      </c>
      <c r="D3851" s="118" t="s">
        <v>15</v>
      </c>
      <c r="E3851" s="18"/>
      <c r="F3851" s="43">
        <v>26.55</v>
      </c>
      <c r="G3851" s="43">
        <f t="shared" si="374"/>
        <v>11.28375</v>
      </c>
      <c r="H3851" s="43">
        <f>B3851*F3851</f>
        <v>26.55</v>
      </c>
      <c r="I3851" s="18">
        <v>12</v>
      </c>
    </row>
    <row r="3852" spans="1:9" x14ac:dyDescent="0.15">
      <c r="A3852" s="22" t="s">
        <v>6772</v>
      </c>
      <c r="B3852" s="15">
        <v>1</v>
      </c>
      <c r="C3852" s="16" t="s">
        <v>6004</v>
      </c>
      <c r="D3852" s="17" t="s">
        <v>15</v>
      </c>
      <c r="E3852" s="18"/>
      <c r="F3852" s="19">
        <v>29.75</v>
      </c>
      <c r="G3852" s="19">
        <f t="shared" si="374"/>
        <v>12.643749999999999</v>
      </c>
      <c r="H3852" s="1">
        <f>B3852*F3852</f>
        <v>29.75</v>
      </c>
      <c r="I3852" s="21">
        <v>18</v>
      </c>
    </row>
    <row r="3853" spans="1:9" s="62" customFormat="1" x14ac:dyDescent="0.15">
      <c r="A3853" s="265" t="s">
        <v>6943</v>
      </c>
      <c r="B3853" s="254">
        <v>1</v>
      </c>
      <c r="C3853" s="62" t="s">
        <v>6942</v>
      </c>
      <c r="D3853" s="267" t="s">
        <v>5730</v>
      </c>
      <c r="E3853" s="256"/>
      <c r="F3853" s="257">
        <v>19.5</v>
      </c>
      <c r="G3853" s="257">
        <f t="shared" si="374"/>
        <v>8.2874999999999996</v>
      </c>
      <c r="H3853" s="257">
        <f>F3853</f>
        <v>19.5</v>
      </c>
      <c r="I3853" s="256">
        <v>18</v>
      </c>
    </row>
    <row r="3854" spans="1:9" s="62" customFormat="1" x14ac:dyDescent="0.15">
      <c r="A3854" s="265" t="s">
        <v>6941</v>
      </c>
      <c r="B3854" s="254">
        <v>1</v>
      </c>
      <c r="C3854" s="62" t="s">
        <v>6942</v>
      </c>
      <c r="D3854" s="267" t="s">
        <v>5819</v>
      </c>
      <c r="E3854" s="256"/>
      <c r="F3854" s="257">
        <v>57.9</v>
      </c>
      <c r="G3854" s="257">
        <f t="shared" si="374"/>
        <v>24.607499999999998</v>
      </c>
      <c r="H3854" s="257">
        <f>F3854</f>
        <v>57.9</v>
      </c>
      <c r="I3854" s="256">
        <v>64</v>
      </c>
    </row>
    <row r="3855" spans="1:9" x14ac:dyDescent="0.15">
      <c r="A3855" s="22" t="s">
        <v>5820</v>
      </c>
      <c r="B3855" s="15">
        <v>1</v>
      </c>
      <c r="C3855" s="16" t="s">
        <v>5832</v>
      </c>
      <c r="D3855" s="17" t="s">
        <v>5819</v>
      </c>
      <c r="E3855" s="18"/>
      <c r="F3855" s="19">
        <v>57.9</v>
      </c>
      <c r="G3855" s="19">
        <f t="shared" si="374"/>
        <v>24.607499999999998</v>
      </c>
      <c r="H3855" s="1">
        <f t="shared" ref="H3855:H3864" si="375">B3855*F3855</f>
        <v>57.9</v>
      </c>
      <c r="I3855" s="21">
        <v>64</v>
      </c>
    </row>
    <row r="3856" spans="1:9" s="62" customFormat="1" x14ac:dyDescent="0.15">
      <c r="A3856" s="22" t="s">
        <v>5820</v>
      </c>
      <c r="B3856" s="15">
        <v>1</v>
      </c>
      <c r="C3856" s="16" t="s">
        <v>5821</v>
      </c>
      <c r="D3856" s="17" t="s">
        <v>5819</v>
      </c>
      <c r="E3856" s="18"/>
      <c r="F3856" s="19">
        <v>57.9</v>
      </c>
      <c r="G3856" s="19">
        <f t="shared" si="374"/>
        <v>24.607499999999998</v>
      </c>
      <c r="H3856" s="1">
        <f t="shared" si="375"/>
        <v>57.9</v>
      </c>
      <c r="I3856" s="21">
        <v>64</v>
      </c>
    </row>
    <row r="3857" spans="1:9" s="62" customFormat="1" x14ac:dyDescent="0.15">
      <c r="A3857" s="22" t="s">
        <v>6039</v>
      </c>
      <c r="B3857" s="15">
        <v>1</v>
      </c>
      <c r="C3857" s="16" t="s">
        <v>6040</v>
      </c>
      <c r="D3857" s="17" t="s">
        <v>15</v>
      </c>
      <c r="E3857" s="18"/>
      <c r="F3857" s="19">
        <v>29.75</v>
      </c>
      <c r="G3857" s="19">
        <f t="shared" si="374"/>
        <v>12.643749999999999</v>
      </c>
      <c r="H3857" s="1">
        <f t="shared" si="375"/>
        <v>29.75</v>
      </c>
      <c r="I3857" s="21">
        <v>18</v>
      </c>
    </row>
    <row r="3858" spans="1:9" s="62" customFormat="1" x14ac:dyDescent="0.15">
      <c r="A3858" s="22" t="s">
        <v>6180</v>
      </c>
      <c r="B3858" s="15">
        <v>1</v>
      </c>
      <c r="C3858" s="16" t="s">
        <v>6040</v>
      </c>
      <c r="D3858" s="17" t="s">
        <v>5819</v>
      </c>
      <c r="E3858" s="18"/>
      <c r="F3858" s="19">
        <v>92.8</v>
      </c>
      <c r="G3858" s="19">
        <f t="shared" si="374"/>
        <v>39.44</v>
      </c>
      <c r="H3858" s="1">
        <f t="shared" si="375"/>
        <v>92.8</v>
      </c>
      <c r="I3858" s="21">
        <v>64</v>
      </c>
    </row>
    <row r="3859" spans="1:9" x14ac:dyDescent="0.15">
      <c r="A3859" s="22" t="s">
        <v>5911</v>
      </c>
      <c r="B3859" s="15">
        <v>1</v>
      </c>
      <c r="C3859" s="16" t="s">
        <v>5912</v>
      </c>
      <c r="D3859" s="17" t="s">
        <v>5819</v>
      </c>
      <c r="E3859" s="18"/>
      <c r="F3859" s="19">
        <v>49.01</v>
      </c>
      <c r="G3859" s="19">
        <f t="shared" si="374"/>
        <v>20.829249999999998</v>
      </c>
      <c r="H3859" s="1">
        <f t="shared" si="375"/>
        <v>49.01</v>
      </c>
      <c r="I3859" s="21">
        <v>64</v>
      </c>
    </row>
    <row r="3860" spans="1:9" x14ac:dyDescent="0.15">
      <c r="A3860" s="22" t="s">
        <v>6041</v>
      </c>
      <c r="B3860" s="15">
        <v>1</v>
      </c>
      <c r="C3860" s="16" t="s">
        <v>6042</v>
      </c>
      <c r="D3860" s="17" t="s">
        <v>15</v>
      </c>
      <c r="E3860" s="18"/>
      <c r="F3860" s="19">
        <v>17.05</v>
      </c>
      <c r="G3860" s="19">
        <f t="shared" si="374"/>
        <v>7.2462499999999999</v>
      </c>
      <c r="H3860" s="1">
        <f t="shared" si="375"/>
        <v>17.05</v>
      </c>
      <c r="I3860" s="21">
        <v>18</v>
      </c>
    </row>
    <row r="3861" spans="1:9" x14ac:dyDescent="0.15">
      <c r="A3861" s="22" t="s">
        <v>6005</v>
      </c>
      <c r="B3861" s="15">
        <v>1</v>
      </c>
      <c r="C3861" s="16" t="s">
        <v>6006</v>
      </c>
      <c r="D3861" s="17" t="s">
        <v>15</v>
      </c>
      <c r="E3861" s="18"/>
      <c r="F3861" s="19">
        <v>17.05</v>
      </c>
      <c r="G3861" s="19">
        <f t="shared" si="374"/>
        <v>7.2462499999999999</v>
      </c>
      <c r="H3861" s="1">
        <f t="shared" si="375"/>
        <v>17.05</v>
      </c>
      <c r="I3861" s="21">
        <v>18</v>
      </c>
    </row>
    <row r="3862" spans="1:9" x14ac:dyDescent="0.15">
      <c r="A3862" s="22" t="s">
        <v>6007</v>
      </c>
      <c r="B3862" s="15">
        <v>1</v>
      </c>
      <c r="C3862" s="16" t="s">
        <v>6008</v>
      </c>
      <c r="D3862" s="17" t="s">
        <v>15</v>
      </c>
      <c r="E3862" s="18"/>
      <c r="F3862" s="19">
        <v>21.9</v>
      </c>
      <c r="G3862" s="19">
        <f t="shared" si="374"/>
        <v>9.3074999999999992</v>
      </c>
      <c r="H3862" s="1">
        <f t="shared" si="375"/>
        <v>21.9</v>
      </c>
      <c r="I3862" s="21">
        <v>18</v>
      </c>
    </row>
    <row r="3863" spans="1:9" x14ac:dyDescent="0.15">
      <c r="A3863" s="22" t="s">
        <v>6100</v>
      </c>
      <c r="B3863" s="33">
        <v>1</v>
      </c>
      <c r="C3863" s="27" t="s">
        <v>6101</v>
      </c>
      <c r="D3863" s="118" t="s">
        <v>15</v>
      </c>
      <c r="E3863" s="18"/>
      <c r="F3863" s="43">
        <v>19.5</v>
      </c>
      <c r="G3863" s="19">
        <f t="shared" si="374"/>
        <v>8.2874999999999996</v>
      </c>
      <c r="H3863" s="43">
        <f t="shared" si="375"/>
        <v>19.5</v>
      </c>
      <c r="I3863" s="18">
        <v>18</v>
      </c>
    </row>
    <row r="3864" spans="1:9" x14ac:dyDescent="0.15">
      <c r="A3864" s="75" t="s">
        <v>6371</v>
      </c>
      <c r="B3864" s="76">
        <v>1</v>
      </c>
      <c r="C3864" s="77" t="s">
        <v>6333</v>
      </c>
      <c r="D3864" s="124" t="s">
        <v>5717</v>
      </c>
      <c r="E3864" s="78"/>
      <c r="F3864" s="79">
        <v>118.5</v>
      </c>
      <c r="G3864" s="79">
        <f t="shared" si="374"/>
        <v>50.362499999999997</v>
      </c>
      <c r="H3864" s="79">
        <f t="shared" si="375"/>
        <v>118.5</v>
      </c>
      <c r="I3864" s="78">
        <v>128</v>
      </c>
    </row>
    <row r="3865" spans="1:9" x14ac:dyDescent="0.15">
      <c r="A3865" s="283" t="s">
        <v>6241</v>
      </c>
      <c r="B3865" s="33">
        <v>1</v>
      </c>
      <c r="C3865" s="35" t="s">
        <v>6240</v>
      </c>
      <c r="D3865" s="118" t="s">
        <v>15</v>
      </c>
      <c r="E3865" s="18"/>
      <c r="F3865" s="43">
        <v>21.55</v>
      </c>
      <c r="G3865" s="19">
        <f t="shared" si="374"/>
        <v>9.1587499999999995</v>
      </c>
      <c r="H3865" s="43">
        <v>21.55</v>
      </c>
      <c r="I3865" s="34">
        <v>18</v>
      </c>
    </row>
    <row r="3866" spans="1:9" x14ac:dyDescent="0.15">
      <c r="A3866" s="51" t="s">
        <v>6239</v>
      </c>
      <c r="B3866" s="33">
        <v>1</v>
      </c>
      <c r="C3866" s="35" t="s">
        <v>6240</v>
      </c>
      <c r="D3866" s="118" t="s">
        <v>5819</v>
      </c>
      <c r="E3866" s="18"/>
      <c r="F3866" s="43">
        <v>64</v>
      </c>
      <c r="G3866" s="19">
        <f t="shared" si="374"/>
        <v>27.2</v>
      </c>
      <c r="H3866" s="43">
        <v>64</v>
      </c>
      <c r="I3866" s="34">
        <v>64</v>
      </c>
    </row>
    <row r="3867" spans="1:9" x14ac:dyDescent="0.15">
      <c r="A3867" s="49" t="s">
        <v>6154</v>
      </c>
      <c r="B3867" s="33">
        <v>1</v>
      </c>
      <c r="C3867" s="16" t="s">
        <v>6155</v>
      </c>
      <c r="D3867" s="118" t="s">
        <v>5819</v>
      </c>
      <c r="E3867" s="18"/>
      <c r="F3867" s="43">
        <v>25.058</v>
      </c>
      <c r="G3867" s="19">
        <f t="shared" si="374"/>
        <v>10.649649999999999</v>
      </c>
      <c r="H3867" s="43">
        <f t="shared" ref="H3867:H3875" si="376">B3867*F3867</f>
        <v>25.058</v>
      </c>
      <c r="I3867" s="18">
        <v>64</v>
      </c>
    </row>
    <row r="3868" spans="1:9" x14ac:dyDescent="0.15">
      <c r="A3868" s="49" t="s">
        <v>6158</v>
      </c>
      <c r="B3868" s="33">
        <v>1</v>
      </c>
      <c r="C3868" s="16" t="s">
        <v>6160</v>
      </c>
      <c r="D3868" s="118" t="s">
        <v>5819</v>
      </c>
      <c r="E3868" s="18"/>
      <c r="F3868" s="19">
        <v>57.9</v>
      </c>
      <c r="G3868" s="19">
        <f t="shared" si="374"/>
        <v>24.607499999999998</v>
      </c>
      <c r="H3868" s="1">
        <f t="shared" si="376"/>
        <v>57.9</v>
      </c>
      <c r="I3868" s="18">
        <v>64</v>
      </c>
    </row>
    <row r="3869" spans="1:9" x14ac:dyDescent="0.15">
      <c r="A3869" s="49" t="s">
        <v>6159</v>
      </c>
      <c r="B3869" s="33">
        <v>1</v>
      </c>
      <c r="C3869" s="16" t="s">
        <v>6161</v>
      </c>
      <c r="D3869" s="118" t="s">
        <v>5819</v>
      </c>
      <c r="E3869" s="18"/>
      <c r="F3869" s="19">
        <v>57.9</v>
      </c>
      <c r="G3869" s="19">
        <f t="shared" si="374"/>
        <v>24.607499999999998</v>
      </c>
      <c r="H3869" s="1">
        <f t="shared" si="376"/>
        <v>57.9</v>
      </c>
      <c r="I3869" s="18">
        <v>64</v>
      </c>
    </row>
    <row r="3870" spans="1:9" x14ac:dyDescent="0.15">
      <c r="A3870" s="49" t="s">
        <v>6188</v>
      </c>
      <c r="B3870" s="33">
        <v>1</v>
      </c>
      <c r="C3870" s="16" t="s">
        <v>6189</v>
      </c>
      <c r="D3870" s="118" t="s">
        <v>5819</v>
      </c>
      <c r="E3870" s="18"/>
      <c r="F3870" s="43">
        <v>64.95</v>
      </c>
      <c r="G3870" s="19">
        <f t="shared" si="374"/>
        <v>27.603750000000002</v>
      </c>
      <c r="H3870" s="43">
        <f t="shared" si="376"/>
        <v>64.95</v>
      </c>
      <c r="I3870" s="18">
        <v>64</v>
      </c>
    </row>
    <row r="3871" spans="1:9" x14ac:dyDescent="0.15">
      <c r="A3871" s="282" t="s">
        <v>6198</v>
      </c>
      <c r="B3871" s="33">
        <v>1</v>
      </c>
      <c r="C3871" s="16" t="s">
        <v>6156</v>
      </c>
      <c r="D3871" s="118" t="s">
        <v>5819</v>
      </c>
      <c r="E3871" s="18"/>
      <c r="F3871" s="43">
        <v>26.89</v>
      </c>
      <c r="G3871" s="19">
        <f t="shared" si="374"/>
        <v>11.42825</v>
      </c>
      <c r="H3871" s="43">
        <f t="shared" si="376"/>
        <v>26.89</v>
      </c>
      <c r="I3871" s="18">
        <v>64</v>
      </c>
    </row>
    <row r="3872" spans="1:9" x14ac:dyDescent="0.15">
      <c r="A3872" s="20" t="s">
        <v>6395</v>
      </c>
      <c r="B3872" s="33">
        <v>1</v>
      </c>
      <c r="C3872" s="20" t="s">
        <v>6396</v>
      </c>
      <c r="D3872" s="116" t="s">
        <v>5710</v>
      </c>
      <c r="F3872" s="60">
        <v>26.89</v>
      </c>
      <c r="G3872" s="60">
        <v>26.89</v>
      </c>
      <c r="H3872" s="60">
        <f t="shared" si="376"/>
        <v>26.89</v>
      </c>
      <c r="I3872" s="57">
        <v>64</v>
      </c>
    </row>
    <row r="3873" spans="1:9" x14ac:dyDescent="0.15">
      <c r="A3873" s="51" t="s">
        <v>6330</v>
      </c>
      <c r="B3873" s="33">
        <v>1</v>
      </c>
      <c r="C3873" s="35" t="s">
        <v>6331</v>
      </c>
      <c r="D3873" s="118" t="s">
        <v>5819</v>
      </c>
      <c r="E3873" s="18"/>
      <c r="F3873" s="19">
        <v>57.9</v>
      </c>
      <c r="G3873" s="19">
        <f>F3873*0.425</f>
        <v>24.607499999999998</v>
      </c>
      <c r="H3873" s="1">
        <f t="shared" si="376"/>
        <v>57.9</v>
      </c>
      <c r="I3873" s="26">
        <v>128</v>
      </c>
    </row>
    <row r="3874" spans="1:9" x14ac:dyDescent="0.15">
      <c r="A3874" s="20" t="s">
        <v>6352</v>
      </c>
      <c r="B3874" s="33">
        <v>1</v>
      </c>
      <c r="C3874" s="20" t="s">
        <v>6397</v>
      </c>
      <c r="D3874" s="116" t="s">
        <v>5710</v>
      </c>
      <c r="F3874" s="60">
        <v>20.97</v>
      </c>
      <c r="G3874" s="60">
        <v>20.97</v>
      </c>
      <c r="H3874" s="60">
        <f t="shared" si="376"/>
        <v>20.97</v>
      </c>
      <c r="I3874" s="57">
        <v>64</v>
      </c>
    </row>
    <row r="3875" spans="1:9" x14ac:dyDescent="0.15">
      <c r="A3875" s="75" t="s">
        <v>6350</v>
      </c>
      <c r="B3875" s="76">
        <v>1</v>
      </c>
      <c r="C3875" s="77" t="s">
        <v>6351</v>
      </c>
      <c r="D3875" s="124" t="s">
        <v>5717</v>
      </c>
      <c r="E3875" s="78"/>
      <c r="F3875" s="79">
        <v>46.66</v>
      </c>
      <c r="G3875" s="79">
        <v>46.66</v>
      </c>
      <c r="H3875" s="79">
        <f t="shared" si="376"/>
        <v>46.66</v>
      </c>
      <c r="I3875" s="78">
        <v>128</v>
      </c>
    </row>
    <row r="3876" spans="1:9" x14ac:dyDescent="0.15">
      <c r="A3876" s="268" t="s">
        <v>6676</v>
      </c>
      <c r="B3876" s="254">
        <v>1</v>
      </c>
      <c r="C3876" s="269" t="s">
        <v>6675</v>
      </c>
      <c r="D3876" s="267" t="s">
        <v>5717</v>
      </c>
      <c r="E3876" s="256"/>
      <c r="F3876" s="270">
        <v>93.8</v>
      </c>
      <c r="G3876" s="258">
        <f>F3876*0.425</f>
        <v>39.864999999999995</v>
      </c>
      <c r="H3876" s="270">
        <f t="shared" ref="H3876:H3887" si="377">F3876</f>
        <v>93.8</v>
      </c>
      <c r="I3876" s="256">
        <v>128</v>
      </c>
    </row>
    <row r="3877" spans="1:9" x14ac:dyDescent="0.15">
      <c r="A3877" s="255" t="s">
        <v>6674</v>
      </c>
      <c r="B3877" s="254">
        <v>1</v>
      </c>
      <c r="C3877" s="62" t="s">
        <v>6675</v>
      </c>
      <c r="D3877" s="267" t="s">
        <v>5819</v>
      </c>
      <c r="E3877" s="256"/>
      <c r="F3877" s="257">
        <v>50.65</v>
      </c>
      <c r="G3877" s="258">
        <f>F3877*0.425</f>
        <v>21.526249999999997</v>
      </c>
      <c r="H3877" s="257">
        <f t="shared" si="377"/>
        <v>50.65</v>
      </c>
      <c r="I3877" s="256">
        <v>64</v>
      </c>
    </row>
    <row r="3878" spans="1:9" x14ac:dyDescent="0.15">
      <c r="A3878" s="51" t="s">
        <v>6600</v>
      </c>
      <c r="B3878" s="33">
        <v>1</v>
      </c>
      <c r="C3878" s="20" t="s">
        <v>6601</v>
      </c>
      <c r="D3878" s="116" t="s">
        <v>5715</v>
      </c>
      <c r="F3878" s="60">
        <v>26.8</v>
      </c>
      <c r="G3878" s="19">
        <f>F3878*0.425</f>
        <v>11.39</v>
      </c>
      <c r="H3878" s="60">
        <f t="shared" si="377"/>
        <v>26.8</v>
      </c>
      <c r="I3878" s="57">
        <v>18</v>
      </c>
    </row>
    <row r="3879" spans="1:9" x14ac:dyDescent="0.15">
      <c r="A3879" s="265" t="s">
        <v>6622</v>
      </c>
      <c r="B3879" s="254">
        <v>1</v>
      </c>
      <c r="C3879" s="265" t="s">
        <v>6623</v>
      </c>
      <c r="D3879" s="266" t="s">
        <v>5819</v>
      </c>
      <c r="E3879" s="256"/>
      <c r="F3879" s="257">
        <v>57.9</v>
      </c>
      <c r="G3879" s="258">
        <f>F3879*0.425</f>
        <v>24.607499999999998</v>
      </c>
      <c r="H3879" s="257">
        <f t="shared" si="377"/>
        <v>57.9</v>
      </c>
      <c r="I3879" s="256">
        <v>64</v>
      </c>
    </row>
    <row r="3880" spans="1:9" x14ac:dyDescent="0.15">
      <c r="A3880" s="241" t="s">
        <v>6598</v>
      </c>
      <c r="B3880" s="76">
        <v>1</v>
      </c>
      <c r="C3880" s="241" t="s">
        <v>6925</v>
      </c>
      <c r="D3880" s="124" t="s">
        <v>5717</v>
      </c>
      <c r="E3880" s="78"/>
      <c r="F3880" s="79">
        <v>45.58</v>
      </c>
      <c r="G3880" s="79">
        <v>45.58</v>
      </c>
      <c r="H3880" s="79">
        <f t="shared" si="377"/>
        <v>45.58</v>
      </c>
      <c r="I3880" s="78">
        <v>128</v>
      </c>
    </row>
    <row r="3881" spans="1:9" x14ac:dyDescent="0.15">
      <c r="A3881" s="51" t="s">
        <v>7145</v>
      </c>
      <c r="B3881" s="33">
        <v>1</v>
      </c>
      <c r="C3881" s="20" t="s">
        <v>7139</v>
      </c>
      <c r="D3881" s="116" t="s">
        <v>5715</v>
      </c>
      <c r="F3881" s="60">
        <v>17.05</v>
      </c>
      <c r="G3881" s="60">
        <f t="shared" ref="G3881:G3887" si="378">F3881*0.425</f>
        <v>7.2462499999999999</v>
      </c>
      <c r="H3881" s="60">
        <f t="shared" si="377"/>
        <v>17.05</v>
      </c>
      <c r="I3881" s="57">
        <v>18</v>
      </c>
    </row>
    <row r="3882" spans="1:9" x14ac:dyDescent="0.15">
      <c r="A3882" s="51" t="s">
        <v>7138</v>
      </c>
      <c r="B3882" s="33">
        <v>1</v>
      </c>
      <c r="C3882" s="20" t="s">
        <v>7139</v>
      </c>
      <c r="D3882" s="116" t="s">
        <v>5717</v>
      </c>
      <c r="F3882" s="60">
        <v>98.5</v>
      </c>
      <c r="G3882" s="60">
        <f t="shared" si="378"/>
        <v>41.862499999999997</v>
      </c>
      <c r="H3882" s="60">
        <f t="shared" si="377"/>
        <v>98.5</v>
      </c>
      <c r="I3882" s="57">
        <v>128</v>
      </c>
    </row>
    <row r="3883" spans="1:9" s="130" customFormat="1" x14ac:dyDescent="0.15">
      <c r="A3883" s="51" t="s">
        <v>7146</v>
      </c>
      <c r="B3883" s="33">
        <v>1</v>
      </c>
      <c r="C3883" s="20" t="s">
        <v>7139</v>
      </c>
      <c r="D3883" s="116" t="s">
        <v>5819</v>
      </c>
      <c r="E3883" s="57"/>
      <c r="F3883" s="60">
        <v>50.65</v>
      </c>
      <c r="G3883" s="60">
        <f t="shared" si="378"/>
        <v>21.526249999999997</v>
      </c>
      <c r="H3883" s="60">
        <f t="shared" si="377"/>
        <v>50.65</v>
      </c>
      <c r="I3883" s="57">
        <v>64</v>
      </c>
    </row>
    <row r="3884" spans="1:9" x14ac:dyDescent="0.15">
      <c r="A3884" s="248" t="s">
        <v>7136</v>
      </c>
      <c r="B3884" s="249">
        <v>1</v>
      </c>
      <c r="C3884" s="250" t="s">
        <v>7137</v>
      </c>
      <c r="D3884" s="251" t="s">
        <v>5717</v>
      </c>
      <c r="E3884" s="252"/>
      <c r="F3884" s="253">
        <v>112.65</v>
      </c>
      <c r="G3884" s="253">
        <f t="shared" si="378"/>
        <v>47.876249999999999</v>
      </c>
      <c r="H3884" s="253">
        <f t="shared" si="377"/>
        <v>112.65</v>
      </c>
      <c r="I3884" s="252">
        <v>128</v>
      </c>
    </row>
    <row r="3885" spans="1:9" x14ac:dyDescent="0.15">
      <c r="A3885" s="51" t="s">
        <v>6949</v>
      </c>
      <c r="B3885" s="33">
        <v>1</v>
      </c>
      <c r="C3885" s="20" t="s">
        <v>6948</v>
      </c>
      <c r="D3885" s="116" t="s">
        <v>5717</v>
      </c>
      <c r="F3885" s="60">
        <v>112.65</v>
      </c>
      <c r="G3885" s="60">
        <f t="shared" si="378"/>
        <v>47.876249999999999</v>
      </c>
      <c r="H3885" s="60">
        <f t="shared" si="377"/>
        <v>112.65</v>
      </c>
      <c r="I3885" s="57">
        <v>128</v>
      </c>
    </row>
    <row r="3886" spans="1:9" x14ac:dyDescent="0.15">
      <c r="A3886" s="51" t="s">
        <v>6947</v>
      </c>
      <c r="B3886" s="33">
        <v>1</v>
      </c>
      <c r="C3886" s="20" t="s">
        <v>6948</v>
      </c>
      <c r="D3886" s="116" t="s">
        <v>5819</v>
      </c>
      <c r="F3886" s="60">
        <v>57.9</v>
      </c>
      <c r="G3886" s="60">
        <f t="shared" si="378"/>
        <v>24.607499999999998</v>
      </c>
      <c r="H3886" s="60">
        <f t="shared" si="377"/>
        <v>57.9</v>
      </c>
      <c r="I3886" s="57">
        <v>64</v>
      </c>
    </row>
    <row r="3887" spans="1:9" x14ac:dyDescent="0.15">
      <c r="A3887" s="265" t="s">
        <v>6927</v>
      </c>
      <c r="B3887" s="254">
        <v>1</v>
      </c>
      <c r="C3887" s="265" t="s">
        <v>6928</v>
      </c>
      <c r="D3887" s="266" t="s">
        <v>5819</v>
      </c>
      <c r="E3887" s="256"/>
      <c r="F3887" s="257">
        <v>57.9</v>
      </c>
      <c r="G3887" s="257">
        <f t="shared" si="378"/>
        <v>24.607499999999998</v>
      </c>
      <c r="H3887" s="257">
        <f t="shared" si="377"/>
        <v>57.9</v>
      </c>
      <c r="I3887" s="256">
        <v>64</v>
      </c>
    </row>
    <row r="3888" spans="1:9" x14ac:dyDescent="0.15">
      <c r="A3888" s="51" t="s">
        <v>6237</v>
      </c>
      <c r="B3888" s="33">
        <v>1</v>
      </c>
      <c r="C3888" s="72" t="s">
        <v>6238</v>
      </c>
      <c r="D3888" s="120" t="s">
        <v>6013</v>
      </c>
      <c r="E3888" s="73"/>
      <c r="F3888" s="74">
        <v>12.1</v>
      </c>
      <c r="G3888" s="74">
        <v>12.1</v>
      </c>
      <c r="H3888" s="74">
        <v>11.5</v>
      </c>
      <c r="I3888" s="73">
        <v>4</v>
      </c>
    </row>
    <row r="3889" spans="1:9" x14ac:dyDescent="0.15">
      <c r="A3889" s="51" t="s">
        <v>6237</v>
      </c>
      <c r="B3889" s="33">
        <v>1</v>
      </c>
      <c r="C3889" s="20" t="s">
        <v>6588</v>
      </c>
      <c r="D3889" s="116" t="s">
        <v>6576</v>
      </c>
      <c r="F3889" s="60">
        <v>12.1</v>
      </c>
      <c r="G3889" s="60">
        <v>12.1</v>
      </c>
      <c r="H3889" s="60">
        <f>F3889</f>
        <v>12.1</v>
      </c>
      <c r="I3889" s="57">
        <v>3</v>
      </c>
    </row>
    <row r="3890" spans="1:9" x14ac:dyDescent="0.15">
      <c r="A3890" s="51" t="s">
        <v>6583</v>
      </c>
      <c r="B3890" s="33">
        <v>1</v>
      </c>
      <c r="C3890" s="20" t="s">
        <v>6589</v>
      </c>
      <c r="D3890" s="116" t="s">
        <v>6576</v>
      </c>
      <c r="F3890" s="60">
        <v>11.4</v>
      </c>
      <c r="G3890" s="60">
        <v>11.4</v>
      </c>
      <c r="H3890" s="60">
        <f>F3890</f>
        <v>11.4</v>
      </c>
      <c r="I3890" s="57">
        <v>3</v>
      </c>
    </row>
    <row r="3891" spans="1:9" x14ac:dyDescent="0.15">
      <c r="A3891" s="51" t="s">
        <v>6584</v>
      </c>
      <c r="B3891" s="33">
        <v>1</v>
      </c>
      <c r="C3891" s="20" t="s">
        <v>6590</v>
      </c>
      <c r="D3891" s="116" t="s">
        <v>6576</v>
      </c>
      <c r="F3891" s="60">
        <v>12.1</v>
      </c>
      <c r="G3891" s="60">
        <v>12.1</v>
      </c>
      <c r="H3891" s="60">
        <f>F3891</f>
        <v>12.1</v>
      </c>
      <c r="I3891" s="57">
        <v>3</v>
      </c>
    </row>
    <row r="3892" spans="1:9" x14ac:dyDescent="0.15">
      <c r="A3892" s="51" t="s">
        <v>6585</v>
      </c>
      <c r="B3892" s="33">
        <v>1</v>
      </c>
      <c r="C3892" s="20" t="s">
        <v>6591</v>
      </c>
      <c r="D3892" s="116" t="s">
        <v>6576</v>
      </c>
      <c r="F3892" s="60">
        <v>11.4</v>
      </c>
      <c r="G3892" s="60">
        <v>11.4</v>
      </c>
      <c r="H3892" s="60">
        <f>F3892</f>
        <v>11.4</v>
      </c>
      <c r="I3892" s="57">
        <v>3</v>
      </c>
    </row>
    <row r="3893" spans="1:9" x14ac:dyDescent="0.15">
      <c r="A3893" s="51" t="s">
        <v>6338</v>
      </c>
      <c r="B3893" s="33">
        <v>1</v>
      </c>
      <c r="C3893" s="20" t="s">
        <v>6339</v>
      </c>
      <c r="D3893" s="116" t="s">
        <v>6013</v>
      </c>
      <c r="F3893" s="74">
        <v>12.1</v>
      </c>
      <c r="G3893" s="74">
        <v>12.1</v>
      </c>
      <c r="H3893" s="60">
        <f>B3893*F3893</f>
        <v>12.1</v>
      </c>
      <c r="I3893" s="57">
        <v>4</v>
      </c>
    </row>
    <row r="3894" spans="1:9" x14ac:dyDescent="0.15">
      <c r="A3894" s="51" t="s">
        <v>6338</v>
      </c>
      <c r="B3894" s="33">
        <v>1</v>
      </c>
      <c r="C3894" s="20" t="s">
        <v>6592</v>
      </c>
      <c r="D3894" s="116" t="s">
        <v>6576</v>
      </c>
      <c r="F3894" s="60">
        <v>12.1</v>
      </c>
      <c r="G3894" s="60">
        <v>12.1</v>
      </c>
      <c r="H3894" s="60">
        <f>F3894</f>
        <v>12.1</v>
      </c>
      <c r="I3894" s="57">
        <v>3</v>
      </c>
    </row>
    <row r="3895" spans="1:9" x14ac:dyDescent="0.15">
      <c r="A3895" s="51" t="s">
        <v>6586</v>
      </c>
      <c r="B3895" s="33">
        <v>1</v>
      </c>
      <c r="C3895" s="20" t="s">
        <v>6593</v>
      </c>
      <c r="D3895" s="116" t="s">
        <v>6576</v>
      </c>
      <c r="F3895" s="60">
        <v>11.4</v>
      </c>
      <c r="G3895" s="60">
        <v>11.4</v>
      </c>
      <c r="H3895" s="60">
        <f>F3895</f>
        <v>11.4</v>
      </c>
      <c r="I3895" s="57">
        <v>3</v>
      </c>
    </row>
    <row r="3896" spans="1:9" x14ac:dyDescent="0.15">
      <c r="A3896" s="51" t="s">
        <v>6235</v>
      </c>
      <c r="B3896" s="33">
        <v>1</v>
      </c>
      <c r="C3896" s="72" t="s">
        <v>6236</v>
      </c>
      <c r="D3896" s="120" t="s">
        <v>6013</v>
      </c>
      <c r="E3896" s="73"/>
      <c r="F3896" s="74">
        <v>12.1</v>
      </c>
      <c r="G3896" s="74">
        <v>12.1</v>
      </c>
      <c r="H3896" s="74">
        <v>11.5</v>
      </c>
      <c r="I3896" s="73">
        <v>4</v>
      </c>
    </row>
    <row r="3897" spans="1:9" x14ac:dyDescent="0.15">
      <c r="A3897" s="22" t="s">
        <v>6009</v>
      </c>
      <c r="B3897" s="15">
        <v>1</v>
      </c>
      <c r="C3897" s="65" t="s">
        <v>6010</v>
      </c>
      <c r="D3897" s="66" t="s">
        <v>6381</v>
      </c>
      <c r="E3897" s="67"/>
      <c r="F3897" s="68">
        <v>10.9</v>
      </c>
      <c r="G3897" s="68">
        <v>10.9</v>
      </c>
      <c r="H3897" s="69">
        <f>B3897*F3897</f>
        <v>10.9</v>
      </c>
      <c r="I3897" s="70">
        <v>4</v>
      </c>
    </row>
    <row r="3898" spans="1:9" x14ac:dyDescent="0.15">
      <c r="A3898" s="51" t="s">
        <v>6595</v>
      </c>
      <c r="B3898" s="33">
        <v>1</v>
      </c>
      <c r="C3898" s="20" t="s">
        <v>6596</v>
      </c>
      <c r="D3898" s="116" t="s">
        <v>6576</v>
      </c>
      <c r="F3898" s="60">
        <v>11.4</v>
      </c>
      <c r="G3898" s="60">
        <v>11.4</v>
      </c>
      <c r="H3898" s="60">
        <f>F3898</f>
        <v>11.4</v>
      </c>
      <c r="I3898" s="57">
        <v>3</v>
      </c>
    </row>
    <row r="3899" spans="1:9" x14ac:dyDescent="0.15">
      <c r="A3899" s="51" t="s">
        <v>6587</v>
      </c>
      <c r="B3899" s="33">
        <v>1</v>
      </c>
      <c r="C3899" s="20" t="s">
        <v>6594</v>
      </c>
      <c r="D3899" s="116" t="s">
        <v>6576</v>
      </c>
      <c r="F3899" s="60">
        <v>12.1</v>
      </c>
      <c r="G3899" s="60">
        <v>12.1</v>
      </c>
      <c r="H3899" s="60">
        <f>F3899</f>
        <v>12.1</v>
      </c>
      <c r="I3899" s="57">
        <v>3</v>
      </c>
    </row>
    <row r="3900" spans="1:9" x14ac:dyDescent="0.15">
      <c r="A3900" s="106" t="s">
        <v>6624</v>
      </c>
      <c r="B3900" s="33">
        <v>1</v>
      </c>
      <c r="C3900" s="106" t="s">
        <v>6625</v>
      </c>
      <c r="D3900" s="125" t="s">
        <v>6576</v>
      </c>
      <c r="F3900" s="60">
        <v>10.9</v>
      </c>
      <c r="G3900" s="129">
        <v>10.35</v>
      </c>
      <c r="H3900" s="60">
        <f>F3900</f>
        <v>10.9</v>
      </c>
      <c r="I3900" s="57">
        <v>3</v>
      </c>
    </row>
    <row r="3901" spans="1:9" x14ac:dyDescent="0.15">
      <c r="A3901" s="51" t="s">
        <v>6574</v>
      </c>
      <c r="B3901" s="33">
        <v>1</v>
      </c>
      <c r="C3901" s="20" t="s">
        <v>6575</v>
      </c>
      <c r="D3901" s="116" t="s">
        <v>6576</v>
      </c>
      <c r="F3901" s="60">
        <v>14.05</v>
      </c>
      <c r="G3901" s="60">
        <v>14.05</v>
      </c>
      <c r="H3901" s="60">
        <f>F3901</f>
        <v>14.05</v>
      </c>
      <c r="I3901" s="57">
        <v>4</v>
      </c>
    </row>
    <row r="3902" spans="1:9" x14ac:dyDescent="0.15">
      <c r="A3902" s="51" t="s">
        <v>6336</v>
      </c>
      <c r="B3902" s="33">
        <v>1</v>
      </c>
      <c r="C3902" s="20" t="s">
        <v>6337</v>
      </c>
      <c r="D3902" s="116" t="s">
        <v>6013</v>
      </c>
      <c r="F3902" s="74">
        <v>12.75</v>
      </c>
      <c r="G3902" s="60">
        <v>12.75</v>
      </c>
      <c r="H3902" s="60">
        <f>B3902*F3902</f>
        <v>12.75</v>
      </c>
      <c r="I3902" s="57">
        <v>4</v>
      </c>
    </row>
    <row r="3903" spans="1:9" x14ac:dyDescent="0.15">
      <c r="A3903" s="22" t="s">
        <v>6085</v>
      </c>
      <c r="B3903" s="254">
        <v>1</v>
      </c>
      <c r="C3903" s="255" t="s">
        <v>6086</v>
      </c>
      <c r="D3903" s="218" t="s">
        <v>6013</v>
      </c>
      <c r="E3903" s="256"/>
      <c r="F3903" s="257">
        <v>12.1</v>
      </c>
      <c r="G3903" s="258">
        <v>12.1</v>
      </c>
      <c r="H3903" s="259">
        <f>B3903*F3903</f>
        <v>12.1</v>
      </c>
      <c r="I3903" s="260">
        <v>4</v>
      </c>
    </row>
    <row r="3904" spans="1:9" x14ac:dyDescent="0.15">
      <c r="A3904" s="51" t="s">
        <v>6577</v>
      </c>
      <c r="B3904" s="33">
        <v>1</v>
      </c>
      <c r="C3904" s="20" t="s">
        <v>6578</v>
      </c>
      <c r="D3904" s="116" t="s">
        <v>6576</v>
      </c>
      <c r="F3904" s="60">
        <v>11.4</v>
      </c>
      <c r="G3904" s="60">
        <v>11.4</v>
      </c>
      <c r="H3904" s="60">
        <f>F3904</f>
        <v>11.4</v>
      </c>
      <c r="I3904" s="57">
        <v>4</v>
      </c>
    </row>
    <row r="3905" spans="1:10" x14ac:dyDescent="0.15">
      <c r="A3905" s="51" t="s">
        <v>6579</v>
      </c>
      <c r="B3905" s="33">
        <v>1</v>
      </c>
      <c r="C3905" s="20" t="s">
        <v>6580</v>
      </c>
      <c r="D3905" s="116" t="s">
        <v>6576</v>
      </c>
      <c r="F3905" s="60">
        <v>11.4</v>
      </c>
      <c r="G3905" s="60">
        <v>11.4</v>
      </c>
      <c r="H3905" s="60">
        <f>F3905</f>
        <v>11.4</v>
      </c>
      <c r="I3905" s="57">
        <v>4</v>
      </c>
    </row>
    <row r="3906" spans="1:10" x14ac:dyDescent="0.15">
      <c r="A3906" s="255" t="s">
        <v>6644</v>
      </c>
      <c r="B3906" s="33">
        <v>1</v>
      </c>
      <c r="C3906" s="20" t="s">
        <v>6645</v>
      </c>
      <c r="D3906" s="116" t="s">
        <v>6013</v>
      </c>
      <c r="F3906" s="60">
        <v>14.85</v>
      </c>
      <c r="G3906" s="257">
        <v>14.15</v>
      </c>
      <c r="H3906" s="60">
        <f>F3906</f>
        <v>14.85</v>
      </c>
      <c r="I3906" s="57">
        <v>4</v>
      </c>
    </row>
    <row r="3907" spans="1:10" x14ac:dyDescent="0.15">
      <c r="A3907" s="51" t="s">
        <v>6362</v>
      </c>
      <c r="B3907" s="33">
        <v>1</v>
      </c>
      <c r="C3907" s="104" t="s">
        <v>6365</v>
      </c>
      <c r="D3907" s="116" t="s">
        <v>6013</v>
      </c>
      <c r="F3907" s="60">
        <v>10.9</v>
      </c>
      <c r="G3907" s="60">
        <v>10.9</v>
      </c>
      <c r="H3907" s="60">
        <f>B3907*F3907</f>
        <v>10.9</v>
      </c>
      <c r="I3907" s="57">
        <v>4</v>
      </c>
      <c r="J3907" s="250"/>
    </row>
    <row r="3908" spans="1:10" x14ac:dyDescent="0.15">
      <c r="A3908" s="22" t="s">
        <v>5864</v>
      </c>
      <c r="B3908" s="15">
        <v>1</v>
      </c>
      <c r="C3908" s="16" t="s">
        <v>5865</v>
      </c>
      <c r="D3908" s="17" t="s">
        <v>5716</v>
      </c>
      <c r="E3908" s="18"/>
      <c r="F3908" s="19">
        <v>230.65</v>
      </c>
      <c r="G3908" s="19">
        <f t="shared" ref="G3908:G3913" si="379">F3908*0.425</f>
        <v>98.026250000000005</v>
      </c>
      <c r="H3908" s="1">
        <f>B3908*F3908</f>
        <v>230.65</v>
      </c>
      <c r="I3908" s="21">
        <v>4</v>
      </c>
    </row>
    <row r="3909" spans="1:10" x14ac:dyDescent="0.15">
      <c r="A3909" s="22" t="s">
        <v>5866</v>
      </c>
      <c r="B3909" s="15">
        <v>1</v>
      </c>
      <c r="C3909" s="16" t="s">
        <v>5867</v>
      </c>
      <c r="D3909" s="17" t="s">
        <v>5716</v>
      </c>
      <c r="E3909" s="18"/>
      <c r="F3909" s="19">
        <v>230.65</v>
      </c>
      <c r="G3909" s="19">
        <f t="shared" si="379"/>
        <v>98.026250000000005</v>
      </c>
      <c r="H3909" s="1">
        <f>B3909*F3909</f>
        <v>230.65</v>
      </c>
      <c r="I3909" s="21">
        <v>5</v>
      </c>
    </row>
    <row r="3910" spans="1:10" x14ac:dyDescent="0.15">
      <c r="A3910" s="22" t="s">
        <v>5862</v>
      </c>
      <c r="B3910" s="15">
        <v>1</v>
      </c>
      <c r="C3910" s="16" t="s">
        <v>5863</v>
      </c>
      <c r="D3910" s="17" t="s">
        <v>5716</v>
      </c>
      <c r="E3910" s="18"/>
      <c r="F3910" s="19">
        <v>230.65</v>
      </c>
      <c r="G3910" s="19">
        <f t="shared" si="379"/>
        <v>98.026250000000005</v>
      </c>
      <c r="H3910" s="1">
        <f>B3910*F3910</f>
        <v>230.65</v>
      </c>
      <c r="I3910" s="21">
        <v>4</v>
      </c>
    </row>
    <row r="3911" spans="1:10" x14ac:dyDescent="0.15">
      <c r="A3911" s="51" t="s">
        <v>7236</v>
      </c>
      <c r="B3911" s="33">
        <v>1</v>
      </c>
      <c r="C3911" s="20" t="s">
        <v>7237</v>
      </c>
      <c r="D3911" s="116" t="s">
        <v>5716</v>
      </c>
      <c r="F3911" s="60">
        <v>230.65</v>
      </c>
      <c r="G3911" s="60">
        <f t="shared" si="379"/>
        <v>98.026250000000005</v>
      </c>
      <c r="H3911" s="60">
        <f>F3911</f>
        <v>230.65</v>
      </c>
      <c r="I3911" s="57">
        <v>5</v>
      </c>
    </row>
    <row r="3912" spans="1:10" x14ac:dyDescent="0.15">
      <c r="A3912" s="22" t="s">
        <v>5854</v>
      </c>
      <c r="B3912" s="15">
        <v>1</v>
      </c>
      <c r="C3912" s="16" t="s">
        <v>5855</v>
      </c>
      <c r="D3912" s="17" t="s">
        <v>5716</v>
      </c>
      <c r="E3912" s="18"/>
      <c r="F3912" s="19">
        <v>211.8</v>
      </c>
      <c r="G3912" s="19">
        <f t="shared" si="379"/>
        <v>90.015000000000001</v>
      </c>
      <c r="H3912" s="1">
        <f>B3912*F3912</f>
        <v>211.8</v>
      </c>
      <c r="I3912" s="21">
        <v>4</v>
      </c>
    </row>
    <row r="3913" spans="1:10" x14ac:dyDescent="0.15">
      <c r="A3913" s="22" t="s">
        <v>5856</v>
      </c>
      <c r="B3913" s="15">
        <v>1</v>
      </c>
      <c r="C3913" s="16" t="s">
        <v>5857</v>
      </c>
      <c r="D3913" s="17" t="s">
        <v>5716</v>
      </c>
      <c r="E3913" s="18"/>
      <c r="F3913" s="19">
        <v>211.8</v>
      </c>
      <c r="G3913" s="19">
        <f t="shared" si="379"/>
        <v>90.015000000000001</v>
      </c>
      <c r="H3913" s="1">
        <f>B3913*F3913</f>
        <v>211.8</v>
      </c>
      <c r="I3913" s="21">
        <v>4</v>
      </c>
    </row>
    <row r="3914" spans="1:10" x14ac:dyDescent="0.15">
      <c r="A3914" s="51" t="s">
        <v>6361</v>
      </c>
      <c r="B3914" s="33">
        <v>1</v>
      </c>
      <c r="C3914" s="104" t="s">
        <v>6364</v>
      </c>
      <c r="D3914" s="116" t="s">
        <v>6013</v>
      </c>
      <c r="F3914" s="60">
        <v>12.1</v>
      </c>
      <c r="G3914" s="60">
        <f>F3914</f>
        <v>12.1</v>
      </c>
      <c r="H3914" s="60">
        <f>B3914*F3914</f>
        <v>12.1</v>
      </c>
      <c r="I3914" s="57">
        <v>4</v>
      </c>
    </row>
    <row r="3915" spans="1:10" x14ac:dyDescent="0.15">
      <c r="A3915" s="51" t="s">
        <v>6233</v>
      </c>
      <c r="B3915" s="33">
        <v>1</v>
      </c>
      <c r="C3915" s="72" t="s">
        <v>6234</v>
      </c>
      <c r="D3915" s="120" t="s">
        <v>6013</v>
      </c>
      <c r="E3915" s="73"/>
      <c r="F3915" s="74">
        <v>12.1</v>
      </c>
      <c r="G3915" s="60">
        <f>F3915</f>
        <v>12.1</v>
      </c>
      <c r="H3915" s="74">
        <v>11.5</v>
      </c>
      <c r="I3915" s="73">
        <v>4</v>
      </c>
    </row>
    <row r="3916" spans="1:10" x14ac:dyDescent="0.15">
      <c r="A3916" s="22" t="s">
        <v>6011</v>
      </c>
      <c r="B3916" s="15">
        <v>1</v>
      </c>
      <c r="C3916" s="65" t="s">
        <v>6012</v>
      </c>
      <c r="D3916" s="66" t="s">
        <v>6013</v>
      </c>
      <c r="E3916" s="67"/>
      <c r="F3916" s="68">
        <v>11.5</v>
      </c>
      <c r="G3916" s="60">
        <f>F3916</f>
        <v>11.5</v>
      </c>
      <c r="H3916" s="69">
        <f>B3916*F3916</f>
        <v>11.5</v>
      </c>
      <c r="I3916" s="70">
        <v>4</v>
      </c>
    </row>
    <row r="3917" spans="1:10" x14ac:dyDescent="0.15">
      <c r="A3917" s="51" t="s">
        <v>6363</v>
      </c>
      <c r="B3917" s="33">
        <v>1</v>
      </c>
      <c r="C3917" s="20" t="s">
        <v>6366</v>
      </c>
      <c r="D3917" s="116" t="s">
        <v>6013</v>
      </c>
      <c r="F3917" s="60">
        <v>11.51</v>
      </c>
      <c r="G3917" s="60">
        <f>F3917</f>
        <v>11.51</v>
      </c>
      <c r="H3917" s="60">
        <f>B3917*F3917</f>
        <v>11.51</v>
      </c>
      <c r="I3917" s="57">
        <v>4</v>
      </c>
    </row>
    <row r="3918" spans="1:10" x14ac:dyDescent="0.15">
      <c r="A3918" s="281" t="s">
        <v>6640</v>
      </c>
      <c r="B3918" s="33">
        <v>1</v>
      </c>
      <c r="C3918" s="20" t="s">
        <v>6641</v>
      </c>
      <c r="D3918" s="116" t="s">
        <v>6013</v>
      </c>
      <c r="F3918" s="60">
        <v>12.4</v>
      </c>
      <c r="G3918" s="257">
        <v>11.8</v>
      </c>
      <c r="H3918" s="60">
        <f>F3918</f>
        <v>12.4</v>
      </c>
      <c r="I3918" s="57">
        <v>4</v>
      </c>
    </row>
    <row r="3919" spans="1:10" x14ac:dyDescent="0.15">
      <c r="A3919" s="255" t="s">
        <v>6642</v>
      </c>
      <c r="B3919" s="33">
        <v>1</v>
      </c>
      <c r="C3919" s="20" t="s">
        <v>6643</v>
      </c>
      <c r="D3919" s="116" t="s">
        <v>6013</v>
      </c>
      <c r="F3919" s="60">
        <v>10.9</v>
      </c>
      <c r="G3919" s="257">
        <v>10.57</v>
      </c>
      <c r="H3919" s="60">
        <f>F3919</f>
        <v>10.9</v>
      </c>
      <c r="I3919" s="57">
        <v>4</v>
      </c>
    </row>
    <row r="3920" spans="1:10" x14ac:dyDescent="0.15">
      <c r="A3920" s="22" t="s">
        <v>5851</v>
      </c>
      <c r="B3920" s="15">
        <v>1</v>
      </c>
      <c r="C3920" s="16" t="s">
        <v>5852</v>
      </c>
      <c r="D3920" s="17" t="s">
        <v>5716</v>
      </c>
      <c r="E3920" s="18"/>
      <c r="F3920" s="19">
        <v>46.6</v>
      </c>
      <c r="G3920" s="19">
        <f>F3920*0.425</f>
        <v>19.805</v>
      </c>
      <c r="H3920" s="1">
        <f>B3920*F3920</f>
        <v>46.6</v>
      </c>
      <c r="I3920" s="21">
        <v>4</v>
      </c>
    </row>
    <row r="3921" spans="1:9" x14ac:dyDescent="0.15">
      <c r="A3921" s="22" t="s">
        <v>6014</v>
      </c>
      <c r="B3921" s="15">
        <v>1</v>
      </c>
      <c r="C3921" s="65" t="s">
        <v>6015</v>
      </c>
      <c r="D3921" s="66" t="s">
        <v>5716</v>
      </c>
      <c r="E3921" s="67"/>
      <c r="F3921" s="68">
        <v>39.549999999999997</v>
      </c>
      <c r="G3921" s="68">
        <f>F3921</f>
        <v>39.549999999999997</v>
      </c>
      <c r="H3921" s="69">
        <f>B3921*F3921</f>
        <v>39.549999999999997</v>
      </c>
      <c r="I3921" s="70">
        <v>4</v>
      </c>
    </row>
    <row r="3922" spans="1:9" x14ac:dyDescent="0.15">
      <c r="A3922" s="287" t="s">
        <v>6014</v>
      </c>
      <c r="B3922" s="244">
        <v>1</v>
      </c>
      <c r="C3922" s="247" t="s">
        <v>6431</v>
      </c>
      <c r="D3922" s="218" t="s">
        <v>5716</v>
      </c>
      <c r="E3922" s="245"/>
      <c r="F3922" s="246">
        <v>39.549999999999997</v>
      </c>
      <c r="G3922" s="246">
        <f>F3922*0.425</f>
        <v>16.80875</v>
      </c>
      <c r="H3922" s="246">
        <v>37.65</v>
      </c>
      <c r="I3922" s="245">
        <v>4</v>
      </c>
    </row>
    <row r="3923" spans="1:9" x14ac:dyDescent="0.15">
      <c r="A3923" s="22" t="s">
        <v>5858</v>
      </c>
      <c r="B3923" s="15">
        <v>1</v>
      </c>
      <c r="C3923" s="16" t="s">
        <v>5859</v>
      </c>
      <c r="D3923" s="17" t="s">
        <v>5716</v>
      </c>
      <c r="E3923" s="18"/>
      <c r="F3923" s="19">
        <v>211.8</v>
      </c>
      <c r="G3923" s="19">
        <f>F3923*0.425</f>
        <v>90.015000000000001</v>
      </c>
      <c r="H3923" s="1">
        <f>B3923*F3923</f>
        <v>211.8</v>
      </c>
      <c r="I3923" s="21">
        <v>4</v>
      </c>
    </row>
    <row r="3924" spans="1:9" x14ac:dyDescent="0.15">
      <c r="A3924" s="106" t="s">
        <v>7233</v>
      </c>
      <c r="B3924" s="33">
        <v>1</v>
      </c>
      <c r="C3924" s="106" t="s">
        <v>7234</v>
      </c>
      <c r="D3924" s="125" t="s">
        <v>6013</v>
      </c>
      <c r="F3924" s="60">
        <v>10.85</v>
      </c>
      <c r="G3924" s="60">
        <v>10.85</v>
      </c>
      <c r="H3924" s="60">
        <f>F3924</f>
        <v>10.85</v>
      </c>
      <c r="I3924" s="57">
        <v>4</v>
      </c>
    </row>
    <row r="3925" spans="1:9" x14ac:dyDescent="0.15">
      <c r="A3925" s="51" t="s">
        <v>6434</v>
      </c>
      <c r="B3925" s="46">
        <v>1</v>
      </c>
      <c r="C3925" s="104" t="s">
        <v>6435</v>
      </c>
      <c r="D3925" s="126" t="s">
        <v>5716</v>
      </c>
      <c r="E3925" s="113"/>
      <c r="F3925" s="114">
        <v>46.6</v>
      </c>
      <c r="G3925" s="19">
        <f>F3925*0.425</f>
        <v>19.805</v>
      </c>
      <c r="H3925" s="114">
        <v>44.4</v>
      </c>
      <c r="I3925" s="113">
        <v>4</v>
      </c>
    </row>
    <row r="3926" spans="1:9" x14ac:dyDescent="0.15">
      <c r="A3926" s="22" t="s">
        <v>6016</v>
      </c>
      <c r="B3926" s="15">
        <v>1</v>
      </c>
      <c r="C3926" s="65" t="s">
        <v>6017</v>
      </c>
      <c r="D3926" s="66" t="s">
        <v>5716</v>
      </c>
      <c r="E3926" s="67"/>
      <c r="F3926" s="68">
        <v>39.549999999999997</v>
      </c>
      <c r="G3926" s="68">
        <f>F3926</f>
        <v>39.549999999999997</v>
      </c>
      <c r="H3926" s="68">
        <v>37.64</v>
      </c>
      <c r="I3926" s="70">
        <v>4</v>
      </c>
    </row>
    <row r="3927" spans="1:9" x14ac:dyDescent="0.15">
      <c r="A3927" s="287" t="s">
        <v>6016</v>
      </c>
      <c r="B3927" s="244">
        <v>1</v>
      </c>
      <c r="C3927" s="247" t="s">
        <v>6430</v>
      </c>
      <c r="D3927" s="218" t="s">
        <v>5716</v>
      </c>
      <c r="E3927" s="245"/>
      <c r="F3927" s="246">
        <v>39.549999999999997</v>
      </c>
      <c r="G3927" s="246">
        <f>F3927*0.425</f>
        <v>16.80875</v>
      </c>
      <c r="H3927" s="246">
        <v>37.65</v>
      </c>
      <c r="I3927" s="245">
        <v>4</v>
      </c>
    </row>
    <row r="3928" spans="1:9" x14ac:dyDescent="0.15">
      <c r="A3928" s="22" t="s">
        <v>5860</v>
      </c>
      <c r="B3928" s="15">
        <v>1</v>
      </c>
      <c r="C3928" s="16" t="s">
        <v>5861</v>
      </c>
      <c r="D3928" s="17" t="s">
        <v>5716</v>
      </c>
      <c r="E3928" s="18"/>
      <c r="F3928" s="19">
        <v>211.8</v>
      </c>
      <c r="G3928" s="19">
        <f>F3928*0.425</f>
        <v>90.015000000000001</v>
      </c>
      <c r="H3928" s="1">
        <f>B3928*F3928</f>
        <v>211.8</v>
      </c>
      <c r="I3928" s="21">
        <v>4</v>
      </c>
    </row>
    <row r="3929" spans="1:9" x14ac:dyDescent="0.15">
      <c r="A3929" s="20" t="s">
        <v>6383</v>
      </c>
      <c r="B3929" s="33">
        <v>1</v>
      </c>
      <c r="C3929" s="20" t="s">
        <v>6384</v>
      </c>
      <c r="D3929" s="116" t="s">
        <v>5716</v>
      </c>
      <c r="F3929" s="19">
        <v>211.8</v>
      </c>
      <c r="G3929" s="19">
        <f>F3929*0.425</f>
        <v>90.015000000000001</v>
      </c>
      <c r="H3929" s="1">
        <f>B3929*F3929</f>
        <v>211.8</v>
      </c>
      <c r="I3929" s="21">
        <v>4</v>
      </c>
    </row>
    <row r="3930" spans="1:9" x14ac:dyDescent="0.15">
      <c r="A3930" s="22" t="s">
        <v>6018</v>
      </c>
      <c r="B3930" s="15">
        <v>1</v>
      </c>
      <c r="C3930" s="65" t="s">
        <v>6019</v>
      </c>
      <c r="D3930" s="66" t="s">
        <v>6013</v>
      </c>
      <c r="E3930" s="67"/>
      <c r="F3930" s="68">
        <v>12.1</v>
      </c>
      <c r="G3930" s="60">
        <f>F3930</f>
        <v>12.1</v>
      </c>
      <c r="H3930" s="69">
        <f>B3930*F3930</f>
        <v>12.1</v>
      </c>
      <c r="I3930" s="70">
        <v>4</v>
      </c>
    </row>
    <row r="3931" spans="1:9" x14ac:dyDescent="0.15">
      <c r="A3931" s="51" t="s">
        <v>6619</v>
      </c>
      <c r="B3931" s="33">
        <v>1</v>
      </c>
      <c r="C3931" s="20" t="s">
        <v>6620</v>
      </c>
      <c r="D3931" s="116" t="s">
        <v>6576</v>
      </c>
      <c r="F3931" s="60">
        <v>10.9</v>
      </c>
      <c r="G3931" s="60">
        <v>10.35</v>
      </c>
      <c r="H3931" s="60">
        <f>F3931</f>
        <v>10.9</v>
      </c>
      <c r="I3931" s="57">
        <v>3</v>
      </c>
    </row>
    <row r="3932" spans="1:9" x14ac:dyDescent="0.15">
      <c r="A3932" s="51" t="s">
        <v>6334</v>
      </c>
      <c r="B3932" s="33">
        <v>1</v>
      </c>
      <c r="C3932" s="20" t="s">
        <v>6335</v>
      </c>
      <c r="D3932" s="116" t="s">
        <v>6013</v>
      </c>
      <c r="F3932" s="60">
        <v>10.9</v>
      </c>
      <c r="G3932" s="60">
        <f>F3932</f>
        <v>10.9</v>
      </c>
      <c r="H3932" s="60">
        <v>10.34</v>
      </c>
      <c r="I3932" s="57">
        <v>4</v>
      </c>
    </row>
    <row r="3933" spans="1:9" x14ac:dyDescent="0.15">
      <c r="A3933" s="276" t="s">
        <v>7202</v>
      </c>
      <c r="B3933" s="277">
        <v>1</v>
      </c>
      <c r="C3933" s="276" t="s">
        <v>7203</v>
      </c>
      <c r="D3933" s="278" t="s">
        <v>5717</v>
      </c>
      <c r="E3933" s="279"/>
      <c r="F3933" s="280">
        <v>30.09</v>
      </c>
      <c r="G3933" s="280">
        <v>30.09</v>
      </c>
      <c r="H3933" s="280">
        <f t="shared" ref="H3933:H3944" si="380">F3933</f>
        <v>30.09</v>
      </c>
      <c r="I3933" s="279">
        <v>128</v>
      </c>
    </row>
    <row r="3934" spans="1:9" x14ac:dyDescent="0.15">
      <c r="A3934" s="276" t="s">
        <v>7204</v>
      </c>
      <c r="B3934" s="277">
        <v>1</v>
      </c>
      <c r="C3934" s="276" t="s">
        <v>7205</v>
      </c>
      <c r="D3934" s="278" t="s">
        <v>5717</v>
      </c>
      <c r="E3934" s="279"/>
      <c r="F3934" s="280">
        <v>38.29</v>
      </c>
      <c r="G3934" s="280">
        <v>38.29</v>
      </c>
      <c r="H3934" s="280">
        <f t="shared" si="380"/>
        <v>38.29</v>
      </c>
      <c r="I3934" s="279">
        <v>128</v>
      </c>
    </row>
    <row r="3935" spans="1:9" x14ac:dyDescent="0.15">
      <c r="A3935" s="276" t="s">
        <v>7206</v>
      </c>
      <c r="B3935" s="277">
        <v>1</v>
      </c>
      <c r="C3935" s="276" t="s">
        <v>7208</v>
      </c>
      <c r="D3935" s="278" t="s">
        <v>5819</v>
      </c>
      <c r="E3935" s="279"/>
      <c r="F3935" s="280">
        <v>18.45</v>
      </c>
      <c r="G3935" s="280">
        <v>18.45</v>
      </c>
      <c r="H3935" s="280">
        <f t="shared" si="380"/>
        <v>18.45</v>
      </c>
      <c r="I3935" s="279">
        <v>64</v>
      </c>
    </row>
    <row r="3936" spans="1:9" x14ac:dyDescent="0.15">
      <c r="A3936" s="276" t="s">
        <v>7207</v>
      </c>
      <c r="B3936" s="277">
        <v>1</v>
      </c>
      <c r="C3936" s="276" t="s">
        <v>7209</v>
      </c>
      <c r="D3936" s="278" t="s">
        <v>5819</v>
      </c>
      <c r="E3936" s="279"/>
      <c r="F3936" s="280">
        <v>22.83</v>
      </c>
      <c r="G3936" s="280">
        <v>22.83</v>
      </c>
      <c r="H3936" s="280">
        <f t="shared" si="380"/>
        <v>22.83</v>
      </c>
      <c r="I3936" s="279">
        <v>64</v>
      </c>
    </row>
    <row r="3937" spans="1:9" x14ac:dyDescent="0.15">
      <c r="A3937" s="51" t="s">
        <v>7207</v>
      </c>
      <c r="B3937" s="33">
        <v>1</v>
      </c>
      <c r="C3937" s="20" t="s">
        <v>7235</v>
      </c>
      <c r="D3937" s="116" t="s">
        <v>5819</v>
      </c>
      <c r="F3937" s="60">
        <v>22.83</v>
      </c>
      <c r="G3937" s="60">
        <v>22.83</v>
      </c>
      <c r="H3937" s="60">
        <f t="shared" si="380"/>
        <v>22.83</v>
      </c>
      <c r="I3937" s="57">
        <v>44</v>
      </c>
    </row>
    <row r="3938" spans="1:9" x14ac:dyDescent="0.15">
      <c r="A3938" s="276" t="s">
        <v>7160</v>
      </c>
      <c r="B3938" s="277">
        <v>1</v>
      </c>
      <c r="C3938" s="276" t="s">
        <v>7170</v>
      </c>
      <c r="D3938" s="278" t="s">
        <v>5717</v>
      </c>
      <c r="E3938" s="279"/>
      <c r="F3938" s="280">
        <v>33.479999999999997</v>
      </c>
      <c r="G3938" s="280">
        <v>33.479999999999997</v>
      </c>
      <c r="H3938" s="280">
        <f t="shared" si="380"/>
        <v>33.479999999999997</v>
      </c>
      <c r="I3938" s="279">
        <v>128</v>
      </c>
    </row>
    <row r="3939" spans="1:9" x14ac:dyDescent="0.15">
      <c r="A3939" s="276" t="s">
        <v>7161</v>
      </c>
      <c r="B3939" s="277">
        <v>1</v>
      </c>
      <c r="C3939" s="276" t="s">
        <v>7171</v>
      </c>
      <c r="D3939" s="278" t="s">
        <v>5717</v>
      </c>
      <c r="E3939" s="279"/>
      <c r="F3939" s="280">
        <v>42.93</v>
      </c>
      <c r="G3939" s="280">
        <v>42.93</v>
      </c>
      <c r="H3939" s="280">
        <f t="shared" si="380"/>
        <v>42.93</v>
      </c>
      <c r="I3939" s="279">
        <v>128</v>
      </c>
    </row>
    <row r="3940" spans="1:9" x14ac:dyDescent="0.15">
      <c r="A3940" s="276" t="s">
        <v>7162</v>
      </c>
      <c r="B3940" s="277">
        <v>1</v>
      </c>
      <c r="C3940" s="276" t="s">
        <v>7172</v>
      </c>
      <c r="D3940" s="278" t="s">
        <v>5717</v>
      </c>
      <c r="E3940" s="279"/>
      <c r="F3940" s="280">
        <v>25.72</v>
      </c>
      <c r="G3940" s="280">
        <v>25.72</v>
      </c>
      <c r="H3940" s="280">
        <f t="shared" si="380"/>
        <v>25.72</v>
      </c>
      <c r="I3940" s="279">
        <v>128</v>
      </c>
    </row>
    <row r="3941" spans="1:9" x14ac:dyDescent="0.15">
      <c r="A3941" s="276" t="s">
        <v>7163</v>
      </c>
      <c r="B3941" s="277">
        <v>1</v>
      </c>
      <c r="C3941" s="276" t="s">
        <v>7173</v>
      </c>
      <c r="D3941" s="278" t="s">
        <v>5717</v>
      </c>
      <c r="E3941" s="279"/>
      <c r="F3941" s="280">
        <v>34.54</v>
      </c>
      <c r="G3941" s="280">
        <v>34.54</v>
      </c>
      <c r="H3941" s="280">
        <f t="shared" si="380"/>
        <v>34.54</v>
      </c>
      <c r="I3941" s="279">
        <v>128</v>
      </c>
    </row>
    <row r="3942" spans="1:9" x14ac:dyDescent="0.15">
      <c r="A3942" s="276" t="s">
        <v>7164</v>
      </c>
      <c r="B3942" s="277">
        <v>1</v>
      </c>
      <c r="C3942" s="276" t="s">
        <v>7174</v>
      </c>
      <c r="D3942" s="278" t="s">
        <v>5717</v>
      </c>
      <c r="E3942" s="279"/>
      <c r="F3942" s="280">
        <v>42.3</v>
      </c>
      <c r="G3942" s="280">
        <v>42.3</v>
      </c>
      <c r="H3942" s="280">
        <f t="shared" si="380"/>
        <v>42.3</v>
      </c>
      <c r="I3942" s="279">
        <v>128</v>
      </c>
    </row>
    <row r="3943" spans="1:9" x14ac:dyDescent="0.15">
      <c r="A3943" s="276" t="s">
        <v>7165</v>
      </c>
      <c r="B3943" s="277">
        <v>1</v>
      </c>
      <c r="C3943" s="276" t="s">
        <v>7175</v>
      </c>
      <c r="D3943" s="278" t="s">
        <v>5717</v>
      </c>
      <c r="E3943" s="279"/>
      <c r="F3943" s="280">
        <v>51.75</v>
      </c>
      <c r="G3943" s="280">
        <v>51.75</v>
      </c>
      <c r="H3943" s="280">
        <f t="shared" si="380"/>
        <v>51.75</v>
      </c>
      <c r="I3943" s="279">
        <v>128</v>
      </c>
    </row>
    <row r="3944" spans="1:9" x14ac:dyDescent="0.15">
      <c r="A3944" s="276" t="s">
        <v>7166</v>
      </c>
      <c r="B3944" s="277">
        <v>1</v>
      </c>
      <c r="C3944" s="276" t="s">
        <v>7176</v>
      </c>
      <c r="D3944" s="278" t="s">
        <v>5717</v>
      </c>
      <c r="E3944" s="279"/>
      <c r="F3944" s="280">
        <v>38.29</v>
      </c>
      <c r="G3944" s="280">
        <v>38.29</v>
      </c>
      <c r="H3944" s="280">
        <f t="shared" si="380"/>
        <v>38.29</v>
      </c>
      <c r="I3944" s="279">
        <v>128</v>
      </c>
    </row>
    <row r="3945" spans="1:9" x14ac:dyDescent="0.15">
      <c r="A3945" s="276" t="s">
        <v>7167</v>
      </c>
      <c r="B3945" s="277">
        <v>1</v>
      </c>
      <c r="C3945" s="276" t="s">
        <v>7177</v>
      </c>
      <c r="D3945" s="278" t="s">
        <v>5717</v>
      </c>
      <c r="E3945" s="279"/>
      <c r="F3945" s="280">
        <v>38.29</v>
      </c>
      <c r="G3945" s="280">
        <v>38.29</v>
      </c>
      <c r="H3945" s="280">
        <f t="shared" ref="H3945:H3954" si="381">F3945</f>
        <v>38.29</v>
      </c>
      <c r="I3945" s="279">
        <v>128</v>
      </c>
    </row>
    <row r="3946" spans="1:9" x14ac:dyDescent="0.15">
      <c r="A3946" s="276" t="s">
        <v>7168</v>
      </c>
      <c r="B3946" s="277">
        <v>1</v>
      </c>
      <c r="C3946" s="276" t="s">
        <v>7178</v>
      </c>
      <c r="D3946" s="278" t="s">
        <v>5717</v>
      </c>
      <c r="E3946" s="279"/>
      <c r="F3946" s="280">
        <v>62.54</v>
      </c>
      <c r="G3946" s="280">
        <v>62.54</v>
      </c>
      <c r="H3946" s="280">
        <f t="shared" si="381"/>
        <v>62.54</v>
      </c>
      <c r="I3946" s="279">
        <v>128</v>
      </c>
    </row>
    <row r="3947" spans="1:9" x14ac:dyDescent="0.15">
      <c r="A3947" s="276" t="s">
        <v>7169</v>
      </c>
      <c r="B3947" s="277">
        <v>1</v>
      </c>
      <c r="C3947" s="276" t="s">
        <v>7179</v>
      </c>
      <c r="D3947" s="278" t="s">
        <v>5819</v>
      </c>
      <c r="E3947" s="279"/>
      <c r="F3947" s="280">
        <v>16.14</v>
      </c>
      <c r="G3947" s="280">
        <v>16.14</v>
      </c>
      <c r="H3947" s="280">
        <f t="shared" si="381"/>
        <v>16.14</v>
      </c>
      <c r="I3947" s="279">
        <v>64</v>
      </c>
    </row>
    <row r="3948" spans="1:9" x14ac:dyDescent="0.15">
      <c r="A3948" s="276" t="s">
        <v>7180</v>
      </c>
      <c r="B3948" s="277">
        <v>1</v>
      </c>
      <c r="C3948" s="276" t="s">
        <v>7181</v>
      </c>
      <c r="D3948" s="278" t="s">
        <v>5819</v>
      </c>
      <c r="E3948" s="279"/>
      <c r="F3948" s="280">
        <v>18.45</v>
      </c>
      <c r="G3948" s="280">
        <v>18.45</v>
      </c>
      <c r="H3948" s="280">
        <f t="shared" si="381"/>
        <v>18.45</v>
      </c>
      <c r="I3948" s="279">
        <v>64</v>
      </c>
    </row>
    <row r="3949" spans="1:9" x14ac:dyDescent="0.15">
      <c r="A3949" s="276" t="s">
        <v>7182</v>
      </c>
      <c r="B3949" s="277">
        <v>1</v>
      </c>
      <c r="C3949" s="276" t="s">
        <v>7183</v>
      </c>
      <c r="D3949" s="278" t="s">
        <v>5819</v>
      </c>
      <c r="E3949" s="279"/>
      <c r="F3949" s="280">
        <v>20</v>
      </c>
      <c r="G3949" s="280">
        <v>20</v>
      </c>
      <c r="H3949" s="280">
        <f t="shared" si="381"/>
        <v>20</v>
      </c>
      <c r="I3949" s="279">
        <v>48</v>
      </c>
    </row>
    <row r="3950" spans="1:9" x14ac:dyDescent="0.15">
      <c r="A3950" s="276" t="s">
        <v>7184</v>
      </c>
      <c r="B3950" s="277">
        <v>1</v>
      </c>
      <c r="C3950" s="276" t="s">
        <v>7185</v>
      </c>
      <c r="D3950" s="278" t="s">
        <v>5819</v>
      </c>
      <c r="E3950" s="279"/>
      <c r="F3950" s="280">
        <v>16.14</v>
      </c>
      <c r="G3950" s="280">
        <v>16.14</v>
      </c>
      <c r="H3950" s="280">
        <f t="shared" si="381"/>
        <v>16.14</v>
      </c>
      <c r="I3950" s="279">
        <v>64</v>
      </c>
    </row>
    <row r="3951" spans="1:9" x14ac:dyDescent="0.15">
      <c r="A3951" s="276" t="s">
        <v>7186</v>
      </c>
      <c r="B3951" s="277">
        <v>1</v>
      </c>
      <c r="C3951" s="276" t="s">
        <v>7187</v>
      </c>
      <c r="D3951" s="278" t="s">
        <v>5819</v>
      </c>
      <c r="E3951" s="279"/>
      <c r="F3951" s="280">
        <v>23.08</v>
      </c>
      <c r="G3951" s="280">
        <f>F3951</f>
        <v>23.08</v>
      </c>
      <c r="H3951" s="280">
        <f t="shared" si="381"/>
        <v>23.08</v>
      </c>
      <c r="I3951" s="279">
        <v>48</v>
      </c>
    </row>
    <row r="3952" spans="1:9" x14ac:dyDescent="0.15">
      <c r="A3952" s="276" t="s">
        <v>7188</v>
      </c>
      <c r="B3952" s="277">
        <v>1</v>
      </c>
      <c r="C3952" s="276" t="s">
        <v>7189</v>
      </c>
      <c r="D3952" s="278" t="s">
        <v>5819</v>
      </c>
      <c r="E3952" s="279"/>
      <c r="F3952" s="280">
        <v>15.04</v>
      </c>
      <c r="G3952" s="280">
        <v>15.04</v>
      </c>
      <c r="H3952" s="280">
        <f t="shared" si="381"/>
        <v>15.04</v>
      </c>
      <c r="I3952" s="279">
        <v>48</v>
      </c>
    </row>
    <row r="3953" spans="1:9" x14ac:dyDescent="0.15">
      <c r="A3953" s="276" t="s">
        <v>7190</v>
      </c>
      <c r="B3953" s="277">
        <v>1</v>
      </c>
      <c r="C3953" s="276" t="s">
        <v>7191</v>
      </c>
      <c r="D3953" s="278" t="s">
        <v>5819</v>
      </c>
      <c r="E3953" s="279"/>
      <c r="F3953" s="280">
        <v>18.45</v>
      </c>
      <c r="G3953" s="280">
        <v>18.45</v>
      </c>
      <c r="H3953" s="280">
        <f t="shared" si="381"/>
        <v>18.45</v>
      </c>
      <c r="I3953" s="279">
        <v>64</v>
      </c>
    </row>
    <row r="3954" spans="1:9" x14ac:dyDescent="0.15">
      <c r="A3954" s="276" t="s">
        <v>7192</v>
      </c>
      <c r="B3954" s="277">
        <v>1</v>
      </c>
      <c r="C3954" s="276" t="s">
        <v>7193</v>
      </c>
      <c r="D3954" s="278" t="s">
        <v>5819</v>
      </c>
      <c r="E3954" s="279"/>
      <c r="F3954" s="280">
        <v>22.83</v>
      </c>
      <c r="G3954" s="280">
        <v>22.83</v>
      </c>
      <c r="H3954" s="280">
        <f t="shared" si="381"/>
        <v>22.83</v>
      </c>
      <c r="I3954" s="279">
        <v>48</v>
      </c>
    </row>
    <row r="3955" spans="1:9" x14ac:dyDescent="0.15">
      <c r="A3955" s="276" t="s">
        <v>7194</v>
      </c>
      <c r="B3955" s="277">
        <v>1</v>
      </c>
      <c r="C3955" s="276" t="s">
        <v>7195</v>
      </c>
      <c r="D3955" s="278" t="s">
        <v>5819</v>
      </c>
      <c r="E3955" s="279"/>
      <c r="F3955" s="280">
        <v>22.83</v>
      </c>
      <c r="G3955" s="280">
        <v>22.83</v>
      </c>
      <c r="H3955" s="280">
        <f>F3955</f>
        <v>22.83</v>
      </c>
      <c r="I3955" s="279">
        <v>48</v>
      </c>
    </row>
    <row r="3956" spans="1:9" x14ac:dyDescent="0.15">
      <c r="A3956" s="32" t="s">
        <v>7238</v>
      </c>
      <c r="B3956" s="296">
        <v>1</v>
      </c>
      <c r="C3956" s="32" t="s">
        <v>7239</v>
      </c>
      <c r="D3956" s="297" t="s">
        <v>5819</v>
      </c>
      <c r="E3956" s="298"/>
      <c r="F3956" s="299">
        <v>94.6</v>
      </c>
      <c r="G3956" s="300">
        <f>F3956*0.425</f>
        <v>40.204999999999998</v>
      </c>
      <c r="H3956" s="299">
        <f>F3956</f>
        <v>94.6</v>
      </c>
      <c r="I3956" s="298">
        <v>64</v>
      </c>
    </row>
    <row r="3957" spans="1:9" x14ac:dyDescent="0.15">
      <c r="A3957" s="32" t="s">
        <v>7240</v>
      </c>
      <c r="B3957" s="296">
        <v>1</v>
      </c>
      <c r="C3957" s="32" t="s">
        <v>7241</v>
      </c>
      <c r="D3957" s="297" t="s">
        <v>5819</v>
      </c>
      <c r="E3957" s="298"/>
      <c r="F3957" s="299">
        <v>58.85</v>
      </c>
      <c r="G3957" s="300">
        <f t="shared" ref="G3957:G3960" si="382">F3957*0.425</f>
        <v>25.01125</v>
      </c>
      <c r="H3957" s="299">
        <f t="shared" ref="H3957:H4016" si="383">F3957</f>
        <v>58.85</v>
      </c>
      <c r="I3957" s="298">
        <v>64</v>
      </c>
    </row>
    <row r="3958" spans="1:9" x14ac:dyDescent="0.15">
      <c r="A3958" s="32" t="s">
        <v>7242</v>
      </c>
      <c r="B3958" s="296">
        <v>1</v>
      </c>
      <c r="C3958" s="32" t="s">
        <v>7243</v>
      </c>
      <c r="D3958" s="297" t="s">
        <v>5819</v>
      </c>
      <c r="E3958" s="298"/>
      <c r="F3958" s="299">
        <v>77.849999999999994</v>
      </c>
      <c r="G3958" s="300">
        <f t="shared" si="382"/>
        <v>33.08625</v>
      </c>
      <c r="H3958" s="299">
        <f t="shared" si="383"/>
        <v>77.849999999999994</v>
      </c>
      <c r="I3958" s="298">
        <v>64</v>
      </c>
    </row>
    <row r="3959" spans="1:9" x14ac:dyDescent="0.15">
      <c r="A3959" s="32" t="s">
        <v>7244</v>
      </c>
      <c r="B3959" s="296">
        <v>1</v>
      </c>
      <c r="C3959" s="32" t="s">
        <v>7245</v>
      </c>
      <c r="D3959" s="297" t="s">
        <v>5819</v>
      </c>
      <c r="E3959" s="298"/>
      <c r="F3959" s="299">
        <v>79.45</v>
      </c>
      <c r="G3959" s="300">
        <f t="shared" si="382"/>
        <v>33.766249999999999</v>
      </c>
      <c r="H3959" s="299">
        <f t="shared" si="383"/>
        <v>79.45</v>
      </c>
      <c r="I3959" s="298">
        <v>64</v>
      </c>
    </row>
    <row r="3960" spans="1:9" x14ac:dyDescent="0.15">
      <c r="A3960" s="32" t="s">
        <v>7246</v>
      </c>
      <c r="B3960" s="296">
        <v>1</v>
      </c>
      <c r="C3960" s="32" t="s">
        <v>7247</v>
      </c>
      <c r="D3960" s="297" t="s">
        <v>6447</v>
      </c>
      <c r="E3960" s="298"/>
      <c r="F3960" s="299">
        <v>21.5</v>
      </c>
      <c r="G3960" s="300">
        <f t="shared" si="382"/>
        <v>9.1374999999999993</v>
      </c>
      <c r="H3960" s="299">
        <f t="shared" si="383"/>
        <v>21.5</v>
      </c>
      <c r="I3960" s="298">
        <v>18</v>
      </c>
    </row>
    <row r="3961" spans="1:9" x14ac:dyDescent="0.15">
      <c r="A3961" s="32" t="s">
        <v>7248</v>
      </c>
      <c r="B3961" s="296">
        <v>1</v>
      </c>
      <c r="C3961" s="32" t="s">
        <v>7249</v>
      </c>
      <c r="D3961" s="297" t="s">
        <v>5819</v>
      </c>
      <c r="E3961" s="298"/>
      <c r="F3961" s="299">
        <v>18.45</v>
      </c>
      <c r="G3961" s="300">
        <v>18.45</v>
      </c>
      <c r="H3961" s="299">
        <f t="shared" si="383"/>
        <v>18.45</v>
      </c>
      <c r="I3961" s="298">
        <v>64</v>
      </c>
    </row>
    <row r="3962" spans="1:9" x14ac:dyDescent="0.15">
      <c r="A3962" s="32" t="s">
        <v>7250</v>
      </c>
      <c r="B3962" s="296">
        <v>1</v>
      </c>
      <c r="C3962" s="32" t="s">
        <v>7185</v>
      </c>
      <c r="D3962" s="297" t="s">
        <v>5717</v>
      </c>
      <c r="E3962" s="298"/>
      <c r="F3962" s="299">
        <v>33.479999999999997</v>
      </c>
      <c r="G3962" s="300">
        <v>33.479999999999997</v>
      </c>
      <c r="H3962" s="299">
        <f t="shared" si="383"/>
        <v>33.479999999999997</v>
      </c>
      <c r="I3962" s="298">
        <v>128</v>
      </c>
    </row>
    <row r="3963" spans="1:9" x14ac:dyDescent="0.15">
      <c r="A3963" s="32" t="s">
        <v>7251</v>
      </c>
      <c r="B3963" s="296">
        <v>1</v>
      </c>
      <c r="C3963" s="32" t="s">
        <v>7252</v>
      </c>
      <c r="D3963" s="297" t="s">
        <v>5717</v>
      </c>
      <c r="E3963" s="298"/>
      <c r="F3963" s="299">
        <v>38.29</v>
      </c>
      <c r="G3963" s="300">
        <v>38.29</v>
      </c>
      <c r="H3963" s="299">
        <f t="shared" si="383"/>
        <v>38.29</v>
      </c>
      <c r="I3963" s="298">
        <v>128</v>
      </c>
    </row>
    <row r="3964" spans="1:9" x14ac:dyDescent="0.15">
      <c r="A3964" s="32" t="s">
        <v>7253</v>
      </c>
      <c r="B3964" s="296">
        <v>1</v>
      </c>
      <c r="C3964" s="32" t="s">
        <v>7254</v>
      </c>
      <c r="D3964" s="297" t="s">
        <v>5717</v>
      </c>
      <c r="E3964" s="298"/>
      <c r="F3964" s="299">
        <v>38.29</v>
      </c>
      <c r="G3964" s="300">
        <v>38.29</v>
      </c>
      <c r="H3964" s="299">
        <f t="shared" si="383"/>
        <v>38.29</v>
      </c>
      <c r="I3964" s="298">
        <v>128</v>
      </c>
    </row>
    <row r="3965" spans="1:9" x14ac:dyDescent="0.15">
      <c r="A3965" s="32" t="s">
        <v>7255</v>
      </c>
      <c r="B3965" s="296">
        <v>1</v>
      </c>
      <c r="C3965" s="32" t="s">
        <v>7256</v>
      </c>
      <c r="D3965" s="297" t="s">
        <v>5717</v>
      </c>
      <c r="E3965" s="298"/>
      <c r="F3965" s="299">
        <v>42.93</v>
      </c>
      <c r="G3965" s="300">
        <v>42.93</v>
      </c>
      <c r="H3965" s="299">
        <f t="shared" si="383"/>
        <v>42.93</v>
      </c>
      <c r="I3965" s="298">
        <v>128</v>
      </c>
    </row>
    <row r="3966" spans="1:9" x14ac:dyDescent="0.15">
      <c r="A3966" s="32" t="s">
        <v>7257</v>
      </c>
      <c r="B3966" s="296">
        <v>1</v>
      </c>
      <c r="C3966" s="32" t="s">
        <v>7258</v>
      </c>
      <c r="D3966" s="297" t="s">
        <v>5717</v>
      </c>
      <c r="E3966" s="298"/>
      <c r="F3966" s="299">
        <v>42.93</v>
      </c>
      <c r="G3966" s="300">
        <v>42.93</v>
      </c>
      <c r="H3966" s="299">
        <f t="shared" si="383"/>
        <v>42.93</v>
      </c>
      <c r="I3966" s="298">
        <v>128</v>
      </c>
    </row>
    <row r="3967" spans="1:9" x14ac:dyDescent="0.15">
      <c r="A3967" s="32" t="s">
        <v>7259</v>
      </c>
      <c r="B3967" s="296">
        <v>1</v>
      </c>
      <c r="C3967" s="32" t="s">
        <v>7260</v>
      </c>
      <c r="D3967" s="297" t="s">
        <v>5717</v>
      </c>
      <c r="E3967" s="298"/>
      <c r="F3967" s="299">
        <v>38.29</v>
      </c>
      <c r="G3967" s="300">
        <v>38.29</v>
      </c>
      <c r="H3967" s="299">
        <f t="shared" si="383"/>
        <v>38.29</v>
      </c>
      <c r="I3967" s="298">
        <v>128</v>
      </c>
    </row>
    <row r="3968" spans="1:9" x14ac:dyDescent="0.15">
      <c r="A3968" s="32" t="s">
        <v>7261</v>
      </c>
      <c r="B3968" s="296">
        <v>1</v>
      </c>
      <c r="C3968" s="32" t="s">
        <v>7262</v>
      </c>
      <c r="D3968" s="297" t="s">
        <v>5717</v>
      </c>
      <c r="E3968" s="298"/>
      <c r="F3968" s="299">
        <v>38.29</v>
      </c>
      <c r="G3968" s="300">
        <v>38.29</v>
      </c>
      <c r="H3968" s="299">
        <f t="shared" si="383"/>
        <v>38.29</v>
      </c>
      <c r="I3968" s="298">
        <v>128</v>
      </c>
    </row>
    <row r="3969" spans="1:9" x14ac:dyDescent="0.15">
      <c r="A3969" s="32" t="s">
        <v>7263</v>
      </c>
      <c r="B3969" s="296">
        <v>1</v>
      </c>
      <c r="C3969" s="32" t="s">
        <v>7264</v>
      </c>
      <c r="D3969" s="297" t="s">
        <v>5819</v>
      </c>
      <c r="E3969" s="298"/>
      <c r="F3969" s="299">
        <v>20.69</v>
      </c>
      <c r="G3969" s="300">
        <v>20.69</v>
      </c>
      <c r="H3969" s="299">
        <f t="shared" si="383"/>
        <v>20.69</v>
      </c>
      <c r="I3969" s="298">
        <v>64</v>
      </c>
    </row>
    <row r="3970" spans="1:9" x14ac:dyDescent="0.15">
      <c r="A3970" s="32" t="s">
        <v>7265</v>
      </c>
      <c r="B3970" s="296">
        <v>1</v>
      </c>
      <c r="C3970" s="32" t="s">
        <v>7266</v>
      </c>
      <c r="D3970" s="297" t="s">
        <v>5819</v>
      </c>
      <c r="E3970" s="298"/>
      <c r="F3970" s="299">
        <v>26.05</v>
      </c>
      <c r="G3970" s="300">
        <v>26.05</v>
      </c>
      <c r="H3970" s="299">
        <f t="shared" si="383"/>
        <v>26.05</v>
      </c>
      <c r="I3970" s="298">
        <v>44</v>
      </c>
    </row>
    <row r="3971" spans="1:9" x14ac:dyDescent="0.15">
      <c r="A3971" s="32" t="s">
        <v>7267</v>
      </c>
      <c r="B3971" s="296">
        <v>1</v>
      </c>
      <c r="C3971" s="32" t="s">
        <v>7268</v>
      </c>
      <c r="D3971" s="297" t="s">
        <v>5819</v>
      </c>
      <c r="E3971" s="298"/>
      <c r="F3971" s="299">
        <v>16.14</v>
      </c>
      <c r="G3971" s="300">
        <v>16.14</v>
      </c>
      <c r="H3971" s="299">
        <f t="shared" si="383"/>
        <v>16.14</v>
      </c>
      <c r="I3971" s="298">
        <v>64</v>
      </c>
    </row>
    <row r="3972" spans="1:9" x14ac:dyDescent="0.15">
      <c r="A3972" s="32" t="s">
        <v>7269</v>
      </c>
      <c r="B3972" s="296">
        <v>1</v>
      </c>
      <c r="C3972" s="32" t="s">
        <v>7270</v>
      </c>
      <c r="D3972" s="297" t="s">
        <v>5819</v>
      </c>
      <c r="E3972" s="298"/>
      <c r="F3972" s="299">
        <v>16.14</v>
      </c>
      <c r="G3972" s="300">
        <v>16.14</v>
      </c>
      <c r="H3972" s="299">
        <f t="shared" si="383"/>
        <v>16.14</v>
      </c>
      <c r="I3972" s="298">
        <v>64</v>
      </c>
    </row>
    <row r="3973" spans="1:9" x14ac:dyDescent="0.15">
      <c r="A3973" s="32" t="s">
        <v>7271</v>
      </c>
      <c r="B3973" s="296">
        <v>1</v>
      </c>
      <c r="C3973" s="32" t="s">
        <v>7272</v>
      </c>
      <c r="D3973" s="297" t="s">
        <v>5819</v>
      </c>
      <c r="E3973" s="298"/>
      <c r="F3973" s="299">
        <v>20</v>
      </c>
      <c r="G3973" s="300">
        <v>20</v>
      </c>
      <c r="H3973" s="299">
        <f t="shared" si="383"/>
        <v>20</v>
      </c>
      <c r="I3973" s="298">
        <v>44</v>
      </c>
    </row>
    <row r="3974" spans="1:9" x14ac:dyDescent="0.15">
      <c r="A3974" s="32" t="s">
        <v>7273</v>
      </c>
      <c r="B3974" s="296">
        <v>1</v>
      </c>
      <c r="C3974" s="32" t="s">
        <v>7274</v>
      </c>
      <c r="D3974" s="297" t="s">
        <v>5819</v>
      </c>
      <c r="E3974" s="298"/>
      <c r="F3974" s="299">
        <v>20</v>
      </c>
      <c r="G3974" s="300">
        <v>20</v>
      </c>
      <c r="H3974" s="299">
        <f t="shared" si="383"/>
        <v>20</v>
      </c>
      <c r="I3974" s="298">
        <v>44</v>
      </c>
    </row>
    <row r="3975" spans="1:9" x14ac:dyDescent="0.15">
      <c r="A3975" s="32" t="s">
        <v>7275</v>
      </c>
      <c r="B3975" s="296">
        <v>1</v>
      </c>
      <c r="C3975" s="32" t="s">
        <v>7276</v>
      </c>
      <c r="D3975" s="297" t="s">
        <v>5819</v>
      </c>
      <c r="E3975" s="298"/>
      <c r="F3975" s="299">
        <v>18.45</v>
      </c>
      <c r="G3975" s="300">
        <v>18.45</v>
      </c>
      <c r="H3975" s="299">
        <f t="shared" si="383"/>
        <v>18.45</v>
      </c>
      <c r="I3975" s="298">
        <v>64</v>
      </c>
    </row>
    <row r="3976" spans="1:9" x14ac:dyDescent="0.15">
      <c r="A3976" s="32" t="s">
        <v>7277</v>
      </c>
      <c r="B3976" s="296">
        <v>1</v>
      </c>
      <c r="C3976" s="32" t="s">
        <v>7278</v>
      </c>
      <c r="D3976" s="297" t="s">
        <v>5819</v>
      </c>
      <c r="E3976" s="298"/>
      <c r="F3976" s="299">
        <v>16.14</v>
      </c>
      <c r="G3976" s="300">
        <v>16.14</v>
      </c>
      <c r="H3976" s="299">
        <f t="shared" si="383"/>
        <v>16.14</v>
      </c>
      <c r="I3976" s="298">
        <v>64</v>
      </c>
    </row>
    <row r="3977" spans="1:9" x14ac:dyDescent="0.15">
      <c r="A3977" s="32" t="s">
        <v>7279</v>
      </c>
      <c r="B3977" s="296">
        <v>1</v>
      </c>
      <c r="C3977" s="32" t="s">
        <v>7280</v>
      </c>
      <c r="D3977" s="297" t="s">
        <v>5819</v>
      </c>
      <c r="E3977" s="298"/>
      <c r="F3977" s="299">
        <v>23.08</v>
      </c>
      <c r="G3977" s="300">
        <v>23.08</v>
      </c>
      <c r="H3977" s="299">
        <f t="shared" si="383"/>
        <v>23.08</v>
      </c>
      <c r="I3977" s="298">
        <v>44</v>
      </c>
    </row>
    <row r="3978" spans="1:9" x14ac:dyDescent="0.15">
      <c r="A3978" s="32" t="s">
        <v>7281</v>
      </c>
      <c r="B3978" s="296">
        <v>1</v>
      </c>
      <c r="C3978" s="32" t="s">
        <v>7282</v>
      </c>
      <c r="D3978" s="297" t="s">
        <v>5819</v>
      </c>
      <c r="E3978" s="298"/>
      <c r="F3978" s="299">
        <v>16.14</v>
      </c>
      <c r="G3978" s="300">
        <v>16.14</v>
      </c>
      <c r="H3978" s="299">
        <f t="shared" si="383"/>
        <v>16.14</v>
      </c>
      <c r="I3978" s="298">
        <v>64</v>
      </c>
    </row>
    <row r="3979" spans="1:9" x14ac:dyDescent="0.15">
      <c r="A3979" s="32" t="s">
        <v>7283</v>
      </c>
      <c r="B3979" s="296">
        <v>1</v>
      </c>
      <c r="C3979" s="32" t="s">
        <v>7284</v>
      </c>
      <c r="D3979" s="297" t="s">
        <v>5819</v>
      </c>
      <c r="E3979" s="298"/>
      <c r="F3979" s="299">
        <v>16.14</v>
      </c>
      <c r="G3979" s="300">
        <v>16.14</v>
      </c>
      <c r="H3979" s="299">
        <f t="shared" si="383"/>
        <v>16.14</v>
      </c>
      <c r="I3979" s="298">
        <v>64</v>
      </c>
    </row>
    <row r="3980" spans="1:9" x14ac:dyDescent="0.15">
      <c r="A3980" s="32" t="s">
        <v>7285</v>
      </c>
      <c r="B3980" s="296">
        <v>1</v>
      </c>
      <c r="C3980" s="32" t="s">
        <v>6713</v>
      </c>
      <c r="D3980" s="297" t="s">
        <v>5819</v>
      </c>
      <c r="E3980" s="298"/>
      <c r="F3980" s="299">
        <v>22.83</v>
      </c>
      <c r="G3980" s="299">
        <v>22.83</v>
      </c>
      <c r="H3980" s="299">
        <f t="shared" si="383"/>
        <v>22.83</v>
      </c>
      <c r="I3980" s="298">
        <v>44</v>
      </c>
    </row>
    <row r="3981" spans="1:9" x14ac:dyDescent="0.15">
      <c r="A3981" s="32" t="s">
        <v>7286</v>
      </c>
      <c r="B3981" s="296">
        <v>1</v>
      </c>
      <c r="C3981" s="32" t="s">
        <v>7287</v>
      </c>
      <c r="D3981" s="297" t="s">
        <v>5717</v>
      </c>
      <c r="E3981" s="298"/>
      <c r="F3981" s="299">
        <v>41.85</v>
      </c>
      <c r="G3981" s="299">
        <v>41.85</v>
      </c>
      <c r="H3981" s="299">
        <f t="shared" si="383"/>
        <v>41.85</v>
      </c>
      <c r="I3981" s="298">
        <v>64</v>
      </c>
    </row>
    <row r="3982" spans="1:9" x14ac:dyDescent="0.15">
      <c r="A3982" s="32" t="s">
        <v>7288</v>
      </c>
      <c r="B3982" s="296">
        <v>1</v>
      </c>
      <c r="C3982" s="32" t="s">
        <v>7289</v>
      </c>
      <c r="D3982" s="297" t="s">
        <v>5717</v>
      </c>
      <c r="E3982" s="298"/>
      <c r="F3982" s="299">
        <v>41.85</v>
      </c>
      <c r="G3982" s="299">
        <v>41.85</v>
      </c>
      <c r="H3982" s="299">
        <f t="shared" si="383"/>
        <v>41.85</v>
      </c>
      <c r="I3982" s="298">
        <v>64</v>
      </c>
    </row>
    <row r="3983" spans="1:9" x14ac:dyDescent="0.15">
      <c r="A3983" s="32" t="s">
        <v>7290</v>
      </c>
      <c r="B3983" s="296">
        <v>1</v>
      </c>
      <c r="C3983" s="32" t="s">
        <v>7243</v>
      </c>
      <c r="D3983" s="297" t="s">
        <v>5715</v>
      </c>
      <c r="E3983" s="298"/>
      <c r="F3983" s="299">
        <v>26.25</v>
      </c>
      <c r="G3983" s="300">
        <f t="shared" ref="G3983:G3996" si="384">F3983*0.425</f>
        <v>11.15625</v>
      </c>
      <c r="H3983" s="299">
        <f t="shared" si="383"/>
        <v>26.25</v>
      </c>
      <c r="I3983" s="298">
        <v>18</v>
      </c>
    </row>
    <row r="3984" spans="1:9" x14ac:dyDescent="0.15">
      <c r="A3984" s="32" t="s">
        <v>7291</v>
      </c>
      <c r="B3984" s="296">
        <v>1</v>
      </c>
      <c r="C3984" s="32" t="s">
        <v>7243</v>
      </c>
      <c r="D3984" s="297" t="s">
        <v>5819</v>
      </c>
      <c r="E3984" s="298"/>
      <c r="F3984" s="299">
        <v>77.849999999999994</v>
      </c>
      <c r="G3984" s="300">
        <f t="shared" si="384"/>
        <v>33.08625</v>
      </c>
      <c r="H3984" s="299">
        <f t="shared" si="383"/>
        <v>77.849999999999994</v>
      </c>
      <c r="I3984" s="298">
        <v>64</v>
      </c>
    </row>
    <row r="3985" spans="1:9" x14ac:dyDescent="0.15">
      <c r="A3985" s="32" t="s">
        <v>7292</v>
      </c>
      <c r="B3985" s="296">
        <v>1</v>
      </c>
      <c r="C3985" s="32" t="s">
        <v>7243</v>
      </c>
      <c r="D3985" s="297" t="s">
        <v>5717</v>
      </c>
      <c r="E3985" s="298"/>
      <c r="F3985" s="299">
        <v>151.4</v>
      </c>
      <c r="G3985" s="300">
        <f t="shared" si="384"/>
        <v>64.344999999999999</v>
      </c>
      <c r="H3985" s="299">
        <f t="shared" si="383"/>
        <v>151.4</v>
      </c>
      <c r="I3985" s="298">
        <v>128</v>
      </c>
    </row>
    <row r="3986" spans="1:9" x14ac:dyDescent="0.15">
      <c r="A3986" s="32" t="s">
        <v>7293</v>
      </c>
      <c r="B3986" s="296">
        <v>1</v>
      </c>
      <c r="C3986" s="32" t="s">
        <v>7294</v>
      </c>
      <c r="D3986" s="297" t="s">
        <v>7295</v>
      </c>
      <c r="E3986" s="298"/>
      <c r="F3986" s="299">
        <v>3</v>
      </c>
      <c r="G3986" s="300">
        <v>3</v>
      </c>
      <c r="H3986" s="299">
        <f t="shared" si="383"/>
        <v>3</v>
      </c>
      <c r="I3986" s="298">
        <v>4</v>
      </c>
    </row>
    <row r="3987" spans="1:9" x14ac:dyDescent="0.15">
      <c r="A3987" s="301" t="s">
        <v>7296</v>
      </c>
      <c r="B3987" s="296">
        <v>1</v>
      </c>
      <c r="C3987" s="32" t="s">
        <v>7241</v>
      </c>
      <c r="D3987" s="297" t="s">
        <v>7295</v>
      </c>
      <c r="E3987" s="298"/>
      <c r="F3987" s="299">
        <v>3</v>
      </c>
      <c r="G3987" s="300">
        <v>3</v>
      </c>
      <c r="H3987" s="299">
        <f t="shared" si="383"/>
        <v>3</v>
      </c>
      <c r="I3987" s="298">
        <v>4</v>
      </c>
    </row>
    <row r="3988" spans="1:9" x14ac:dyDescent="0.15">
      <c r="A3988" s="301" t="s">
        <v>7297</v>
      </c>
      <c r="B3988" s="296">
        <v>1</v>
      </c>
      <c r="C3988" s="32" t="s">
        <v>7241</v>
      </c>
      <c r="D3988" s="297" t="s">
        <v>5715</v>
      </c>
      <c r="E3988" s="298"/>
      <c r="F3988" s="299">
        <v>15.35</v>
      </c>
      <c r="G3988" s="300">
        <f t="shared" si="384"/>
        <v>6.5237499999999997</v>
      </c>
      <c r="H3988" s="299">
        <f t="shared" si="383"/>
        <v>15.35</v>
      </c>
      <c r="I3988" s="298">
        <v>18</v>
      </c>
    </row>
    <row r="3989" spans="1:9" x14ac:dyDescent="0.15">
      <c r="A3989" s="301" t="s">
        <v>7298</v>
      </c>
      <c r="B3989" s="296">
        <v>1</v>
      </c>
      <c r="C3989" s="32" t="s">
        <v>7241</v>
      </c>
      <c r="D3989" s="297" t="s">
        <v>5819</v>
      </c>
      <c r="E3989" s="298"/>
      <c r="F3989" s="299">
        <v>45.5</v>
      </c>
      <c r="G3989" s="300">
        <f t="shared" si="384"/>
        <v>19.337499999999999</v>
      </c>
      <c r="H3989" s="299">
        <f t="shared" si="383"/>
        <v>45.5</v>
      </c>
      <c r="I3989" s="298">
        <v>64</v>
      </c>
    </row>
    <row r="3990" spans="1:9" x14ac:dyDescent="0.15">
      <c r="A3990" s="301" t="s">
        <v>7299</v>
      </c>
      <c r="B3990" s="296">
        <v>1</v>
      </c>
      <c r="C3990" s="32" t="s">
        <v>7241</v>
      </c>
      <c r="D3990" s="297" t="s">
        <v>5717</v>
      </c>
      <c r="E3990" s="298"/>
      <c r="F3990" s="299">
        <v>88.5</v>
      </c>
      <c r="G3990" s="300">
        <f t="shared" si="384"/>
        <v>37.612499999999997</v>
      </c>
      <c r="H3990" s="299">
        <f t="shared" si="383"/>
        <v>88.5</v>
      </c>
      <c r="I3990" s="298">
        <v>128</v>
      </c>
    </row>
    <row r="3991" spans="1:9" x14ac:dyDescent="0.15">
      <c r="A3991" s="32" t="s">
        <v>7300</v>
      </c>
      <c r="B3991" s="296">
        <v>1</v>
      </c>
      <c r="C3991" s="32" t="s">
        <v>7301</v>
      </c>
      <c r="D3991" s="297" t="s">
        <v>5975</v>
      </c>
      <c r="E3991" s="298"/>
      <c r="F3991" s="299">
        <v>2.52</v>
      </c>
      <c r="G3991" s="300">
        <v>2.52</v>
      </c>
      <c r="H3991" s="299">
        <f t="shared" si="383"/>
        <v>2.52</v>
      </c>
      <c r="I3991" s="298">
        <v>1</v>
      </c>
    </row>
    <row r="3992" spans="1:9" x14ac:dyDescent="0.15">
      <c r="A3992" s="32" t="s">
        <v>1671</v>
      </c>
      <c r="B3992" s="296">
        <v>1</v>
      </c>
      <c r="C3992" s="32" t="s">
        <v>7302</v>
      </c>
      <c r="D3992" s="297" t="s">
        <v>6447</v>
      </c>
      <c r="E3992" s="298"/>
      <c r="F3992" s="299">
        <v>34.65</v>
      </c>
      <c r="G3992" s="300">
        <f t="shared" si="384"/>
        <v>14.726249999999999</v>
      </c>
      <c r="H3992" s="299">
        <f t="shared" si="383"/>
        <v>34.65</v>
      </c>
      <c r="I3992" s="298">
        <v>18</v>
      </c>
    </row>
    <row r="3993" spans="1:9" x14ac:dyDescent="0.15">
      <c r="A3993" s="32" t="s">
        <v>7303</v>
      </c>
      <c r="B3993" s="296">
        <v>1</v>
      </c>
      <c r="C3993" s="32" t="s">
        <v>7304</v>
      </c>
      <c r="D3993" s="297" t="s">
        <v>5717</v>
      </c>
      <c r="E3993" s="298"/>
      <c r="F3993" s="299">
        <v>112.65</v>
      </c>
      <c r="G3993" s="300">
        <f t="shared" si="384"/>
        <v>47.876249999999999</v>
      </c>
      <c r="H3993" s="299">
        <f t="shared" si="383"/>
        <v>112.65</v>
      </c>
      <c r="I3993" s="298">
        <v>128</v>
      </c>
    </row>
    <row r="3994" spans="1:9" x14ac:dyDescent="0.15">
      <c r="A3994" s="301" t="s">
        <v>7305</v>
      </c>
      <c r="B3994" s="296">
        <v>1</v>
      </c>
      <c r="C3994" s="32" t="s">
        <v>7306</v>
      </c>
      <c r="D3994" s="297" t="s">
        <v>6196</v>
      </c>
      <c r="E3994" s="298"/>
      <c r="F3994" s="299">
        <v>211.8</v>
      </c>
      <c r="G3994" s="300">
        <f t="shared" si="384"/>
        <v>90.015000000000001</v>
      </c>
      <c r="H3994" s="299">
        <f t="shared" si="383"/>
        <v>211.8</v>
      </c>
      <c r="I3994" s="298">
        <v>18</v>
      </c>
    </row>
    <row r="3995" spans="1:9" x14ac:dyDescent="0.15">
      <c r="A3995" s="301" t="s">
        <v>7307</v>
      </c>
      <c r="B3995" s="296">
        <v>1</v>
      </c>
      <c r="C3995" s="32" t="s">
        <v>6017</v>
      </c>
      <c r="D3995" s="297" t="s">
        <v>6013</v>
      </c>
      <c r="E3995" s="298"/>
      <c r="F3995" s="299">
        <v>11.55</v>
      </c>
      <c r="G3995" s="300">
        <v>11.55</v>
      </c>
      <c r="H3995" s="299">
        <f t="shared" si="383"/>
        <v>11.55</v>
      </c>
      <c r="I3995" s="298">
        <v>4</v>
      </c>
    </row>
    <row r="3996" spans="1:9" x14ac:dyDescent="0.15">
      <c r="A3996" s="32" t="s">
        <v>7308</v>
      </c>
      <c r="B3996" s="296">
        <v>1</v>
      </c>
      <c r="C3996" s="32" t="s">
        <v>7309</v>
      </c>
      <c r="D3996" s="297" t="s">
        <v>5716</v>
      </c>
      <c r="E3996" s="298"/>
      <c r="F3996" s="299">
        <v>211.8</v>
      </c>
      <c r="G3996" s="300">
        <f t="shared" si="384"/>
        <v>90.015000000000001</v>
      </c>
      <c r="H3996" s="299">
        <f t="shared" si="383"/>
        <v>211.8</v>
      </c>
      <c r="I3996" s="298">
        <v>18</v>
      </c>
    </row>
    <row r="3997" spans="1:9" x14ac:dyDescent="0.15">
      <c r="A3997" s="301" t="s">
        <v>7300</v>
      </c>
      <c r="B3997" s="296">
        <v>1</v>
      </c>
      <c r="C3997" s="32" t="s">
        <v>7310</v>
      </c>
      <c r="D3997" s="297" t="s">
        <v>5975</v>
      </c>
      <c r="E3997" s="298"/>
      <c r="F3997" s="299">
        <v>2.5499999999999998</v>
      </c>
      <c r="G3997" s="300">
        <v>2.5499999999999998</v>
      </c>
      <c r="H3997" s="299">
        <f t="shared" si="383"/>
        <v>2.5499999999999998</v>
      </c>
      <c r="I3997" s="298">
        <v>1</v>
      </c>
    </row>
    <row r="3998" spans="1:9" x14ac:dyDescent="0.15">
      <c r="A3998" s="32" t="s">
        <v>7311</v>
      </c>
      <c r="B3998" s="296">
        <v>1</v>
      </c>
      <c r="C3998" s="32" t="s">
        <v>7312</v>
      </c>
      <c r="D3998" s="297" t="s">
        <v>6576</v>
      </c>
      <c r="E3998" s="298"/>
      <c r="F3998" s="299">
        <v>11.05</v>
      </c>
      <c r="G3998" s="300">
        <v>11.05</v>
      </c>
      <c r="H3998" s="299">
        <f t="shared" si="383"/>
        <v>11.05</v>
      </c>
      <c r="I3998" s="298">
        <v>4</v>
      </c>
    </row>
    <row r="3999" spans="1:9" x14ac:dyDescent="0.15">
      <c r="A3999" s="32" t="s">
        <v>7355</v>
      </c>
      <c r="B3999" s="296">
        <v>1</v>
      </c>
      <c r="C3999" s="32" t="s">
        <v>7287</v>
      </c>
      <c r="D3999" s="297" t="s">
        <v>5717</v>
      </c>
      <c r="E3999" s="298"/>
      <c r="F3999" s="299">
        <v>47.86</v>
      </c>
      <c r="G3999" s="300">
        <v>47.86</v>
      </c>
      <c r="H3999" s="299">
        <f t="shared" si="383"/>
        <v>47.86</v>
      </c>
      <c r="I3999" s="298">
        <v>128</v>
      </c>
    </row>
    <row r="4000" spans="1:9" x14ac:dyDescent="0.15">
      <c r="A4000" s="32" t="s">
        <v>7313</v>
      </c>
      <c r="B4000" s="296">
        <v>1</v>
      </c>
      <c r="C4000" s="32" t="s">
        <v>7314</v>
      </c>
      <c r="D4000" s="297" t="s">
        <v>5717</v>
      </c>
      <c r="E4000" s="298"/>
      <c r="F4000" s="299">
        <v>25.72</v>
      </c>
      <c r="G4000" s="300">
        <v>25.72</v>
      </c>
      <c r="H4000" s="299">
        <f t="shared" si="383"/>
        <v>25.72</v>
      </c>
      <c r="I4000" s="298">
        <v>128</v>
      </c>
    </row>
    <row r="4001" spans="1:9" x14ac:dyDescent="0.15">
      <c r="A4001" s="32" t="s">
        <v>7315</v>
      </c>
      <c r="B4001" s="296">
        <v>1</v>
      </c>
      <c r="C4001" s="32" t="s">
        <v>7316</v>
      </c>
      <c r="D4001" s="297" t="s">
        <v>5717</v>
      </c>
      <c r="E4001" s="298"/>
      <c r="F4001" s="299">
        <v>33.479999999999997</v>
      </c>
      <c r="G4001" s="300">
        <v>33.479999999999997</v>
      </c>
      <c r="H4001" s="299">
        <f t="shared" si="383"/>
        <v>33.479999999999997</v>
      </c>
      <c r="I4001" s="298">
        <v>128</v>
      </c>
    </row>
    <row r="4002" spans="1:9" x14ac:dyDescent="0.15">
      <c r="A4002" s="32" t="s">
        <v>7317</v>
      </c>
      <c r="B4002" s="296">
        <v>1</v>
      </c>
      <c r="C4002" s="32" t="s">
        <v>7318</v>
      </c>
      <c r="D4002" s="297" t="s">
        <v>5717</v>
      </c>
      <c r="E4002" s="298"/>
      <c r="F4002" s="299">
        <v>42.93</v>
      </c>
      <c r="G4002" s="299">
        <v>42.93</v>
      </c>
      <c r="H4002" s="299">
        <f t="shared" si="383"/>
        <v>42.93</v>
      </c>
      <c r="I4002" s="298">
        <v>128</v>
      </c>
    </row>
    <row r="4003" spans="1:9" x14ac:dyDescent="0.15">
      <c r="A4003" s="32" t="s">
        <v>7319</v>
      </c>
      <c r="B4003" s="296">
        <v>1</v>
      </c>
      <c r="C4003" s="32" t="s">
        <v>7320</v>
      </c>
      <c r="D4003" s="297" t="s">
        <v>5819</v>
      </c>
      <c r="E4003" s="298"/>
      <c r="F4003" s="299">
        <v>18.45</v>
      </c>
      <c r="G4003" s="299">
        <v>18.45</v>
      </c>
      <c r="H4003" s="299">
        <f t="shared" si="383"/>
        <v>18.45</v>
      </c>
      <c r="I4003" s="298">
        <v>64</v>
      </c>
    </row>
    <row r="4004" spans="1:9" x14ac:dyDescent="0.15">
      <c r="A4004" s="32" t="s">
        <v>7321</v>
      </c>
      <c r="B4004" s="296">
        <v>1</v>
      </c>
      <c r="C4004" s="32" t="s">
        <v>7322</v>
      </c>
      <c r="D4004" s="297" t="s">
        <v>5819</v>
      </c>
      <c r="E4004" s="298"/>
      <c r="F4004" s="299">
        <v>22.83</v>
      </c>
      <c r="G4004" s="299">
        <v>22.83</v>
      </c>
      <c r="H4004" s="299">
        <f t="shared" si="383"/>
        <v>22.83</v>
      </c>
      <c r="I4004" s="298">
        <v>64</v>
      </c>
    </row>
    <row r="4005" spans="1:9" x14ac:dyDescent="0.15">
      <c r="A4005" s="32" t="s">
        <v>7323</v>
      </c>
      <c r="B4005" s="296">
        <v>1</v>
      </c>
      <c r="C4005" s="32" t="s">
        <v>7324</v>
      </c>
      <c r="D4005" s="297" t="s">
        <v>5819</v>
      </c>
      <c r="E4005" s="298"/>
      <c r="F4005" s="299">
        <v>18.45</v>
      </c>
      <c r="G4005" s="299">
        <v>18.45</v>
      </c>
      <c r="H4005" s="299">
        <f t="shared" si="383"/>
        <v>18.45</v>
      </c>
      <c r="I4005" s="298">
        <v>64</v>
      </c>
    </row>
    <row r="4006" spans="1:9" x14ac:dyDescent="0.15">
      <c r="A4006" s="302" t="s">
        <v>2322</v>
      </c>
      <c r="B4006" s="296">
        <v>1</v>
      </c>
      <c r="C4006" s="302" t="s">
        <v>7325</v>
      </c>
      <c r="D4006" s="303" t="s">
        <v>6447</v>
      </c>
      <c r="E4006" s="298"/>
      <c r="F4006" s="299">
        <v>28.45</v>
      </c>
      <c r="G4006" s="300">
        <f t="shared" ref="G4006:G4007" si="385">F4006*0.425</f>
        <v>12.091249999999999</v>
      </c>
      <c r="H4006" s="299">
        <f t="shared" si="383"/>
        <v>28.45</v>
      </c>
      <c r="I4006" s="298">
        <v>18</v>
      </c>
    </row>
    <row r="4007" spans="1:9" x14ac:dyDescent="0.15">
      <c r="A4007" s="302" t="s">
        <v>7326</v>
      </c>
      <c r="B4007" s="296">
        <v>1</v>
      </c>
      <c r="C4007" s="302" t="s">
        <v>4078</v>
      </c>
      <c r="D4007" s="303" t="s">
        <v>6447</v>
      </c>
      <c r="E4007" s="298"/>
      <c r="F4007" s="299">
        <v>28.45</v>
      </c>
      <c r="G4007" s="300">
        <f t="shared" si="385"/>
        <v>12.091249999999999</v>
      </c>
      <c r="H4007" s="299">
        <f t="shared" si="383"/>
        <v>28.45</v>
      </c>
      <c r="I4007" s="298">
        <v>18</v>
      </c>
    </row>
    <row r="4008" spans="1:9" x14ac:dyDescent="0.15">
      <c r="A4008" s="32" t="s">
        <v>7327</v>
      </c>
      <c r="B4008" s="296">
        <v>1</v>
      </c>
      <c r="C4008" s="32" t="s">
        <v>7328</v>
      </c>
      <c r="D4008" s="297" t="s">
        <v>5717</v>
      </c>
      <c r="E4008" s="298"/>
      <c r="F4008" s="299">
        <v>53.66</v>
      </c>
      <c r="G4008" s="299">
        <v>53.66</v>
      </c>
      <c r="H4008" s="299">
        <f t="shared" si="383"/>
        <v>53.66</v>
      </c>
      <c r="I4008" s="298">
        <v>128</v>
      </c>
    </row>
    <row r="4009" spans="1:9" x14ac:dyDescent="0.15">
      <c r="A4009" s="32" t="s">
        <v>7337</v>
      </c>
      <c r="B4009" s="296">
        <v>1</v>
      </c>
      <c r="C4009" s="32" t="s">
        <v>7338</v>
      </c>
      <c r="D4009" s="297" t="s">
        <v>6013</v>
      </c>
      <c r="E4009" s="298"/>
      <c r="F4009" s="299">
        <v>12.1</v>
      </c>
      <c r="G4009" s="300">
        <v>12.1</v>
      </c>
      <c r="H4009" s="299">
        <f t="shared" si="383"/>
        <v>12.1</v>
      </c>
      <c r="I4009" s="298">
        <v>3</v>
      </c>
    </row>
    <row r="4010" spans="1:9" x14ac:dyDescent="0.15">
      <c r="A4010" s="32" t="s">
        <v>7339</v>
      </c>
      <c r="B4010" s="296">
        <v>1</v>
      </c>
      <c r="C4010" s="32" t="s">
        <v>7340</v>
      </c>
      <c r="D4010" s="297" t="s">
        <v>6013</v>
      </c>
      <c r="E4010" s="298"/>
      <c r="F4010" s="299">
        <v>11.4</v>
      </c>
      <c r="G4010" s="300">
        <v>11.4</v>
      </c>
      <c r="H4010" s="299">
        <f t="shared" si="383"/>
        <v>11.4</v>
      </c>
      <c r="I4010" s="298">
        <v>3</v>
      </c>
    </row>
    <row r="4011" spans="1:9" x14ac:dyDescent="0.15">
      <c r="A4011" s="51" t="s">
        <v>7341</v>
      </c>
      <c r="B4011" s="33">
        <v>1</v>
      </c>
      <c r="C4011" s="20" t="s">
        <v>7342</v>
      </c>
      <c r="D4011" s="116" t="s">
        <v>5715</v>
      </c>
      <c r="F4011" s="60">
        <v>31.25</v>
      </c>
      <c r="G4011" s="300">
        <f t="shared" ref="G4011" si="386">F4011*0.425</f>
        <v>13.28125</v>
      </c>
      <c r="H4011" s="60">
        <f t="shared" si="383"/>
        <v>31.25</v>
      </c>
      <c r="I4011" s="57">
        <v>18</v>
      </c>
    </row>
    <row r="4012" spans="1:9" x14ac:dyDescent="0.15">
      <c r="A4012" s="51" t="s">
        <v>7344</v>
      </c>
      <c r="B4012" s="33">
        <v>1</v>
      </c>
      <c r="C4012" s="20" t="s">
        <v>7343</v>
      </c>
      <c r="D4012" s="116" t="s">
        <v>5975</v>
      </c>
      <c r="F4012" s="60">
        <v>30</v>
      </c>
      <c r="G4012" s="60">
        <v>30</v>
      </c>
      <c r="H4012" s="60">
        <f t="shared" si="383"/>
        <v>30</v>
      </c>
      <c r="I4012" s="57">
        <v>16</v>
      </c>
    </row>
    <row r="4013" spans="1:9" x14ac:dyDescent="0.15">
      <c r="A4013" s="301" t="s">
        <v>7347</v>
      </c>
      <c r="B4013" s="296">
        <v>1</v>
      </c>
      <c r="C4013" s="32" t="s">
        <v>7349</v>
      </c>
      <c r="D4013" s="297" t="s">
        <v>5919</v>
      </c>
      <c r="E4013" s="298"/>
      <c r="F4013" s="299">
        <v>70</v>
      </c>
      <c r="G4013" s="300">
        <f t="shared" ref="G4013:G4016" si="387">F4013*0.425</f>
        <v>29.75</v>
      </c>
      <c r="H4013" s="299">
        <f t="shared" si="383"/>
        <v>70</v>
      </c>
      <c r="I4013" s="298">
        <v>7</v>
      </c>
    </row>
    <row r="4014" spans="1:9" x14ac:dyDescent="0.15">
      <c r="A4014" s="301" t="s">
        <v>7348</v>
      </c>
      <c r="B4014" s="296">
        <v>1</v>
      </c>
      <c r="C4014" s="32" t="s">
        <v>7350</v>
      </c>
      <c r="D4014" s="297" t="s">
        <v>5919</v>
      </c>
      <c r="E4014" s="298"/>
      <c r="F4014" s="299">
        <v>84.3</v>
      </c>
      <c r="G4014" s="300">
        <f t="shared" si="387"/>
        <v>35.827500000000001</v>
      </c>
      <c r="H4014" s="299">
        <f t="shared" si="383"/>
        <v>84.3</v>
      </c>
      <c r="I4014" s="298">
        <v>7</v>
      </c>
    </row>
    <row r="4015" spans="1:9" x14ac:dyDescent="0.15">
      <c r="A4015" s="32" t="s">
        <v>7351</v>
      </c>
      <c r="B4015" s="296">
        <v>1</v>
      </c>
      <c r="C4015" s="32" t="s">
        <v>7352</v>
      </c>
      <c r="D4015" s="297" t="s">
        <v>5715</v>
      </c>
      <c r="E4015" s="298"/>
      <c r="F4015" s="299">
        <v>19.5</v>
      </c>
      <c r="G4015" s="300">
        <f t="shared" si="387"/>
        <v>8.2874999999999996</v>
      </c>
      <c r="H4015" s="299">
        <f t="shared" si="383"/>
        <v>19.5</v>
      </c>
      <c r="I4015" s="298">
        <v>18</v>
      </c>
    </row>
    <row r="4016" spans="1:9" x14ac:dyDescent="0.15">
      <c r="A4016" s="106" t="s">
        <v>7353</v>
      </c>
      <c r="B4016" s="33">
        <v>1</v>
      </c>
      <c r="C4016" s="20" t="s">
        <v>7354</v>
      </c>
      <c r="D4016" s="116" t="s">
        <v>5819</v>
      </c>
      <c r="F4016" s="60">
        <v>50.65</v>
      </c>
      <c r="G4016" s="60">
        <f t="shared" si="387"/>
        <v>21.526249999999997</v>
      </c>
      <c r="H4016" s="60">
        <f t="shared" si="383"/>
        <v>50.65</v>
      </c>
      <c r="I4016" s="57">
        <v>64</v>
      </c>
    </row>
    <row r="4017" spans="1:9" x14ac:dyDescent="0.15">
      <c r="A4017" s="106" t="s">
        <v>7362</v>
      </c>
      <c r="B4017" s="33">
        <v>1</v>
      </c>
      <c r="C4017" s="106" t="s">
        <v>7364</v>
      </c>
      <c r="D4017" s="125" t="s">
        <v>5975</v>
      </c>
      <c r="F4017" s="60">
        <v>2.5499999999999998</v>
      </c>
      <c r="G4017" s="60">
        <f t="shared" ref="G4017:G4024" si="388">F4017*0.425</f>
        <v>1.08375</v>
      </c>
      <c r="H4017" s="60">
        <f t="shared" ref="H4017:H4024" si="389">F4017</f>
        <v>2.5499999999999998</v>
      </c>
      <c r="I4017" s="57">
        <v>1</v>
      </c>
    </row>
    <row r="4018" spans="1:9" x14ac:dyDescent="0.15">
      <c r="A4018" s="106" t="s">
        <v>7363</v>
      </c>
      <c r="B4018" s="33">
        <v>1</v>
      </c>
      <c r="C4018" s="106" t="s">
        <v>7365</v>
      </c>
      <c r="D4018" s="125" t="s">
        <v>5975</v>
      </c>
      <c r="F4018" s="60">
        <v>2.5499999999999998</v>
      </c>
      <c r="G4018" s="60">
        <f t="shared" si="388"/>
        <v>1.08375</v>
      </c>
      <c r="H4018" s="60">
        <f t="shared" si="389"/>
        <v>2.5499999999999998</v>
      </c>
      <c r="I4018" s="57">
        <v>1</v>
      </c>
    </row>
    <row r="4019" spans="1:9" x14ac:dyDescent="0.15">
      <c r="A4019" s="106" t="s">
        <v>7366</v>
      </c>
      <c r="B4019" s="33">
        <v>1</v>
      </c>
      <c r="C4019" s="106" t="s">
        <v>7375</v>
      </c>
      <c r="D4019" s="125" t="s">
        <v>6447</v>
      </c>
      <c r="F4019" s="60">
        <v>26.8</v>
      </c>
      <c r="G4019" s="60">
        <f t="shared" si="388"/>
        <v>11.39</v>
      </c>
      <c r="H4019" s="60">
        <f t="shared" si="389"/>
        <v>26.8</v>
      </c>
      <c r="I4019" s="57">
        <v>18</v>
      </c>
    </row>
    <row r="4020" spans="1:9" x14ac:dyDescent="0.15">
      <c r="A4020" s="106" t="s">
        <v>7367</v>
      </c>
      <c r="B4020" s="33">
        <v>1</v>
      </c>
      <c r="C4020" s="106" t="s">
        <v>7376</v>
      </c>
      <c r="D4020" s="125" t="s">
        <v>6439</v>
      </c>
      <c r="F4020" s="60">
        <v>104.8</v>
      </c>
      <c r="G4020" s="60">
        <f t="shared" si="388"/>
        <v>44.54</v>
      </c>
      <c r="H4020" s="60">
        <f t="shared" si="389"/>
        <v>104.8</v>
      </c>
      <c r="I4020" s="57">
        <v>85</v>
      </c>
    </row>
    <row r="4021" spans="1:9" x14ac:dyDescent="0.15">
      <c r="A4021" s="106" t="s">
        <v>7368</v>
      </c>
      <c r="B4021" s="33">
        <v>1</v>
      </c>
      <c r="C4021" s="106" t="s">
        <v>7377</v>
      </c>
      <c r="D4021" s="125" t="s">
        <v>30</v>
      </c>
      <c r="F4021" s="60">
        <v>10.35</v>
      </c>
      <c r="G4021" s="60">
        <f t="shared" si="388"/>
        <v>4.3987499999999997</v>
      </c>
      <c r="H4021" s="60">
        <f t="shared" si="389"/>
        <v>10.35</v>
      </c>
      <c r="I4021" s="57">
        <v>6</v>
      </c>
    </row>
    <row r="4022" spans="1:9" x14ac:dyDescent="0.15">
      <c r="A4022" s="106" t="s">
        <v>7369</v>
      </c>
      <c r="B4022" s="33">
        <v>1</v>
      </c>
      <c r="C4022" s="106" t="s">
        <v>7378</v>
      </c>
      <c r="D4022" s="125" t="s">
        <v>6447</v>
      </c>
      <c r="F4022" s="60">
        <v>21.5</v>
      </c>
      <c r="G4022" s="60">
        <f t="shared" si="388"/>
        <v>9.1374999999999993</v>
      </c>
      <c r="H4022" s="60">
        <f t="shared" si="389"/>
        <v>21.5</v>
      </c>
      <c r="I4022" s="57">
        <v>18</v>
      </c>
    </row>
    <row r="4023" spans="1:9" x14ac:dyDescent="0.15">
      <c r="A4023" s="106" t="s">
        <v>7370</v>
      </c>
      <c r="B4023" s="33">
        <v>1</v>
      </c>
      <c r="C4023" s="106" t="s">
        <v>7379</v>
      </c>
      <c r="D4023" s="125" t="s">
        <v>6439</v>
      </c>
      <c r="F4023" s="60">
        <v>78.5</v>
      </c>
      <c r="G4023" s="60">
        <f t="shared" si="388"/>
        <v>33.362499999999997</v>
      </c>
      <c r="H4023" s="60">
        <f t="shared" si="389"/>
        <v>78.5</v>
      </c>
      <c r="I4023" s="57">
        <v>85</v>
      </c>
    </row>
    <row r="4024" spans="1:9" x14ac:dyDescent="0.15">
      <c r="A4024" s="106" t="s">
        <v>7371</v>
      </c>
      <c r="B4024" s="33">
        <v>1</v>
      </c>
      <c r="C4024" s="106" t="s">
        <v>7380</v>
      </c>
      <c r="D4024" s="125" t="s">
        <v>30</v>
      </c>
      <c r="F4024" s="60">
        <v>8.6999999999999993</v>
      </c>
      <c r="G4024" s="60">
        <f t="shared" si="388"/>
        <v>3.6974999999999998</v>
      </c>
      <c r="H4024" s="60">
        <f t="shared" si="389"/>
        <v>8.6999999999999993</v>
      </c>
      <c r="I4024" s="57">
        <v>6</v>
      </c>
    </row>
    <row r="4025" spans="1:9" x14ac:dyDescent="0.15">
      <c r="A4025" s="106" t="s">
        <v>7372</v>
      </c>
      <c r="B4025" s="33">
        <v>1</v>
      </c>
      <c r="C4025" s="106" t="s">
        <v>7381</v>
      </c>
      <c r="D4025" s="125" t="s">
        <v>6447</v>
      </c>
      <c r="F4025" s="60">
        <v>21.5</v>
      </c>
      <c r="G4025" s="60">
        <f t="shared" ref="G4025:G4027" si="390">F4025*0.425</f>
        <v>9.1374999999999993</v>
      </c>
      <c r="H4025" s="60">
        <f t="shared" ref="H4025:H4027" si="391">F4025</f>
        <v>21.5</v>
      </c>
      <c r="I4025" s="57">
        <v>18</v>
      </c>
    </row>
    <row r="4026" spans="1:9" x14ac:dyDescent="0.15">
      <c r="A4026" s="106" t="s">
        <v>7373</v>
      </c>
      <c r="B4026" s="33">
        <v>1</v>
      </c>
      <c r="C4026" s="106" t="s">
        <v>7383</v>
      </c>
      <c r="D4026" s="125" t="s">
        <v>6439</v>
      </c>
      <c r="F4026" s="60">
        <v>78.5</v>
      </c>
      <c r="G4026" s="60">
        <f t="shared" si="390"/>
        <v>33.362499999999997</v>
      </c>
      <c r="H4026" s="60">
        <f t="shared" si="391"/>
        <v>78.5</v>
      </c>
      <c r="I4026" s="57">
        <v>85</v>
      </c>
    </row>
    <row r="4027" spans="1:9" x14ac:dyDescent="0.15">
      <c r="A4027" s="106" t="s">
        <v>7374</v>
      </c>
      <c r="B4027" s="33">
        <v>1</v>
      </c>
      <c r="C4027" s="106" t="s">
        <v>7382</v>
      </c>
      <c r="D4027" s="125" t="s">
        <v>30</v>
      </c>
      <c r="F4027" s="60">
        <v>8.6999999999999993</v>
      </c>
      <c r="G4027" s="60">
        <f t="shared" si="390"/>
        <v>3.6974999999999998</v>
      </c>
      <c r="H4027" s="60">
        <f t="shared" si="391"/>
        <v>8.6999999999999993</v>
      </c>
      <c r="I4027" s="57">
        <v>6</v>
      </c>
    </row>
    <row r="4028" spans="1:9" x14ac:dyDescent="0.15">
      <c r="A4028" s="106" t="s">
        <v>7384</v>
      </c>
      <c r="B4028" s="33">
        <v>1</v>
      </c>
      <c r="C4028" s="106" t="s">
        <v>7387</v>
      </c>
      <c r="D4028" s="125" t="s">
        <v>6447</v>
      </c>
      <c r="F4028" s="60">
        <v>21.5</v>
      </c>
      <c r="G4028" s="60">
        <f t="shared" ref="G4028:G4033" si="392">F4028*0.425</f>
        <v>9.1374999999999993</v>
      </c>
      <c r="H4028" s="60">
        <f t="shared" ref="H4028:H4036" si="393">F4028</f>
        <v>21.5</v>
      </c>
      <c r="I4028" s="57">
        <v>18</v>
      </c>
    </row>
    <row r="4029" spans="1:9" x14ac:dyDescent="0.15">
      <c r="A4029" s="106" t="s">
        <v>7385</v>
      </c>
      <c r="B4029" s="33">
        <v>1</v>
      </c>
      <c r="C4029" s="106" t="s">
        <v>7388</v>
      </c>
      <c r="D4029" s="125" t="s">
        <v>6439</v>
      </c>
      <c r="F4029" s="60">
        <v>78.5</v>
      </c>
      <c r="G4029" s="60">
        <f t="shared" si="392"/>
        <v>33.362499999999997</v>
      </c>
      <c r="H4029" s="60">
        <f t="shared" si="393"/>
        <v>78.5</v>
      </c>
      <c r="I4029" s="57">
        <v>85</v>
      </c>
    </row>
    <row r="4030" spans="1:9" x14ac:dyDescent="0.15">
      <c r="A4030" s="106" t="s">
        <v>7386</v>
      </c>
      <c r="B4030" s="33">
        <v>1</v>
      </c>
      <c r="C4030" s="106" t="s">
        <v>7389</v>
      </c>
      <c r="D4030" s="125" t="s">
        <v>30</v>
      </c>
      <c r="F4030" s="60">
        <v>8.6999999999999993</v>
      </c>
      <c r="G4030" s="60">
        <f t="shared" si="392"/>
        <v>3.6974999999999998</v>
      </c>
      <c r="H4030" s="60">
        <f t="shared" si="393"/>
        <v>8.6999999999999993</v>
      </c>
      <c r="I4030" s="57">
        <v>6</v>
      </c>
    </row>
    <row r="4031" spans="1:9" x14ac:dyDescent="0.15">
      <c r="A4031" s="106" t="s">
        <v>7390</v>
      </c>
      <c r="B4031" s="33">
        <v>1</v>
      </c>
      <c r="C4031" s="106" t="s">
        <v>7391</v>
      </c>
      <c r="D4031" s="125" t="s">
        <v>5975</v>
      </c>
      <c r="F4031" s="60">
        <v>15.25</v>
      </c>
      <c r="G4031" s="60">
        <v>15.25</v>
      </c>
      <c r="H4031" s="60">
        <f t="shared" si="393"/>
        <v>15.25</v>
      </c>
      <c r="I4031" s="57">
        <v>6</v>
      </c>
    </row>
    <row r="4032" spans="1:9" x14ac:dyDescent="0.15">
      <c r="A4032" s="106" t="s">
        <v>7392</v>
      </c>
      <c r="B4032" s="33">
        <v>1</v>
      </c>
      <c r="C4032" s="106" t="s">
        <v>7393</v>
      </c>
      <c r="D4032" s="125" t="s">
        <v>5975</v>
      </c>
      <c r="F4032" s="60">
        <v>27</v>
      </c>
      <c r="G4032" s="60">
        <v>27</v>
      </c>
      <c r="H4032" s="60">
        <f t="shared" si="393"/>
        <v>27</v>
      </c>
      <c r="I4032" s="57">
        <v>48</v>
      </c>
    </row>
    <row r="4033" spans="1:9" x14ac:dyDescent="0.15">
      <c r="A4033" s="106" t="s">
        <v>7394</v>
      </c>
      <c r="B4033" s="33">
        <v>1</v>
      </c>
      <c r="C4033" s="106" t="s">
        <v>7395</v>
      </c>
      <c r="D4033" s="125" t="s">
        <v>5975</v>
      </c>
      <c r="F4033" s="60">
        <v>2.5499999999999998</v>
      </c>
      <c r="G4033" s="60">
        <f t="shared" si="392"/>
        <v>1.08375</v>
      </c>
      <c r="H4033" s="60">
        <f t="shared" si="393"/>
        <v>2.5499999999999998</v>
      </c>
      <c r="I4033" s="57">
        <v>6</v>
      </c>
    </row>
    <row r="4034" spans="1:9" x14ac:dyDescent="0.15">
      <c r="A4034" s="106" t="s">
        <v>7396</v>
      </c>
      <c r="B4034" s="33">
        <v>1</v>
      </c>
      <c r="C4034" s="106" t="s">
        <v>7397</v>
      </c>
      <c r="D4034" s="125" t="s">
        <v>5975</v>
      </c>
      <c r="F4034" s="60">
        <v>4.3</v>
      </c>
      <c r="G4034" s="60">
        <v>4.3</v>
      </c>
      <c r="H4034" s="60">
        <f t="shared" si="393"/>
        <v>4.3</v>
      </c>
      <c r="I4034" s="57">
        <v>1</v>
      </c>
    </row>
    <row r="4035" spans="1:9" x14ac:dyDescent="0.15">
      <c r="A4035" s="106" t="s">
        <v>7398</v>
      </c>
      <c r="B4035" s="33">
        <v>1</v>
      </c>
      <c r="C4035" s="106" t="s">
        <v>7399</v>
      </c>
      <c r="D4035" s="125" t="s">
        <v>5975</v>
      </c>
      <c r="F4035" s="60">
        <v>9.3000000000000007</v>
      </c>
      <c r="G4035" s="60">
        <v>9.3000000000000007</v>
      </c>
      <c r="H4035" s="60">
        <f t="shared" si="393"/>
        <v>9.3000000000000007</v>
      </c>
      <c r="I4035" s="57">
        <v>2</v>
      </c>
    </row>
    <row r="4036" spans="1:9" x14ac:dyDescent="0.15">
      <c r="A4036" s="106" t="s">
        <v>7401</v>
      </c>
      <c r="B4036" s="33">
        <v>1</v>
      </c>
      <c r="C4036" s="106" t="s">
        <v>7400</v>
      </c>
      <c r="D4036" s="125" t="s">
        <v>5975</v>
      </c>
      <c r="F4036" s="60">
        <v>8.0500000000000007</v>
      </c>
      <c r="G4036" s="60">
        <v>8.0500000000000007</v>
      </c>
      <c r="H4036" s="60">
        <f t="shared" si="393"/>
        <v>8.0500000000000007</v>
      </c>
      <c r="I4036" s="57">
        <v>2</v>
      </c>
    </row>
  </sheetData>
  <autoFilter ref="A12:I3234" xr:uid="{00000000-0009-0000-0000-000001000000}"/>
  <sortState xmlns:xlrd2="http://schemas.microsoft.com/office/spreadsheetml/2017/richdata2" ref="A7:I3958">
    <sortCondition ref="A7:A3958"/>
  </sortState>
  <customSheetViews>
    <customSheetView guid="{4A287CE1-3B3C-4D7A-BE49-8CA0BEFBE6E3}" topLeftCell="A97">
      <pageMargins left="0.7" right="0.7" top="0.75" bottom="0.75" header="0.3" footer="0.3"/>
      <pageSetup orientation="portrait" verticalDpi="0"/>
      <headerFooter alignWithMargins="0"/>
    </customSheetView>
  </customSheetViews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Order Form</vt:lpstr>
      <vt:lpstr>Lookup</vt:lpstr>
      <vt:lpstr>Item</vt:lpstr>
      <vt:lpstr>Size</vt:lpstr>
      <vt:lpstr>'Order Form'!TABLE</vt:lpstr>
      <vt:lpstr>'Order Form'!TABLE_2</vt:lpstr>
      <vt:lpstr>'Order Form'!TABLE_3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Bullseye Order Form 9-12-15</dc:title>
  <dc:creator>Barbara Neece</dc:creator>
  <cp:lastModifiedBy>Connie Abuan</cp:lastModifiedBy>
  <cp:lastPrinted>2021-01-29T23:18:49Z</cp:lastPrinted>
  <dcterms:created xsi:type="dcterms:W3CDTF">2011-06-12T06:27:03Z</dcterms:created>
  <dcterms:modified xsi:type="dcterms:W3CDTF">2021-04-06T16:36:40Z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